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updateLinks="always" codeName="ЭтаКнига" defaultThemeVersion="124226"/>
  <mc:AlternateContent xmlns:mc="http://schemas.openxmlformats.org/markup-compatibility/2006">
    <mc:Choice Requires="x15">
      <x15ac:absPath xmlns:x15ac="http://schemas.microsoft.com/office/spreadsheetml/2010/11/ac" url="D:\Рогожин ДА\prog\YandexDisk\Работа\material-specification\"/>
    </mc:Choice>
  </mc:AlternateContent>
  <xr:revisionPtr revIDLastSave="0" documentId="13_ncr:1_{EB976571-9111-434D-996A-6AA349C4E152}" xr6:coauthVersionLast="46" xr6:coauthVersionMax="46" xr10:uidLastSave="{00000000-0000-0000-0000-000000000000}"/>
  <bookViews>
    <workbookView xWindow="-120" yWindow="-120" windowWidth="28110" windowHeight="16440" tabRatio="850" firstSheet="33" activeTab="45" xr2:uid="{00000000-000D-0000-FFFF-FFFF00000000}"/>
  </bookViews>
  <sheets>
    <sheet name="|Содержание|" sheetId="1170" r:id="rId1"/>
    <sheet name="Сводная_спец" sheetId="1357" r:id="rId2"/>
    <sheet name="из архикада Имена сборок_поз" sheetId="1315" r:id="rId3"/>
    <sheet name="ФПм1выпуски_спец" sheetId="1355" r:id="rId4"/>
    <sheet name="ФПм1_спец" sheetId="1353" r:id="rId5"/>
    <sheet name="Стм1_спец" sheetId="1350" r:id="rId6"/>
    <sheet name="Пм4_спец" sheetId="1343" r:id="rId7"/>
    <sheet name="Пм3_спец" sheetId="1341" r:id="rId8"/>
    <sheet name="Пм2_спец" sheetId="1339" r:id="rId9"/>
    <sheet name="Пм1_спец" sheetId="1337" r:id="rId10"/>
    <sheet name="Км7_спец" sheetId="1334" r:id="rId11"/>
    <sheet name="Км6_спец" sheetId="1332" r:id="rId12"/>
    <sheet name="Км5_спец" sheetId="1330" r:id="rId13"/>
    <sheet name="Км4_спец" sheetId="1328" r:id="rId14"/>
    <sheet name="Км3_спец" sheetId="1326" r:id="rId15"/>
    <sheet name="Км2_спец" sheetId="1324" r:id="rId16"/>
    <sheet name="Км1_спец" sheetId="1322" r:id="rId17"/>
    <sheet name="Изделия_спец.И" sheetId="1320" r:id="rId18"/>
    <sheet name="Бм5_спец" sheetId="1313" r:id="rId19"/>
    <sheet name="Бм4_спец" sheetId="1311" r:id="rId20"/>
    <sheet name="Бм3_спец" sheetId="1309" r:id="rId21"/>
    <sheet name="Бм2_спец" sheetId="1307" r:id="rId22"/>
    <sheet name="Бм1_спец" sheetId="1305" r:id="rId23"/>
    <sheet name="ФПм1выпуски_кж" sheetId="1354" r:id="rId24"/>
    <sheet name="ФПм1_об" sheetId="1352" r:id="rId25"/>
    <sheet name="ФПм1_кж" sheetId="1351" r:id="rId26"/>
    <sheet name="Стм1_об" sheetId="1349" r:id="rId27"/>
    <sheet name="Стм1_кж" sheetId="1348" r:id="rId28"/>
    <sheet name="Пм4_кж" sheetId="1342" r:id="rId29"/>
    <sheet name="Пм3_кж" sheetId="1340" r:id="rId30"/>
    <sheet name="Пм2_кж" sheetId="1338" r:id="rId31"/>
    <sheet name="Пм1_об" sheetId="1336" r:id="rId32"/>
    <sheet name="Пм1_кж" sheetId="1335" r:id="rId33"/>
    <sheet name="Км7_кж" sheetId="1333" r:id="rId34"/>
    <sheet name="Км6_кж" sheetId="1331" r:id="rId35"/>
    <sheet name="Км5_кж" sheetId="1329" r:id="rId36"/>
    <sheet name="Км4_кж" sheetId="1327" r:id="rId37"/>
    <sheet name="Км3_кж" sheetId="1325" r:id="rId38"/>
    <sheet name="Км2_кж" sheetId="1323" r:id="rId39"/>
    <sheet name="Км1_кж" sheetId="1321" r:id="rId40"/>
    <sheet name="Бм5_кж" sheetId="1312" r:id="rId41"/>
    <sheet name="Бм4_кж" sheetId="1310" r:id="rId42"/>
    <sheet name="Бм3_кж" sheetId="1308" r:id="rId43"/>
    <sheet name="Бм2_кж" sheetId="1306" r:id="rId44"/>
    <sheet name="Бм1_кж" sheetId="1304" r:id="rId45"/>
    <sheet name="Сводная_кж" sheetId="1346" r:id="rId46"/>
    <sheet name="Сводная_грс" sheetId="1345" r:id="rId47"/>
    <sheet name="Сводная" sheetId="1344" r:id="rId48"/>
    <sheet name="Сводная_об" sheetId="1358" r:id="rId49"/>
    <sheet name="Сводная_раскр" sheetId="1359" r:id="rId50"/>
    <sheet name="из архикада Балки" sheetId="1314" r:id="rId51"/>
    <sheet name="из архикада Колонны" sheetId="1316" r:id="rId52"/>
    <sheet name="из архикада Отверстия_плиты" sheetId="1317" r:id="rId53"/>
    <sheet name="из архикада Плиты" sheetId="1318" r:id="rId54"/>
    <sheet name="из архикада Стены" sheetId="1319" r:id="rId55"/>
    <sheet name="!System" sheetId="1303" state="hidden" r:id="rId56"/>
    <sheet name="|Лог|" sheetId="1153" state="hidden" r:id="rId57"/>
  </sheets>
  <functionGroups builtInGroupCount="19"/>
  <definedNames>
    <definedName name="_xlnm.Print_Area" localSheetId="44">Бм1_кж!$A$1:$I$6</definedName>
    <definedName name="_xlnm.Print_Area" localSheetId="43">Бм2_кж!$A$1:$I$6</definedName>
    <definedName name="_xlnm.Print_Area" localSheetId="42">Бм3_кж!$A$1:$I$6</definedName>
    <definedName name="_xlnm.Print_Area" localSheetId="41">Бм4_кж!$A$1:$J$6</definedName>
    <definedName name="_xlnm.Print_Area" localSheetId="40">Бм5_кж!$A$1:$J$6</definedName>
    <definedName name="_xlnm.Print_Area" localSheetId="39">Км1_кж!$A$1:$J$6</definedName>
    <definedName name="_xlnm.Print_Area" localSheetId="38">Км2_кж!$A$1:$J$6</definedName>
    <definedName name="_xlnm.Print_Area" localSheetId="37">Км3_кж!$A$1:$J$6</definedName>
    <definedName name="_xlnm.Print_Area" localSheetId="36">Км4_кж!$A$1:$I$6</definedName>
    <definedName name="_xlnm.Print_Area" localSheetId="35">Км5_кж!$A$1:$I$6</definedName>
    <definedName name="_xlnm.Print_Area" localSheetId="34">Км6_кж!$A$1:$I$6</definedName>
    <definedName name="_xlnm.Print_Area" localSheetId="33">Км7_кж!$A$1:$H$6</definedName>
    <definedName name="_xlnm.Print_Area" localSheetId="32">Пм1_кж!$A$1:$M$6</definedName>
    <definedName name="_xlnm.Print_Area" localSheetId="30">Пм2_кж!$A$1:$L$6</definedName>
    <definedName name="_xlnm.Print_Area" localSheetId="29">Пм3_кж!$A$1:$M$6</definedName>
    <definedName name="_xlnm.Print_Area" localSheetId="28">Пм4_кж!$A$1:$L$6</definedName>
    <definedName name="_xlnm.Print_Area" localSheetId="45">Сводная_кж!$A$1:$Y$25</definedName>
    <definedName name="_xlnm.Print_Area" localSheetId="27">Стм1_кж!$A$1:$I$6</definedName>
    <definedName name="_xlnm.Print_Area" localSheetId="25">ФПм1_кж!$A$1:$P$6</definedName>
    <definedName name="_xlnm.Print_Area" localSheetId="23">ФПм1выпуски_кж!$A$1:$J$6</definedName>
  </definedNames>
  <calcPr calcId="191029"/>
</workbook>
</file>

<file path=xl/calcChain.xml><?xml version="1.0" encoding="utf-8"?>
<calcChain xmlns="http://schemas.openxmlformats.org/spreadsheetml/2006/main">
  <c r="E11" i="1313" l="1"/>
  <c r="E11" i="1311"/>
  <c r="E11" i="1309"/>
  <c r="E11" i="1305"/>
  <c r="E11" i="1307"/>
  <c r="A11" i="1355"/>
  <c r="A10" i="1355"/>
  <c r="A9" i="1355"/>
  <c r="A8" i="1355"/>
  <c r="A7" i="1355"/>
  <c r="A6" i="1355"/>
  <c r="A5" i="1355"/>
  <c r="A4" i="1355"/>
  <c r="D4" i="1355" s="1"/>
  <c r="A3" i="1355"/>
  <c r="D23" i="1353"/>
  <c r="C23" i="1353"/>
  <c r="B23" i="1353"/>
  <c r="D22" i="1353"/>
  <c r="C22" i="1353"/>
  <c r="D21" i="1353"/>
  <c r="C21" i="1353"/>
  <c r="E26" i="1353"/>
  <c r="A26" i="1353"/>
  <c r="A25" i="1353"/>
  <c r="A24" i="1353"/>
  <c r="A23" i="1353"/>
  <c r="A22" i="1353"/>
  <c r="A21" i="1353"/>
  <c r="A20" i="1353"/>
  <c r="A19" i="1353"/>
  <c r="A18" i="1353"/>
  <c r="A17" i="1353"/>
  <c r="A16" i="1353"/>
  <c r="A15" i="1353"/>
  <c r="A14" i="1353"/>
  <c r="A13" i="1353"/>
  <c r="A12" i="1353"/>
  <c r="A11" i="1353"/>
  <c r="A10" i="1353"/>
  <c r="A9" i="1353"/>
  <c r="A8" i="1353"/>
  <c r="A7" i="1353"/>
  <c r="A6" i="1353"/>
  <c r="A5" i="1353"/>
  <c r="A4" i="1353"/>
  <c r="D4" i="1353" s="1"/>
  <c r="A3" i="1353"/>
  <c r="D13" i="1350"/>
  <c r="C13" i="1350"/>
  <c r="A13" i="1350"/>
  <c r="A12" i="1350"/>
  <c r="A11" i="1350"/>
  <c r="A10" i="1350"/>
  <c r="A9" i="1350" s="1"/>
  <c r="A8" i="1350" s="1"/>
  <c r="D20" i="1343"/>
  <c r="C20" i="1343"/>
  <c r="D19" i="1343"/>
  <c r="C19" i="1343"/>
  <c r="D18" i="1343"/>
  <c r="C18" i="1343"/>
  <c r="B18" i="1343"/>
  <c r="A20" i="1343"/>
  <c r="A19" i="1343"/>
  <c r="A18" i="1343"/>
  <c r="A17" i="1343"/>
  <c r="A16" i="1343"/>
  <c r="A15" i="1343"/>
  <c r="A14" i="1343"/>
  <c r="A13" i="1343"/>
  <c r="A12" i="1343"/>
  <c r="A11" i="1343"/>
  <c r="A10" i="1343"/>
  <c r="A9" i="1343"/>
  <c r="A8" i="1343"/>
  <c r="A7" i="1343"/>
  <c r="A6" i="1343"/>
  <c r="A5" i="1343"/>
  <c r="A4" i="1343"/>
  <c r="D4" i="1343" s="1"/>
  <c r="A3" i="1343"/>
  <c r="D20" i="1341"/>
  <c r="C20" i="1341"/>
  <c r="D19" i="1341"/>
  <c r="C19" i="1341"/>
  <c r="D18" i="1341"/>
  <c r="C18" i="1341"/>
  <c r="B18" i="1341"/>
  <c r="D4" i="1341"/>
  <c r="A20" i="1341"/>
  <c r="A19" i="1341"/>
  <c r="A18" i="1341"/>
  <c r="A17" i="1341"/>
  <c r="A16" i="1341"/>
  <c r="A15" i="1341"/>
  <c r="A14" i="1341"/>
  <c r="A13" i="1341"/>
  <c r="A12" i="1341"/>
  <c r="A11" i="1341"/>
  <c r="A10" i="1341"/>
  <c r="A9" i="1341"/>
  <c r="A8" i="1341"/>
  <c r="A7" i="1341"/>
  <c r="A6" i="1341"/>
  <c r="A5" i="1341"/>
  <c r="A4" i="1341"/>
  <c r="A3" i="1341"/>
  <c r="D20" i="1339"/>
  <c r="C20" i="1339"/>
  <c r="D19" i="1339"/>
  <c r="C19" i="1339"/>
  <c r="B19" i="1339"/>
  <c r="D18" i="1339"/>
  <c r="C18" i="1339"/>
  <c r="B18" i="1339"/>
  <c r="A18" i="1339"/>
  <c r="A19" i="1339" s="1"/>
  <c r="A20" i="1339" s="1"/>
  <c r="A17" i="1339"/>
  <c r="A16" i="1339"/>
  <c r="A15" i="1339"/>
  <c r="A14" i="1339"/>
  <c r="A13" i="1339"/>
  <c r="A12" i="1339"/>
  <c r="A11" i="1339"/>
  <c r="A10" i="1339"/>
  <c r="A9" i="1339"/>
  <c r="A8" i="1339"/>
  <c r="A7" i="1339"/>
  <c r="A6" i="1339"/>
  <c r="A5" i="1339"/>
  <c r="A4" i="1339"/>
  <c r="D4" i="1339" s="1"/>
  <c r="A3" i="1339"/>
  <c r="D24" i="1337"/>
  <c r="C24" i="1337"/>
  <c r="D23" i="1337"/>
  <c r="C23" i="1337"/>
  <c r="B23" i="1337"/>
  <c r="D22" i="1337"/>
  <c r="C22" i="1337"/>
  <c r="B22" i="1337"/>
  <c r="D4" i="1337"/>
  <c r="A24" i="1337"/>
  <c r="A23" i="1337"/>
  <c r="A22" i="1337"/>
  <c r="A21" i="1337"/>
  <c r="A20" i="1337"/>
  <c r="A19" i="1337"/>
  <c r="A18" i="1337"/>
  <c r="A17" i="1337"/>
  <c r="A16" i="1337"/>
  <c r="A15" i="1337"/>
  <c r="A14" i="1337"/>
  <c r="A13" i="1337"/>
  <c r="A12" i="1337"/>
  <c r="A11" i="1337"/>
  <c r="A10" i="1337"/>
  <c r="A9" i="1337"/>
  <c r="A8" i="1337"/>
  <c r="A7" i="1337"/>
  <c r="A6" i="1337"/>
  <c r="A5" i="1337"/>
  <c r="A4" i="1337"/>
  <c r="A3" i="1337"/>
  <c r="E11" i="1334"/>
  <c r="A12" i="1334"/>
  <c r="A11" i="1334"/>
  <c r="A10" i="1334" s="1"/>
  <c r="A9" i="1334" s="1"/>
  <c r="A8" i="1334" s="1"/>
  <c r="E11" i="1332"/>
  <c r="A12" i="1332"/>
  <c r="A11" i="1332"/>
  <c r="A10" i="1332" s="1"/>
  <c r="A9" i="1332" s="1"/>
  <c r="A8" i="1332" s="1"/>
  <c r="E11" i="1330"/>
  <c r="A12" i="1330"/>
  <c r="A11" i="1330"/>
  <c r="A10" i="1330" s="1"/>
  <c r="A9" i="1330" s="1"/>
  <c r="A8" i="1330" s="1"/>
  <c r="E11" i="1328"/>
  <c r="A12" i="1328"/>
  <c r="A11" i="1328"/>
  <c r="A10" i="1328" s="1"/>
  <c r="A9" i="1328" s="1"/>
  <c r="A8" i="1328" s="1"/>
  <c r="E11" i="1326"/>
  <c r="A12" i="1326"/>
  <c r="A11" i="1326"/>
  <c r="A10" i="1326" s="1"/>
  <c r="A9" i="1326" s="1"/>
  <c r="A8" i="1326" s="1"/>
  <c r="E11" i="1324"/>
  <c r="A12" i="1324"/>
  <c r="A11" i="1324"/>
  <c r="A10" i="1324" s="1"/>
  <c r="A9" i="1324" s="1"/>
  <c r="A8" i="1324" s="1"/>
  <c r="E11" i="1322"/>
  <c r="A12" i="1322"/>
  <c r="A11" i="1322"/>
  <c r="A10" i="1322" s="1"/>
  <c r="A9" i="1322" s="1"/>
  <c r="A8" i="1322" s="1"/>
  <c r="A75" i="1320"/>
  <c r="A74" i="1320"/>
  <c r="B73" i="1320"/>
  <c r="B20" i="1343" s="1"/>
  <c r="A71" i="1320"/>
  <c r="A70" i="1320"/>
  <c r="B69" i="1320"/>
  <c r="B19" i="1343" s="1"/>
  <c r="A67" i="1320"/>
  <c r="A66" i="1320"/>
  <c r="B65" i="1320"/>
  <c r="B24" i="1337" s="1"/>
  <c r="A63" i="1320"/>
  <c r="A62" i="1320"/>
  <c r="B61" i="1320"/>
  <c r="A59" i="1320"/>
  <c r="A58" i="1320"/>
  <c r="B57" i="1320"/>
  <c r="B20" i="1339" s="1"/>
  <c r="A55" i="1320"/>
  <c r="A54" i="1320"/>
  <c r="B53" i="1320"/>
  <c r="A51" i="1320"/>
  <c r="A50" i="1320"/>
  <c r="B49" i="1320"/>
  <c r="A47" i="1320"/>
  <c r="A46" i="1320"/>
  <c r="B45" i="1320"/>
  <c r="A43" i="1320"/>
  <c r="A42" i="1320"/>
  <c r="A41" i="1320"/>
  <c r="A40" i="1320"/>
  <c r="B39" i="1320"/>
  <c r="B21" i="1353" s="1"/>
  <c r="A37" i="1320"/>
  <c r="A36" i="1320"/>
  <c r="B35" i="1320"/>
  <c r="A33" i="1320"/>
  <c r="A32" i="1320"/>
  <c r="B31" i="1320"/>
  <c r="B22" i="1353" s="1"/>
  <c r="A29" i="1320"/>
  <c r="A28" i="1320"/>
  <c r="B27" i="1320"/>
  <c r="B13" i="1350" s="1"/>
  <c r="A24" i="1320"/>
  <c r="A25" i="1320" s="1"/>
  <c r="B23" i="1320"/>
  <c r="A20" i="1320"/>
  <c r="A21" i="1320" s="1"/>
  <c r="A19" i="1320"/>
  <c r="B18" i="1320"/>
  <c r="A16" i="1320"/>
  <c r="A15" i="1320"/>
  <c r="B14" i="1320"/>
  <c r="B9" i="1320"/>
  <c r="A7" i="1320"/>
  <c r="H6" i="1320"/>
  <c r="A6" i="1320"/>
  <c r="B5" i="1320"/>
  <c r="A12" i="1313"/>
  <c r="A11" i="1313"/>
  <c r="A10" i="1313"/>
  <c r="A9" i="1313"/>
  <c r="A8" i="1313" s="1"/>
  <c r="A12" i="1311"/>
  <c r="A11" i="1311"/>
  <c r="A10" i="1311"/>
  <c r="A9" i="1311" s="1"/>
  <c r="A8" i="1311" s="1"/>
  <c r="A12" i="1309"/>
  <c r="A11" i="1309"/>
  <c r="A10" i="1309"/>
  <c r="A9" i="1309" s="1"/>
  <c r="A8" i="1309" s="1"/>
  <c r="A12" i="1307"/>
  <c r="A11" i="1307"/>
  <c r="A10" i="1307"/>
  <c r="A9" i="1307" s="1"/>
  <c r="A8" i="1307" s="1"/>
  <c r="A12" i="1305"/>
  <c r="A11" i="1305"/>
  <c r="A10" i="1305"/>
  <c r="A9" i="1305" s="1"/>
  <c r="A8" i="1305" s="1"/>
  <c r="H26" i="1313"/>
  <c r="H25" i="1313"/>
  <c r="E9" i="1313"/>
  <c r="E7" i="1313"/>
  <c r="E6" i="1313"/>
  <c r="E4" i="1313"/>
  <c r="E9" i="1311"/>
  <c r="E7" i="1311"/>
  <c r="E6" i="1311"/>
  <c r="E4" i="1311"/>
  <c r="E4" i="1309"/>
  <c r="E6" i="1309"/>
  <c r="E7" i="1309"/>
  <c r="E9" i="1309"/>
  <c r="E9" i="1305"/>
  <c r="E7" i="1305"/>
  <c r="E6" i="1305"/>
  <c r="E4" i="1305"/>
  <c r="E9" i="1307"/>
  <c r="E7" i="1307"/>
  <c r="E6" i="1307"/>
  <c r="E4" i="1307"/>
  <c r="H18" i="1337"/>
  <c r="H44" i="1313"/>
  <c r="H48" i="1311"/>
  <c r="H21" i="1337"/>
  <c r="H49" i="1313"/>
  <c r="H84" i="1341"/>
  <c r="H43" i="1313"/>
  <c r="H45" i="1311"/>
  <c r="H28" i="1313"/>
  <c r="H35" i="1311"/>
  <c r="H51" i="1311"/>
  <c r="H17" i="1337"/>
  <c r="H40" i="1313"/>
  <c r="H44" i="1311"/>
  <c r="H47" i="1313"/>
  <c r="H38" i="1313"/>
  <c r="H41" i="1311"/>
  <c r="H40" i="1311"/>
  <c r="H108" i="1350"/>
  <c r="H16" i="1337"/>
  <c r="H33" i="1311"/>
  <c r="H49" i="1311"/>
  <c r="H27" i="1313"/>
  <c r="H39" i="1311"/>
  <c r="H48" i="1313"/>
  <c r="H86" i="1343"/>
  <c r="H144" i="1337"/>
  <c r="H38" i="1311"/>
  <c r="H36" i="1311"/>
  <c r="H19" i="1337"/>
  <c r="H34" i="1311"/>
  <c r="H98" i="1339"/>
  <c r="H20" i="1337"/>
  <c r="H50" i="1313"/>
  <c r="H50" i="1311"/>
  <c r="E9" i="1355"/>
  <c r="E4" i="1343"/>
  <c r="E4" i="1339"/>
  <c r="E8" i="1355"/>
  <c r="E9" i="1350"/>
  <c r="E7" i="1355"/>
  <c r="E6" i="1355"/>
  <c r="E9" i="1341"/>
  <c r="E11" i="1337"/>
  <c r="E4" i="1341"/>
  <c r="E4" i="1337"/>
  <c r="E5" i="1355"/>
  <c r="E8" i="1341"/>
  <c r="E10" i="1337"/>
  <c r="E7" i="1341"/>
  <c r="E7" i="1337"/>
  <c r="E4" i="1355"/>
  <c r="E6" i="1341"/>
  <c r="E6" i="1337"/>
  <c r="E5" i="1341"/>
  <c r="E5" i="1337"/>
  <c r="E9" i="1353"/>
  <c r="E8" i="1353"/>
  <c r="E7" i="1353"/>
  <c r="E9" i="1343"/>
  <c r="E9" i="1339"/>
  <c r="E6" i="1353"/>
  <c r="E8" i="1343"/>
  <c r="E8" i="1339"/>
  <c r="E7" i="1343"/>
  <c r="E7" i="1339"/>
  <c r="E5" i="1353"/>
  <c r="E4" i="1353"/>
  <c r="E6" i="1343"/>
  <c r="E6" i="1339"/>
  <c r="E5" i="1343"/>
  <c r="E5" i="1339"/>
  <c r="E9" i="1324"/>
  <c r="E9" i="1332"/>
  <c r="E9" i="1334"/>
  <c r="E9" i="1322"/>
  <c r="E9" i="1330"/>
  <c r="E9" i="1328"/>
  <c r="E9" i="1326"/>
  <c r="E12" i="1309" l="1"/>
  <c r="E12" i="1353"/>
  <c r="E15" i="1337"/>
  <c r="E13" i="1341"/>
  <c r="E13" i="1339"/>
  <c r="E13" i="1343"/>
  <c r="A7" i="1328"/>
  <c r="A6" i="1328"/>
  <c r="A7" i="1350"/>
  <c r="A6" i="1350"/>
  <c r="A7" i="1330"/>
  <c r="A6" i="1330"/>
  <c r="A6" i="1305"/>
  <c r="A7" i="1305"/>
  <c r="A7" i="1332"/>
  <c r="A6" i="1332"/>
  <c r="A7" i="1326"/>
  <c r="A6" i="1326"/>
  <c r="A6" i="1307"/>
  <c r="A7" i="1307"/>
  <c r="A7" i="1334"/>
  <c r="A6" i="1334"/>
  <c r="A6" i="1313"/>
  <c r="A7" i="1313"/>
  <c r="A7" i="1324"/>
  <c r="A6" i="1324"/>
  <c r="A7" i="1309"/>
  <c r="A6" i="1309"/>
  <c r="A6" i="1311"/>
  <c r="A7" i="1311"/>
  <c r="A7" i="1322"/>
  <c r="A6" i="1322"/>
  <c r="B19" i="1341"/>
  <c r="B20" i="1341"/>
  <c r="H14" i="1339"/>
  <c r="H16" i="1343"/>
  <c r="H15" i="1343"/>
  <c r="H17" i="1343"/>
  <c r="H17" i="1339"/>
  <c r="H14" i="1343"/>
  <c r="H13" i="1353"/>
  <c r="H16" i="1353"/>
  <c r="H14" i="1353"/>
  <c r="H14" i="1341"/>
  <c r="H15" i="1353"/>
  <c r="H16" i="1341"/>
  <c r="H16" i="1339"/>
  <c r="H17" i="1341"/>
  <c r="H15" i="1341"/>
  <c r="H15" i="1339"/>
  <c r="E7" i="1334"/>
  <c r="E6" i="1334"/>
  <c r="E7" i="1328"/>
  <c r="E7" i="1350"/>
  <c r="E7" i="1324"/>
  <c r="E6" i="1350"/>
  <c r="E6" i="1324"/>
  <c r="E7" i="1322"/>
  <c r="E6" i="1332"/>
  <c r="E7" i="1330"/>
  <c r="E6" i="1330"/>
  <c r="E7" i="1332"/>
  <c r="E6" i="1322"/>
  <c r="E7" i="1326"/>
  <c r="E6" i="1326"/>
  <c r="E6" i="1328"/>
  <c r="A5" i="1328" l="1"/>
  <c r="A4" i="1328" s="1"/>
  <c r="A5" i="1307"/>
  <c r="A4" i="1307" s="1"/>
  <c r="A5" i="1326"/>
  <c r="A4" i="1326" s="1"/>
  <c r="A5" i="1322"/>
  <c r="A4" i="1322" s="1"/>
  <c r="A5" i="1305"/>
  <c r="A4" i="1305" s="1"/>
  <c r="A5" i="1309"/>
  <c r="A4" i="1309" s="1"/>
  <c r="A5" i="1330"/>
  <c r="A4" i="1330" s="1"/>
  <c r="A5" i="1313"/>
  <c r="A4" i="1313" s="1"/>
  <c r="A5" i="1332"/>
  <c r="A4" i="1332" s="1"/>
  <c r="A5" i="1311"/>
  <c r="A4" i="1311" s="1"/>
  <c r="A5" i="1324"/>
  <c r="A4" i="1324" s="1"/>
  <c r="A5" i="1350"/>
  <c r="A4" i="1350" s="1"/>
  <c r="A5" i="1334"/>
  <c r="A4" i="1334" s="1"/>
  <c r="E4" i="1324"/>
  <c r="E4" i="1350"/>
  <c r="E4" i="1334"/>
  <c r="E4" i="1330"/>
  <c r="E4" i="1332"/>
  <c r="E4" i="1328"/>
  <c r="E4" i="1326"/>
  <c r="E4" i="1322"/>
  <c r="E12" i="1313" l="1"/>
  <c r="E12" i="1305"/>
  <c r="E12" i="1322"/>
  <c r="E12" i="1326"/>
  <c r="E12" i="1307"/>
  <c r="E12" i="1328"/>
  <c r="E12" i="1311"/>
  <c r="E12" i="1332"/>
  <c r="E12" i="1330"/>
  <c r="E12" i="1334"/>
  <c r="E12" i="1350"/>
  <c r="E12" i="1324"/>
  <c r="A3" i="1313"/>
  <c r="A3" i="1309"/>
  <c r="A3" i="1305"/>
  <c r="A3" i="1322"/>
  <c r="A3" i="1326"/>
  <c r="A3" i="1307"/>
  <c r="A3" i="1328"/>
  <c r="A3" i="1311"/>
  <c r="A3" i="1332"/>
  <c r="A3" i="1330"/>
  <c r="A3" i="1334"/>
  <c r="A3" i="1350"/>
  <c r="A3" i="13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3" authorId="0" shapeId="0" xr:uid="{3D682DF2-5FF0-453D-A309-460A0B2194EC}">
      <text>
        <r>
          <rPr>
            <sz val="9"/>
            <color indexed="81"/>
            <rFont val="Tahoma"/>
            <family val="2"/>
            <charset val="204"/>
          </rPr>
          <t>Кол-во слоёв</t>
        </r>
      </text>
    </comment>
    <comment ref="H13" authorId="0" shapeId="0" xr:uid="{59281E71-2009-45CA-B5CB-E078C8ECE71E}">
      <text>
        <r>
          <rPr>
            <sz val="9"/>
            <color indexed="81"/>
            <rFont val="Tahoma"/>
            <family val="2"/>
            <charset val="204"/>
          </rPr>
          <t>Длина ОДНОГО слоя, всё должно быть в мм</t>
        </r>
      </text>
    </comment>
    <comment ref="E14" authorId="0" shapeId="0" xr:uid="{226AFA91-8707-4D10-918B-1A91E11846CF}">
      <text>
        <r>
          <rPr>
            <sz val="9"/>
            <color indexed="81"/>
            <rFont val="Tahoma"/>
            <family val="2"/>
            <charset val="204"/>
          </rPr>
          <t>Кол-во слоёв</t>
        </r>
      </text>
    </comment>
    <comment ref="H14" authorId="0" shapeId="0" xr:uid="{7A44E018-3850-409D-B7E5-40EFB286AC1D}">
      <text>
        <r>
          <rPr>
            <sz val="9"/>
            <color indexed="81"/>
            <rFont val="Tahoma"/>
            <family val="2"/>
            <charset val="204"/>
          </rPr>
          <t>Длина ОДНОГО слоя, всё должно быть в мм</t>
        </r>
      </text>
    </comment>
    <comment ref="E15" authorId="0" shapeId="0" xr:uid="{A12B363B-8348-4F47-ACCE-35F4B79AFBE6}">
      <text>
        <r>
          <rPr>
            <sz val="9"/>
            <color indexed="81"/>
            <rFont val="Tahoma"/>
            <family val="2"/>
            <charset val="204"/>
          </rPr>
          <t>Кол-во слоёв</t>
        </r>
      </text>
    </comment>
    <comment ref="H15" authorId="0" shapeId="0" xr:uid="{C554EE6E-A935-4579-8A00-C1F1E01BD45C}">
      <text>
        <r>
          <rPr>
            <sz val="9"/>
            <color indexed="81"/>
            <rFont val="Tahoma"/>
            <family val="2"/>
            <charset val="204"/>
          </rPr>
          <t>Длина ОДНОГО слоя, всё должно быть в мм</t>
        </r>
      </text>
    </comment>
    <comment ref="E16" authorId="0" shapeId="0" xr:uid="{D9C102EA-4E89-416D-BD9D-B615661784CA}">
      <text>
        <r>
          <rPr>
            <sz val="9"/>
            <color indexed="81"/>
            <rFont val="Tahoma"/>
            <family val="2"/>
            <charset val="204"/>
          </rPr>
          <t>Кол-во слоёв</t>
        </r>
      </text>
    </comment>
    <comment ref="H16" authorId="0" shapeId="0" xr:uid="{E2521EAF-3EDE-4714-A07D-9ABD637B60B3}">
      <text>
        <r>
          <rPr>
            <sz val="9"/>
            <color indexed="81"/>
            <rFont val="Tahoma"/>
            <family val="2"/>
            <charset val="204"/>
          </rPr>
          <t>Длина ОДНОГО слоя, всё должно быть в мм</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4" authorId="0" shapeId="0" xr:uid="{958962F2-B12C-4A71-96FC-332FA2FA5272}">
      <text>
        <r>
          <rPr>
            <sz val="9"/>
            <color indexed="81"/>
            <rFont val="Tahoma"/>
            <family val="2"/>
            <charset val="204"/>
          </rPr>
          <t>Кол-во слоёв</t>
        </r>
      </text>
    </comment>
    <comment ref="H14" authorId="0" shapeId="0" xr:uid="{6452821F-2871-44FB-A8B6-D1219560A251}">
      <text>
        <r>
          <rPr>
            <sz val="9"/>
            <color indexed="81"/>
            <rFont val="Tahoma"/>
            <family val="2"/>
            <charset val="204"/>
          </rPr>
          <t>Длина ОДНОГО слоя, всё должно быть в мм</t>
        </r>
      </text>
    </comment>
    <comment ref="E15" authorId="0" shapeId="0" xr:uid="{FC163BA3-07BA-4475-90A3-5A42A492B0A4}">
      <text>
        <r>
          <rPr>
            <sz val="9"/>
            <color indexed="81"/>
            <rFont val="Tahoma"/>
            <family val="2"/>
            <charset val="204"/>
          </rPr>
          <t>Кол-во слоёв</t>
        </r>
      </text>
    </comment>
    <comment ref="H15" authorId="0" shapeId="0" xr:uid="{A3767789-C03E-4EAD-B0A2-B53794149FFF}">
      <text>
        <r>
          <rPr>
            <sz val="9"/>
            <color indexed="81"/>
            <rFont val="Tahoma"/>
            <family val="2"/>
            <charset val="204"/>
          </rPr>
          <t>Длина ОДНОГО слоя, всё должно быть в мм</t>
        </r>
      </text>
    </comment>
    <comment ref="E16" authorId="0" shapeId="0" xr:uid="{02EB79D3-EFD5-4B92-BA6B-659FFC54BB47}">
      <text>
        <r>
          <rPr>
            <sz val="9"/>
            <color indexed="81"/>
            <rFont val="Tahoma"/>
            <family val="2"/>
            <charset val="204"/>
          </rPr>
          <t>Кол-во слоёв</t>
        </r>
      </text>
    </comment>
    <comment ref="H16" authorId="0" shapeId="0" xr:uid="{FDD8ED00-732D-4EDD-B52A-EBDA3203F5C3}">
      <text>
        <r>
          <rPr>
            <sz val="9"/>
            <color indexed="81"/>
            <rFont val="Tahoma"/>
            <family val="2"/>
            <charset val="204"/>
          </rPr>
          <t>Длина ОДНОГО слоя, всё должно быть в мм</t>
        </r>
      </text>
    </comment>
    <comment ref="E17" authorId="0" shapeId="0" xr:uid="{00A51AE2-55EE-4109-B887-F361DC51998C}">
      <text>
        <r>
          <rPr>
            <sz val="9"/>
            <color indexed="81"/>
            <rFont val="Tahoma"/>
            <family val="2"/>
            <charset val="204"/>
          </rPr>
          <t>Кол-во слоёв</t>
        </r>
      </text>
    </comment>
    <comment ref="H17" authorId="0" shapeId="0" xr:uid="{3F132242-FB01-4BD4-AD65-A044AE26273A}">
      <text>
        <r>
          <rPr>
            <sz val="9"/>
            <color indexed="81"/>
            <rFont val="Tahoma"/>
            <family val="2"/>
            <charset val="204"/>
          </rPr>
          <t>Длина ОДНОГО слоя, всё должно быть в мм</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4" authorId="0" shapeId="0" xr:uid="{FCB178A1-A383-4ABB-BF8E-56963BFE84B3}">
      <text>
        <r>
          <rPr>
            <sz val="9"/>
            <color indexed="81"/>
            <rFont val="Tahoma"/>
            <family val="2"/>
            <charset val="204"/>
          </rPr>
          <t>Кол-во слоёв</t>
        </r>
      </text>
    </comment>
    <comment ref="H14" authorId="0" shapeId="0" xr:uid="{CEA70F42-5769-4FFC-87FF-C714162D5A14}">
      <text>
        <r>
          <rPr>
            <sz val="9"/>
            <color indexed="81"/>
            <rFont val="Tahoma"/>
            <family val="2"/>
            <charset val="204"/>
          </rPr>
          <t>Длина ОДНОГО слоя, всё должно быть в мм</t>
        </r>
      </text>
    </comment>
    <comment ref="E15" authorId="0" shapeId="0" xr:uid="{949854A6-AE45-41B0-9823-ECC417024883}">
      <text>
        <r>
          <rPr>
            <sz val="9"/>
            <color indexed="81"/>
            <rFont val="Tahoma"/>
            <family val="2"/>
            <charset val="204"/>
          </rPr>
          <t>Кол-во слоёв</t>
        </r>
      </text>
    </comment>
    <comment ref="H15" authorId="0" shapeId="0" xr:uid="{07DFEBC7-98A6-475C-B1DF-7A57F30D7460}">
      <text>
        <r>
          <rPr>
            <sz val="9"/>
            <color indexed="81"/>
            <rFont val="Tahoma"/>
            <family val="2"/>
            <charset val="204"/>
          </rPr>
          <t>Длина ОДНОГО слоя, всё должно быть в мм</t>
        </r>
      </text>
    </comment>
    <comment ref="E16" authorId="0" shapeId="0" xr:uid="{1E719425-CF46-4D89-A8FE-948946D44245}">
      <text>
        <r>
          <rPr>
            <sz val="9"/>
            <color indexed="81"/>
            <rFont val="Tahoma"/>
            <family val="2"/>
            <charset val="204"/>
          </rPr>
          <t>Кол-во слоёв</t>
        </r>
      </text>
    </comment>
    <comment ref="H16" authorId="0" shapeId="0" xr:uid="{B8436A65-7E51-4EAF-9EAE-0F19BC0DD55C}">
      <text>
        <r>
          <rPr>
            <sz val="9"/>
            <color indexed="81"/>
            <rFont val="Tahoma"/>
            <family val="2"/>
            <charset val="204"/>
          </rPr>
          <t>Длина ОДНОГО слоя, всё должно быть в мм</t>
        </r>
      </text>
    </comment>
    <comment ref="E17" authorId="0" shapeId="0" xr:uid="{D5674945-C3D3-47E1-9138-29B00EFA6A8F}">
      <text>
        <r>
          <rPr>
            <sz val="9"/>
            <color indexed="81"/>
            <rFont val="Tahoma"/>
            <family val="2"/>
            <charset val="204"/>
          </rPr>
          <t>Кол-во слоёв</t>
        </r>
      </text>
    </comment>
    <comment ref="H17" authorId="0" shapeId="0" xr:uid="{28345A90-5CCE-449B-B68E-C7C4186F3697}">
      <text>
        <r>
          <rPr>
            <sz val="9"/>
            <color indexed="81"/>
            <rFont val="Tahoma"/>
            <family val="2"/>
            <charset val="204"/>
          </rPr>
          <t>Длина ОДНОГО слоя, всё должно быть в мм</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4" authorId="0" shapeId="0" xr:uid="{3A2D60B7-FF3F-418F-88A3-1360B428A0E4}">
      <text>
        <r>
          <rPr>
            <sz val="9"/>
            <color indexed="81"/>
            <rFont val="Tahoma"/>
            <family val="2"/>
            <charset val="204"/>
          </rPr>
          <t>Кол-во слоёв</t>
        </r>
      </text>
    </comment>
    <comment ref="H14" authorId="0" shapeId="0" xr:uid="{E1804A9A-3506-4824-9E0A-C49C1A401F68}">
      <text>
        <r>
          <rPr>
            <sz val="9"/>
            <color indexed="81"/>
            <rFont val="Tahoma"/>
            <family val="2"/>
            <charset val="204"/>
          </rPr>
          <t>Длина ОДНОГО слоя, всё должно быть в мм</t>
        </r>
      </text>
    </comment>
    <comment ref="E15" authorId="0" shapeId="0" xr:uid="{E35ED652-8A2A-4CD6-8D4E-09B8C725B8E1}">
      <text>
        <r>
          <rPr>
            <sz val="9"/>
            <color indexed="81"/>
            <rFont val="Tahoma"/>
            <family val="2"/>
            <charset val="204"/>
          </rPr>
          <t>Кол-во слоёв</t>
        </r>
      </text>
    </comment>
    <comment ref="H15" authorId="0" shapeId="0" xr:uid="{49BA5091-443E-4188-93F1-58343D33560C}">
      <text>
        <r>
          <rPr>
            <sz val="9"/>
            <color indexed="81"/>
            <rFont val="Tahoma"/>
            <family val="2"/>
            <charset val="204"/>
          </rPr>
          <t>Длина ОДНОГО слоя, всё должно быть в мм</t>
        </r>
      </text>
    </comment>
    <comment ref="E16" authorId="0" shapeId="0" xr:uid="{5193FCBF-2764-48C6-A99D-06E678BA7190}">
      <text>
        <r>
          <rPr>
            <sz val="9"/>
            <color indexed="81"/>
            <rFont val="Tahoma"/>
            <family val="2"/>
            <charset val="204"/>
          </rPr>
          <t>Кол-во слоёв</t>
        </r>
      </text>
    </comment>
    <comment ref="H16" authorId="0" shapeId="0" xr:uid="{81B8FA1B-03B3-4EC5-9656-6E5845AE02BB}">
      <text>
        <r>
          <rPr>
            <sz val="9"/>
            <color indexed="81"/>
            <rFont val="Tahoma"/>
            <family val="2"/>
            <charset val="204"/>
          </rPr>
          <t>Длина ОДНОГО слоя, всё должно быть в мм</t>
        </r>
      </text>
    </comment>
    <comment ref="E17" authorId="0" shapeId="0" xr:uid="{38BC0B04-D6E6-4AE3-AB20-FFFEAAC76B6E}">
      <text>
        <r>
          <rPr>
            <sz val="9"/>
            <color indexed="81"/>
            <rFont val="Tahoma"/>
            <family val="2"/>
            <charset val="204"/>
          </rPr>
          <t>Кол-во слоёв</t>
        </r>
      </text>
    </comment>
    <comment ref="H17" authorId="0" shapeId="0" xr:uid="{0F6E05A2-D937-4007-8327-1DDF589C8562}">
      <text>
        <r>
          <rPr>
            <sz val="9"/>
            <color indexed="81"/>
            <rFont val="Tahoma"/>
            <family val="2"/>
            <charset val="204"/>
          </rPr>
          <t>Длина ОДНОГО слоя, всё должно быть в мм</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6" authorId="0" shapeId="0" xr:uid="{B8B4C5D6-1FF1-4E6A-A053-1A0331BA4341}">
      <text>
        <r>
          <rPr>
            <sz val="9"/>
            <color indexed="81"/>
            <rFont val="Tahoma"/>
            <family val="2"/>
            <charset val="204"/>
          </rPr>
          <t>Кол-во слоёв</t>
        </r>
      </text>
    </comment>
    <comment ref="H16" authorId="0" shapeId="0" xr:uid="{67B59737-8ACB-4EA8-BC31-9AD16E289778}">
      <text>
        <r>
          <rPr>
            <sz val="9"/>
            <color indexed="81"/>
            <rFont val="Tahoma"/>
            <family val="2"/>
            <charset val="204"/>
          </rPr>
          <t>Длина ОДНОГО слоя, всё должно быть в мм</t>
        </r>
      </text>
    </comment>
    <comment ref="E17" authorId="0" shapeId="0" xr:uid="{224200A1-D27A-419D-B4C3-0A5B99569BD0}">
      <text>
        <r>
          <rPr>
            <sz val="9"/>
            <color indexed="81"/>
            <rFont val="Tahoma"/>
            <family val="2"/>
            <charset val="204"/>
          </rPr>
          <t>Кол-во слоёв</t>
        </r>
      </text>
    </comment>
    <comment ref="H17" authorId="0" shapeId="0" xr:uid="{FF4B3181-8604-4B92-A8DD-0E1A51290234}">
      <text>
        <r>
          <rPr>
            <sz val="9"/>
            <color indexed="81"/>
            <rFont val="Tahoma"/>
            <family val="2"/>
            <charset val="204"/>
          </rPr>
          <t>Длина ОДНОГО слоя, всё должно быть в мм</t>
        </r>
      </text>
    </comment>
    <comment ref="E18" authorId="0" shapeId="0" xr:uid="{98240A62-0C10-425B-A473-BBC7A4824706}">
      <text>
        <r>
          <rPr>
            <sz val="9"/>
            <color indexed="81"/>
            <rFont val="Tahoma"/>
            <family val="2"/>
            <charset val="204"/>
          </rPr>
          <t>Кол-во слоёв</t>
        </r>
      </text>
    </comment>
    <comment ref="H18" authorId="0" shapeId="0" xr:uid="{5136A620-D5FE-4866-B36C-302EC4B0C38D}">
      <text>
        <r>
          <rPr>
            <sz val="9"/>
            <color indexed="81"/>
            <rFont val="Tahoma"/>
            <family val="2"/>
            <charset val="204"/>
          </rPr>
          <t>Длина ОДНОГО слоя, всё должно быть в мм</t>
        </r>
      </text>
    </comment>
    <comment ref="E19" authorId="0" shapeId="0" xr:uid="{CC007D77-E2F9-4AAF-A39E-4A8F49D24D3E}">
      <text>
        <r>
          <rPr>
            <sz val="9"/>
            <color indexed="81"/>
            <rFont val="Tahoma"/>
            <family val="2"/>
            <charset val="204"/>
          </rPr>
          <t>Кол-во слоёв</t>
        </r>
      </text>
    </comment>
    <comment ref="H19" authorId="0" shapeId="0" xr:uid="{A66FC9F9-3A6C-4F5D-9B9E-35D7EBC71DDF}">
      <text>
        <r>
          <rPr>
            <sz val="9"/>
            <color indexed="81"/>
            <rFont val="Tahoma"/>
            <family val="2"/>
            <charset val="204"/>
          </rPr>
          <t>Длина ОДНОГО слоя, всё должно быть в мм</t>
        </r>
      </text>
    </comment>
    <comment ref="E20" authorId="0" shapeId="0" xr:uid="{CABF208D-1C3B-488B-A4A5-D3C7FD61A517}">
      <text>
        <r>
          <rPr>
            <sz val="9"/>
            <color indexed="81"/>
            <rFont val="Tahoma"/>
            <family val="2"/>
            <charset val="204"/>
          </rPr>
          <t>Кол-во слоёв</t>
        </r>
      </text>
    </comment>
    <comment ref="H20" authorId="0" shapeId="0" xr:uid="{E51883AB-6101-44C3-BB55-2A6F6C4C4006}">
      <text>
        <r>
          <rPr>
            <sz val="9"/>
            <color indexed="81"/>
            <rFont val="Tahoma"/>
            <family val="2"/>
            <charset val="204"/>
          </rPr>
          <t>Длина ОДНОГО слоя, всё должно быть в мм</t>
        </r>
      </text>
    </comment>
    <comment ref="E21" authorId="0" shapeId="0" xr:uid="{E69F0B6E-9261-4AC0-9E89-C2E7310F2C15}">
      <text>
        <r>
          <rPr>
            <sz val="9"/>
            <color indexed="81"/>
            <rFont val="Tahoma"/>
            <family val="2"/>
            <charset val="204"/>
          </rPr>
          <t>Кол-во слоёв</t>
        </r>
      </text>
    </comment>
    <comment ref="H21" authorId="0" shapeId="0" xr:uid="{3FACBA0E-F413-4A42-A598-43BAEC76EF38}">
      <text>
        <r>
          <rPr>
            <sz val="9"/>
            <color indexed="81"/>
            <rFont val="Tahoma"/>
            <family val="2"/>
            <charset val="204"/>
          </rPr>
          <t>Длина ОДНОГО слоя, всё должно быть в мм</t>
        </r>
      </text>
    </comment>
  </commentList>
</comments>
</file>

<file path=xl/sharedStrings.xml><?xml version="1.0" encoding="utf-8"?>
<sst xmlns="http://schemas.openxmlformats.org/spreadsheetml/2006/main" count="18394" uniqueCount="4678">
  <si>
    <t>*</t>
  </si>
  <si>
    <t>A-I(A240)</t>
  </si>
  <si>
    <t>A500C</t>
  </si>
  <si>
    <t>куб.м.</t>
  </si>
  <si>
    <t>-</t>
  </si>
  <si>
    <t>С245</t>
  </si>
  <si>
    <t>тр_к_Труба_54157_2010</t>
  </si>
  <si>
    <t>140x120x5</t>
  </si>
  <si>
    <t>160x100x6</t>
  </si>
  <si>
    <t>180x100x6</t>
  </si>
  <si>
    <t>60x4</t>
  </si>
  <si>
    <t>80x3</t>
  </si>
  <si>
    <t>80x5</t>
  </si>
  <si>
    <t>100x7</t>
  </si>
  <si>
    <t>120x5</t>
  </si>
  <si>
    <t>16П</t>
  </si>
  <si>
    <t>30Ш2</t>
  </si>
  <si>
    <t>С235</t>
  </si>
  <si>
    <t>С255</t>
  </si>
  <si>
    <t>С345-3</t>
  </si>
  <si>
    <t>п.м.</t>
  </si>
  <si>
    <t>Тип 1</t>
  </si>
  <si>
    <t>Тип 2</t>
  </si>
  <si>
    <t>Тип 3</t>
  </si>
  <si>
    <t>тр_к_Труба_10704_91</t>
  </si>
  <si>
    <t>имя</t>
  </si>
  <si>
    <t>10x1</t>
  </si>
  <si>
    <t>10x1.2</t>
  </si>
  <si>
    <t>10.2x1</t>
  </si>
  <si>
    <t>10.2x1.2</t>
  </si>
  <si>
    <t>12x1</t>
  </si>
  <si>
    <t>12x1.2</t>
  </si>
  <si>
    <t>12x1.4</t>
  </si>
  <si>
    <t>12x1.5</t>
  </si>
  <si>
    <t>12x1.6</t>
  </si>
  <si>
    <t>13x1</t>
  </si>
  <si>
    <t>13x1.2</t>
  </si>
  <si>
    <t>13x1.4</t>
  </si>
  <si>
    <t>13x1.5</t>
  </si>
  <si>
    <t>13x1.6</t>
  </si>
  <si>
    <t>14x1</t>
  </si>
  <si>
    <t>14x1.2</t>
  </si>
  <si>
    <t>14x1.4</t>
  </si>
  <si>
    <t>14x1.5</t>
  </si>
  <si>
    <t>14x1.6</t>
  </si>
  <si>
    <t>15x1</t>
  </si>
  <si>
    <t>15x1.2</t>
  </si>
  <si>
    <t>15x1.4</t>
  </si>
  <si>
    <t>15x1.5</t>
  </si>
  <si>
    <t>15x1.6</t>
  </si>
  <si>
    <t>16x1</t>
  </si>
  <si>
    <t>16x1.2</t>
  </si>
  <si>
    <t>16x1.4</t>
  </si>
  <si>
    <t>16x1.5</t>
  </si>
  <si>
    <t>16x1.6</t>
  </si>
  <si>
    <t>17x1</t>
  </si>
  <si>
    <t>17x1.2</t>
  </si>
  <si>
    <t>17x1.4</t>
  </si>
  <si>
    <t>17x1.5</t>
  </si>
  <si>
    <t>17x1.6</t>
  </si>
  <si>
    <t>18x1</t>
  </si>
  <si>
    <t>18x1.2</t>
  </si>
  <si>
    <t>18x1.4</t>
  </si>
  <si>
    <t>18x1.5</t>
  </si>
  <si>
    <t>18x1.6</t>
  </si>
  <si>
    <t>18x1.8</t>
  </si>
  <si>
    <t>19x1</t>
  </si>
  <si>
    <t>19x1.2</t>
  </si>
  <si>
    <t>19x1.4</t>
  </si>
  <si>
    <t>19x1.5</t>
  </si>
  <si>
    <t>19x1.6</t>
  </si>
  <si>
    <t>19x1.8</t>
  </si>
  <si>
    <t>19x2</t>
  </si>
  <si>
    <t>20x1</t>
  </si>
  <si>
    <t>20x1.2</t>
  </si>
  <si>
    <t>20x1.4</t>
  </si>
  <si>
    <t>20x1.5</t>
  </si>
  <si>
    <t>20x1.6</t>
  </si>
  <si>
    <t>20x1.8</t>
  </si>
  <si>
    <t>20x2</t>
  </si>
  <si>
    <t>21.3x1</t>
  </si>
  <si>
    <t>21.3x1.2</t>
  </si>
  <si>
    <t>21.3x1.4</t>
  </si>
  <si>
    <t>21.3x1.5</t>
  </si>
  <si>
    <t>21.3x1.6</t>
  </si>
  <si>
    <t>21.3x1.8</t>
  </si>
  <si>
    <t>21.3x2</t>
  </si>
  <si>
    <t>22x1</t>
  </si>
  <si>
    <t>22x1.2</t>
  </si>
  <si>
    <t>22x1.4</t>
  </si>
  <si>
    <t>22x1.5</t>
  </si>
  <si>
    <t>22x1.6</t>
  </si>
  <si>
    <t>22x1.8</t>
  </si>
  <si>
    <t>22x2</t>
  </si>
  <si>
    <t>23x1</t>
  </si>
  <si>
    <t>23x1.2</t>
  </si>
  <si>
    <t>23x1.4</t>
  </si>
  <si>
    <t>23x1.5</t>
  </si>
  <si>
    <t>23x1.6</t>
  </si>
  <si>
    <t>23x1.8</t>
  </si>
  <si>
    <t>23x2</t>
  </si>
  <si>
    <t>23x2.2</t>
  </si>
  <si>
    <t>23x2.5</t>
  </si>
  <si>
    <t>24x1</t>
  </si>
  <si>
    <t>24x1.2</t>
  </si>
  <si>
    <t>24x1.4</t>
  </si>
  <si>
    <t>24x1.5</t>
  </si>
  <si>
    <t>24x1.6</t>
  </si>
  <si>
    <t>24x1.8</t>
  </si>
  <si>
    <t>24x2</t>
  </si>
  <si>
    <t>24x2.2</t>
  </si>
  <si>
    <t>24x2.5</t>
  </si>
  <si>
    <t>25x1</t>
  </si>
  <si>
    <t>25x1.2</t>
  </si>
  <si>
    <t>25x1.4</t>
  </si>
  <si>
    <t>25x1.5</t>
  </si>
  <si>
    <t>25x1.6</t>
  </si>
  <si>
    <t>25x1.8</t>
  </si>
  <si>
    <t>25x2</t>
  </si>
  <si>
    <t>25x2.2</t>
  </si>
  <si>
    <t>25x2.5</t>
  </si>
  <si>
    <t>26x1</t>
  </si>
  <si>
    <t>26x1.2</t>
  </si>
  <si>
    <t>26x1.4</t>
  </si>
  <si>
    <t>26x1.5</t>
  </si>
  <si>
    <t>26x1.6</t>
  </si>
  <si>
    <t>26x1.8</t>
  </si>
  <si>
    <t>26x2</t>
  </si>
  <si>
    <t>26x2.2</t>
  </si>
  <si>
    <t>26x2.5</t>
  </si>
  <si>
    <t>27x1</t>
  </si>
  <si>
    <t>27x1.2</t>
  </si>
  <si>
    <t>27x1.4</t>
  </si>
  <si>
    <t>27x1.5</t>
  </si>
  <si>
    <t>27x1.6</t>
  </si>
  <si>
    <t>27x1.8</t>
  </si>
  <si>
    <t>27x2</t>
  </si>
  <si>
    <t>27x2.2</t>
  </si>
  <si>
    <t>27x2.5</t>
  </si>
  <si>
    <t>28x1</t>
  </si>
  <si>
    <t>28x1.2</t>
  </si>
  <si>
    <t>28x1.4</t>
  </si>
  <si>
    <t>28x1.5</t>
  </si>
  <si>
    <t>28x1.6</t>
  </si>
  <si>
    <t>28x1.8</t>
  </si>
  <si>
    <t>28x2</t>
  </si>
  <si>
    <t>28x2.2</t>
  </si>
  <si>
    <t>28x2.5</t>
  </si>
  <si>
    <t>30x1</t>
  </si>
  <si>
    <t>30x1.2</t>
  </si>
  <si>
    <t>30x1.4</t>
  </si>
  <si>
    <t>30x1.5</t>
  </si>
  <si>
    <t>30x1.6</t>
  </si>
  <si>
    <t>30x1.8</t>
  </si>
  <si>
    <t>30x2</t>
  </si>
  <si>
    <t>30x2.2</t>
  </si>
  <si>
    <t>30x2.5</t>
  </si>
  <si>
    <t>32x1</t>
  </si>
  <si>
    <t>32x1.2</t>
  </si>
  <si>
    <t>32x1.4</t>
  </si>
  <si>
    <t>32x1.5</t>
  </si>
  <si>
    <t>32x1.6</t>
  </si>
  <si>
    <t>32x1.8</t>
  </si>
  <si>
    <t>32x2</t>
  </si>
  <si>
    <t>32x2.2</t>
  </si>
  <si>
    <t>32x2.5</t>
  </si>
  <si>
    <t>32x2.8</t>
  </si>
  <si>
    <t>32x3</t>
  </si>
  <si>
    <t>33x1</t>
  </si>
  <si>
    <t>33x1.2</t>
  </si>
  <si>
    <t>33x1.4</t>
  </si>
  <si>
    <t>33x1.5</t>
  </si>
  <si>
    <t>33x1.6</t>
  </si>
  <si>
    <t>33x1.8</t>
  </si>
  <si>
    <t>33x2</t>
  </si>
  <si>
    <t>33x2.2</t>
  </si>
  <si>
    <t>33x2.5</t>
  </si>
  <si>
    <t>33x2.8</t>
  </si>
  <si>
    <t>33x3</t>
  </si>
  <si>
    <t>33.7x1.2</t>
  </si>
  <si>
    <t>33.7x1.4</t>
  </si>
  <si>
    <t>33.7x1.5</t>
  </si>
  <si>
    <t>33.7x1.6</t>
  </si>
  <si>
    <t>33.7x1.8</t>
  </si>
  <si>
    <t>33.7x2</t>
  </si>
  <si>
    <t>33.7x2.2</t>
  </si>
  <si>
    <t>33.7x2.5</t>
  </si>
  <si>
    <t>33.7x2.8</t>
  </si>
  <si>
    <t>33.7x3</t>
  </si>
  <si>
    <t>35x1.2</t>
  </si>
  <si>
    <t>35x1.4</t>
  </si>
  <si>
    <t>35x1.5</t>
  </si>
  <si>
    <t>35x1.6</t>
  </si>
  <si>
    <t>35x1.8</t>
  </si>
  <si>
    <t>35x2</t>
  </si>
  <si>
    <t>35x2.2</t>
  </si>
  <si>
    <t>35x2.5</t>
  </si>
  <si>
    <t>35x2.8</t>
  </si>
  <si>
    <t>35x3</t>
  </si>
  <si>
    <t>36x1.2</t>
  </si>
  <si>
    <t>36x1.4</t>
  </si>
  <si>
    <t>36x1.5</t>
  </si>
  <si>
    <t>36x1.6</t>
  </si>
  <si>
    <t>36x1.8</t>
  </si>
  <si>
    <t>36x2</t>
  </si>
  <si>
    <t>36x2.2</t>
  </si>
  <si>
    <t>36x2.5</t>
  </si>
  <si>
    <t>36x2.8</t>
  </si>
  <si>
    <t>36x3</t>
  </si>
  <si>
    <t>38x1.2</t>
  </si>
  <si>
    <t>38x1.4</t>
  </si>
  <si>
    <t>38x1.5</t>
  </si>
  <si>
    <t>38x1.6</t>
  </si>
  <si>
    <t>38x1.8</t>
  </si>
  <si>
    <t>38x2</t>
  </si>
  <si>
    <t>38x2.2</t>
  </si>
  <si>
    <t>38x2.5</t>
  </si>
  <si>
    <t>38x2.8</t>
  </si>
  <si>
    <t>38x3</t>
  </si>
  <si>
    <t>40x1.2</t>
  </si>
  <si>
    <t>40x1.4</t>
  </si>
  <si>
    <t>40x1.5</t>
  </si>
  <si>
    <t>40x1.6</t>
  </si>
  <si>
    <t>40x1.8</t>
  </si>
  <si>
    <t>40x2</t>
  </si>
  <si>
    <t>40x2.2</t>
  </si>
  <si>
    <t>40x2.5</t>
  </si>
  <si>
    <t>40x2.8</t>
  </si>
  <si>
    <t>40x3</t>
  </si>
  <si>
    <t>42x1.2</t>
  </si>
  <si>
    <t>42x1.4</t>
  </si>
  <si>
    <t>42x1.5</t>
  </si>
  <si>
    <t>42x1.6</t>
  </si>
  <si>
    <t>42x1.8</t>
  </si>
  <si>
    <t>42x2</t>
  </si>
  <si>
    <t>42x2.2</t>
  </si>
  <si>
    <t>42x2.5</t>
  </si>
  <si>
    <t>42x2.8</t>
  </si>
  <si>
    <t>42x3</t>
  </si>
  <si>
    <t>44.5x1.2</t>
  </si>
  <si>
    <t>44.5x1.4</t>
  </si>
  <si>
    <t>44.5x1.5</t>
  </si>
  <si>
    <t>44.5x1.6</t>
  </si>
  <si>
    <t>44.5x1.8</t>
  </si>
  <si>
    <t>44.5x2</t>
  </si>
  <si>
    <t>44.5x2.2</t>
  </si>
  <si>
    <t>44.5x2.5</t>
  </si>
  <si>
    <t>44.5x2.8</t>
  </si>
  <si>
    <t>44.5x3</t>
  </si>
  <si>
    <t>45x1.2</t>
  </si>
  <si>
    <t>45x1.4</t>
  </si>
  <si>
    <t>45x1.5</t>
  </si>
  <si>
    <t>45x1.6</t>
  </si>
  <si>
    <t>45x1.8</t>
  </si>
  <si>
    <t>45x2</t>
  </si>
  <si>
    <t>45x2.2</t>
  </si>
  <si>
    <t>45x2.5</t>
  </si>
  <si>
    <t>45x2.8</t>
  </si>
  <si>
    <t>45x3</t>
  </si>
  <si>
    <t>48x1.4</t>
  </si>
  <si>
    <t>48x1.5</t>
  </si>
  <si>
    <t>48x1.6</t>
  </si>
  <si>
    <t>48x1.8</t>
  </si>
  <si>
    <t>48x2</t>
  </si>
  <si>
    <t>48x2.2</t>
  </si>
  <si>
    <t>48x2.5</t>
  </si>
  <si>
    <t>48x2.8</t>
  </si>
  <si>
    <t>48x3</t>
  </si>
  <si>
    <t>48x3.2</t>
  </si>
  <si>
    <t>48x3.5</t>
  </si>
  <si>
    <t>48.3x1.4</t>
  </si>
  <si>
    <t>48.3x1.5</t>
  </si>
  <si>
    <t>48.3x1.6</t>
  </si>
  <si>
    <t>48.3x1.8</t>
  </si>
  <si>
    <t>48.3x2</t>
  </si>
  <si>
    <t>48.3x2.2</t>
  </si>
  <si>
    <t>48.3x2.5</t>
  </si>
  <si>
    <t>48.3x2.8</t>
  </si>
  <si>
    <t>48.3x3</t>
  </si>
  <si>
    <t>48.3x3.2</t>
  </si>
  <si>
    <t>48.3x3.5</t>
  </si>
  <si>
    <t>51x1.4</t>
  </si>
  <si>
    <t>51x1.5</t>
  </si>
  <si>
    <t>51x1.6</t>
  </si>
  <si>
    <t>51x1.8</t>
  </si>
  <si>
    <t>51x2</t>
  </si>
  <si>
    <t>51x2.2</t>
  </si>
  <si>
    <t>51x2.5</t>
  </si>
  <si>
    <t>51x2.8</t>
  </si>
  <si>
    <t>51x3</t>
  </si>
  <si>
    <t>51x3.2</t>
  </si>
  <si>
    <t>51x3.5</t>
  </si>
  <si>
    <t>53x1.4</t>
  </si>
  <si>
    <t>53x1.5</t>
  </si>
  <si>
    <t>53x1.6</t>
  </si>
  <si>
    <t>53x1.8</t>
  </si>
  <si>
    <t>53x2</t>
  </si>
  <si>
    <t>53x2.2</t>
  </si>
  <si>
    <t>53x2.5</t>
  </si>
  <si>
    <t>53x2.8</t>
  </si>
  <si>
    <t>53x3</t>
  </si>
  <si>
    <t>53x3.2</t>
  </si>
  <si>
    <t>53x3.5</t>
  </si>
  <si>
    <t>54x1.4</t>
  </si>
  <si>
    <t>54x1.5</t>
  </si>
  <si>
    <t>54x1.6</t>
  </si>
  <si>
    <t>54x1.8</t>
  </si>
  <si>
    <t>54x2</t>
  </si>
  <si>
    <t>54x2.2</t>
  </si>
  <si>
    <t>54x2.5</t>
  </si>
  <si>
    <t>54x2.8</t>
  </si>
  <si>
    <t>54x3</t>
  </si>
  <si>
    <t>54x3.2</t>
  </si>
  <si>
    <t>54x3.5</t>
  </si>
  <si>
    <t>57x1.4</t>
  </si>
  <si>
    <t>57x1.5</t>
  </si>
  <si>
    <t>57x1.6</t>
  </si>
  <si>
    <t>57x1.8</t>
  </si>
  <si>
    <t>57x2</t>
  </si>
  <si>
    <t>57x2.2</t>
  </si>
  <si>
    <t>57x2.5</t>
  </si>
  <si>
    <t>57x2.8</t>
  </si>
  <si>
    <t>57x3</t>
  </si>
  <si>
    <t>57x3.2</t>
  </si>
  <si>
    <t>57x3.5</t>
  </si>
  <si>
    <t>60x1.4</t>
  </si>
  <si>
    <t>60x1.5</t>
  </si>
  <si>
    <t>60x1.6</t>
  </si>
  <si>
    <t>60x1.8</t>
  </si>
  <si>
    <t>60x2</t>
  </si>
  <si>
    <t>60x2.2</t>
  </si>
  <si>
    <t>60x2.5</t>
  </si>
  <si>
    <t>60x2.8</t>
  </si>
  <si>
    <t>60x3</t>
  </si>
  <si>
    <t>60x3.2</t>
  </si>
  <si>
    <t>60x3.5</t>
  </si>
  <si>
    <t>60x3.8</t>
  </si>
  <si>
    <t>63.5x1.4</t>
  </si>
  <si>
    <t>63.5x1.5</t>
  </si>
  <si>
    <t>63.5x1.6</t>
  </si>
  <si>
    <t>63.5x1.8</t>
  </si>
  <si>
    <t>63.5x2</t>
  </si>
  <si>
    <t>63.5x2.2</t>
  </si>
  <si>
    <t>63.5x2.5</t>
  </si>
  <si>
    <t>63.5x2.8</t>
  </si>
  <si>
    <t>63.5x3</t>
  </si>
  <si>
    <t>63.5x3.2</t>
  </si>
  <si>
    <t>63.5x3.5</t>
  </si>
  <si>
    <t>63.5x3.8</t>
  </si>
  <si>
    <t>70x1.4</t>
  </si>
  <si>
    <t>70x1.5</t>
  </si>
  <si>
    <t>70x1.6</t>
  </si>
  <si>
    <t>70x1.8</t>
  </si>
  <si>
    <t>70x2</t>
  </si>
  <si>
    <t>70x2.2</t>
  </si>
  <si>
    <t>70x2.5</t>
  </si>
  <si>
    <t>70x2.8</t>
  </si>
  <si>
    <t>70x3</t>
  </si>
  <si>
    <t>70x3.2</t>
  </si>
  <si>
    <t>70x3.5</t>
  </si>
  <si>
    <t>70x3.8</t>
  </si>
  <si>
    <t>70x4</t>
  </si>
  <si>
    <t>73x1.4</t>
  </si>
  <si>
    <t>73x1.5</t>
  </si>
  <si>
    <t>73x1.6</t>
  </si>
  <si>
    <t>73x1.8</t>
  </si>
  <si>
    <t>73x2</t>
  </si>
  <si>
    <t>73x2.2</t>
  </si>
  <si>
    <t>73x2.5</t>
  </si>
  <si>
    <t>73x2.8</t>
  </si>
  <si>
    <t>73x3</t>
  </si>
  <si>
    <t>73x3.2</t>
  </si>
  <si>
    <t>73x3.5</t>
  </si>
  <si>
    <t>73x3.8</t>
  </si>
  <si>
    <t>73x4</t>
  </si>
  <si>
    <t>76x1.4</t>
  </si>
  <si>
    <t>76x1.5</t>
  </si>
  <si>
    <t>76x1.6</t>
  </si>
  <si>
    <t>76x1.8</t>
  </si>
  <si>
    <t>76x2</t>
  </si>
  <si>
    <t>76x2.2</t>
  </si>
  <si>
    <t>76x2.5</t>
  </si>
  <si>
    <t>76x2.8</t>
  </si>
  <si>
    <t>76x3</t>
  </si>
  <si>
    <t>76x3.2</t>
  </si>
  <si>
    <t>76x3.5</t>
  </si>
  <si>
    <t>76x3.8</t>
  </si>
  <si>
    <t>76x4</t>
  </si>
  <si>
    <t>76x4.5</t>
  </si>
  <si>
    <t>76x5</t>
  </si>
  <si>
    <t>76x5.5</t>
  </si>
  <si>
    <t>83x1.6</t>
  </si>
  <si>
    <t>83x1.8</t>
  </si>
  <si>
    <t>83x2</t>
  </si>
  <si>
    <t>83x2.2</t>
  </si>
  <si>
    <t>83x2.5</t>
  </si>
  <si>
    <t>83x2.8</t>
  </si>
  <si>
    <t>83x3</t>
  </si>
  <si>
    <t>83x3.2</t>
  </si>
  <si>
    <t>83x3.5</t>
  </si>
  <si>
    <t>83x3.8</t>
  </si>
  <si>
    <t>83x4</t>
  </si>
  <si>
    <t>83x4.5</t>
  </si>
  <si>
    <t>83x5</t>
  </si>
  <si>
    <t>83x5.5</t>
  </si>
  <si>
    <t>89x1.6</t>
  </si>
  <si>
    <t>89x1.8</t>
  </si>
  <si>
    <t>89x2</t>
  </si>
  <si>
    <t>89x2.2</t>
  </si>
  <si>
    <t>89x2.5</t>
  </si>
  <si>
    <t>89x2.8</t>
  </si>
  <si>
    <t>89x3</t>
  </si>
  <si>
    <t>89x3.2</t>
  </si>
  <si>
    <t>89x3.5</t>
  </si>
  <si>
    <t>89x3.8</t>
  </si>
  <si>
    <t>89x4</t>
  </si>
  <si>
    <t>89x4.5</t>
  </si>
  <si>
    <t>89x5</t>
  </si>
  <si>
    <t>89x5.5</t>
  </si>
  <si>
    <t>95x2</t>
  </si>
  <si>
    <t>95x2.5</t>
  </si>
  <si>
    <t>95x3.2</t>
  </si>
  <si>
    <t>95x5</t>
  </si>
  <si>
    <t>102x1.8</t>
  </si>
  <si>
    <t>102x2</t>
  </si>
  <si>
    <t>102x2.2</t>
  </si>
  <si>
    <t>102x2.5</t>
  </si>
  <si>
    <t>102x2.8</t>
  </si>
  <si>
    <t>102x3</t>
  </si>
  <si>
    <t>102x3.2</t>
  </si>
  <si>
    <t>102x3.5</t>
  </si>
  <si>
    <t>102x3.8</t>
  </si>
  <si>
    <t>102x4</t>
  </si>
  <si>
    <t>102x4.5</t>
  </si>
  <si>
    <t>102x5</t>
  </si>
  <si>
    <t>102x5.5</t>
  </si>
  <si>
    <t>108x1.8</t>
  </si>
  <si>
    <t>108x2</t>
  </si>
  <si>
    <t>108x2.2</t>
  </si>
  <si>
    <t>108x2.5</t>
  </si>
  <si>
    <t>108x2.8</t>
  </si>
  <si>
    <t>108x3</t>
  </si>
  <si>
    <t>108x3.2</t>
  </si>
  <si>
    <t>108x3.5</t>
  </si>
  <si>
    <t>108x3.8</t>
  </si>
  <si>
    <t>108x4</t>
  </si>
  <si>
    <t>108x4.5</t>
  </si>
  <si>
    <t>108x5</t>
  </si>
  <si>
    <t>108x5.5</t>
  </si>
  <si>
    <t>114x1.8</t>
  </si>
  <si>
    <t>114x2</t>
  </si>
  <si>
    <t>114x2.2</t>
  </si>
  <si>
    <t>114x2.5</t>
  </si>
  <si>
    <t>114x2.8</t>
  </si>
  <si>
    <t>114x3</t>
  </si>
  <si>
    <t>114x3.2</t>
  </si>
  <si>
    <t>114x3.5</t>
  </si>
  <si>
    <t>114x3.8</t>
  </si>
  <si>
    <t>114x4</t>
  </si>
  <si>
    <t>114x4.5</t>
  </si>
  <si>
    <t>114x5</t>
  </si>
  <si>
    <t>114x5.5</t>
  </si>
  <si>
    <t>127x1.8</t>
  </si>
  <si>
    <t>127x2</t>
  </si>
  <si>
    <t>127x2.2</t>
  </si>
  <si>
    <t>127x2.5</t>
  </si>
  <si>
    <t>127x2.8</t>
  </si>
  <si>
    <t>127x3</t>
  </si>
  <si>
    <t>127x3.2</t>
  </si>
  <si>
    <t>127x3.5</t>
  </si>
  <si>
    <t>127x3.8</t>
  </si>
  <si>
    <t>127x4</t>
  </si>
  <si>
    <t>127x4.5</t>
  </si>
  <si>
    <t>127x5</t>
  </si>
  <si>
    <t>127x5.5</t>
  </si>
  <si>
    <t>133x1.8</t>
  </si>
  <si>
    <t>133x2</t>
  </si>
  <si>
    <t>133x2.2</t>
  </si>
  <si>
    <t>133x2.5</t>
  </si>
  <si>
    <t>133x2.8</t>
  </si>
  <si>
    <t>133x3</t>
  </si>
  <si>
    <t>133x3.2</t>
  </si>
  <si>
    <t>133x3.5</t>
  </si>
  <si>
    <t>133x3.8</t>
  </si>
  <si>
    <t>133x4</t>
  </si>
  <si>
    <t>133x4.5</t>
  </si>
  <si>
    <t>133x5</t>
  </si>
  <si>
    <t>133x5.5</t>
  </si>
  <si>
    <t>140x1.8</t>
  </si>
  <si>
    <t>140x2</t>
  </si>
  <si>
    <t>140x2.2</t>
  </si>
  <si>
    <t>140x2.5</t>
  </si>
  <si>
    <t>140x2.8</t>
  </si>
  <si>
    <t>140x3</t>
  </si>
  <si>
    <t>140x3.2</t>
  </si>
  <si>
    <t>140x3.5</t>
  </si>
  <si>
    <t>140x3.8</t>
  </si>
  <si>
    <t>140x4</t>
  </si>
  <si>
    <t>140x4.5</t>
  </si>
  <si>
    <t>140x5</t>
  </si>
  <si>
    <t>140x5.5</t>
  </si>
  <si>
    <t>152x1.8</t>
  </si>
  <si>
    <t>152x2</t>
  </si>
  <si>
    <t>152x2.2</t>
  </si>
  <si>
    <t>152x2.5</t>
  </si>
  <si>
    <t>152x2.8</t>
  </si>
  <si>
    <t>152x3</t>
  </si>
  <si>
    <t>152x3.2</t>
  </si>
  <si>
    <t>152x3.5</t>
  </si>
  <si>
    <t>152x3.8</t>
  </si>
  <si>
    <t>152x4</t>
  </si>
  <si>
    <t>152x4.5</t>
  </si>
  <si>
    <t>152x5</t>
  </si>
  <si>
    <t>152x5.5</t>
  </si>
  <si>
    <t>159x1.8</t>
  </si>
  <si>
    <t>159x2</t>
  </si>
  <si>
    <t>159x2.2</t>
  </si>
  <si>
    <t>159x2.5</t>
  </si>
  <si>
    <t>159x2.8</t>
  </si>
  <si>
    <t>159x3</t>
  </si>
  <si>
    <t>159x3.2</t>
  </si>
  <si>
    <t>159x3.5</t>
  </si>
  <si>
    <t>159x3.8</t>
  </si>
  <si>
    <t>159x4</t>
  </si>
  <si>
    <t>159x4.5</t>
  </si>
  <si>
    <t>159x5</t>
  </si>
  <si>
    <t>159x5.5</t>
  </si>
  <si>
    <t>159x6</t>
  </si>
  <si>
    <t>159x7</t>
  </si>
  <si>
    <t>159x8</t>
  </si>
  <si>
    <t>168x1.8</t>
  </si>
  <si>
    <t>168x2</t>
  </si>
  <si>
    <t>168x2.2</t>
  </si>
  <si>
    <t>168x2.5</t>
  </si>
  <si>
    <t>168x2.8</t>
  </si>
  <si>
    <t>168x3</t>
  </si>
  <si>
    <t>168x3.2</t>
  </si>
  <si>
    <t>168x3.5</t>
  </si>
  <si>
    <t>168x3.8</t>
  </si>
  <si>
    <t>168x4</t>
  </si>
  <si>
    <t>168x4.5</t>
  </si>
  <si>
    <t>168x5</t>
  </si>
  <si>
    <t>168x5.5</t>
  </si>
  <si>
    <t>168x6</t>
  </si>
  <si>
    <t>168x7</t>
  </si>
  <si>
    <t>168x8</t>
  </si>
  <si>
    <t>177.8x1.8</t>
  </si>
  <si>
    <t>177.8x2</t>
  </si>
  <si>
    <t>177.8x2.2</t>
  </si>
  <si>
    <t>177.8x2.5</t>
  </si>
  <si>
    <t>177.8x2.8</t>
  </si>
  <si>
    <t>177.8x3</t>
  </si>
  <si>
    <t>177.8x3.2</t>
  </si>
  <si>
    <t>177.8x3.5</t>
  </si>
  <si>
    <t>177.8x3.8</t>
  </si>
  <si>
    <t>177.8x4</t>
  </si>
  <si>
    <t>177.8x4.5</t>
  </si>
  <si>
    <t>177.8x5</t>
  </si>
  <si>
    <t>177.8x5.5</t>
  </si>
  <si>
    <t>177.8x6</t>
  </si>
  <si>
    <t>177.8x7</t>
  </si>
  <si>
    <t>177.8x8</t>
  </si>
  <si>
    <t>180x4</t>
  </si>
  <si>
    <t>180x5</t>
  </si>
  <si>
    <t>193.7x2</t>
  </si>
  <si>
    <t>193.7x2.2</t>
  </si>
  <si>
    <t>193.7x2.5</t>
  </si>
  <si>
    <t>193.7x2.8</t>
  </si>
  <si>
    <t>193.7x3</t>
  </si>
  <si>
    <t>193.7x3.2</t>
  </si>
  <si>
    <t>193.7x3.5</t>
  </si>
  <si>
    <t>193.7x3.8</t>
  </si>
  <si>
    <t>193.7x4</t>
  </si>
  <si>
    <t>193.7x4.5</t>
  </si>
  <si>
    <t>193.7x5</t>
  </si>
  <si>
    <t>193.7x5.5</t>
  </si>
  <si>
    <t>193.7x6</t>
  </si>
  <si>
    <t>193.7x7</t>
  </si>
  <si>
    <t>193.7x8</t>
  </si>
  <si>
    <t>219x2.5</t>
  </si>
  <si>
    <t>219x2.8</t>
  </si>
  <si>
    <t>219x3</t>
  </si>
  <si>
    <t>219x3.2</t>
  </si>
  <si>
    <t>219x3.5</t>
  </si>
  <si>
    <t>219x3.8</t>
  </si>
  <si>
    <t>219x4</t>
  </si>
  <si>
    <t>219x4.5</t>
  </si>
  <si>
    <t>219x5</t>
  </si>
  <si>
    <t>219x5.5</t>
  </si>
  <si>
    <t>219x6</t>
  </si>
  <si>
    <t>219x7</t>
  </si>
  <si>
    <t>219x8</t>
  </si>
  <si>
    <t>219x9</t>
  </si>
  <si>
    <t>244.5x3</t>
  </si>
  <si>
    <t>244.5x3.2</t>
  </si>
  <si>
    <t>244.5x3.5</t>
  </si>
  <si>
    <t>244.5x3.8</t>
  </si>
  <si>
    <t>244.5x4</t>
  </si>
  <si>
    <t>244.5x4.5</t>
  </si>
  <si>
    <t>244.5x5</t>
  </si>
  <si>
    <t>244.5x5.5</t>
  </si>
  <si>
    <t>244.5x6</t>
  </si>
  <si>
    <t>244.5x7</t>
  </si>
  <si>
    <t>244.5x8</t>
  </si>
  <si>
    <t>244.5x9</t>
  </si>
  <si>
    <t>273x3.5</t>
  </si>
  <si>
    <t>273x3.8</t>
  </si>
  <si>
    <t>273x4</t>
  </si>
  <si>
    <t>273x4.5</t>
  </si>
  <si>
    <t>273x5</t>
  </si>
  <si>
    <t>273x5.5</t>
  </si>
  <si>
    <t>273x6</t>
  </si>
  <si>
    <t>273x7</t>
  </si>
  <si>
    <t>273x8</t>
  </si>
  <si>
    <t>273x9</t>
  </si>
  <si>
    <t>325x4</t>
  </si>
  <si>
    <t>325x4.5</t>
  </si>
  <si>
    <t>325x5</t>
  </si>
  <si>
    <t>325x5.5</t>
  </si>
  <si>
    <t>325x6</t>
  </si>
  <si>
    <t>325x7</t>
  </si>
  <si>
    <t>325x8</t>
  </si>
  <si>
    <t>325x9</t>
  </si>
  <si>
    <t>355.6x4</t>
  </si>
  <si>
    <t>355.6x4.5</t>
  </si>
  <si>
    <t>355.6x5</t>
  </si>
  <si>
    <t>355.6x5.5</t>
  </si>
  <si>
    <t>355.6x6</t>
  </si>
  <si>
    <t>355.6x7</t>
  </si>
  <si>
    <t>355.6x8</t>
  </si>
  <si>
    <t>355.6x9</t>
  </si>
  <si>
    <t>355.6x10</t>
  </si>
  <si>
    <t>377x4</t>
  </si>
  <si>
    <t>377x4.5</t>
  </si>
  <si>
    <t>377x5</t>
  </si>
  <si>
    <t>377x5.5</t>
  </si>
  <si>
    <t>377x6</t>
  </si>
  <si>
    <t>377x7</t>
  </si>
  <si>
    <t>377x8</t>
  </si>
  <si>
    <t>377x9</t>
  </si>
  <si>
    <t>377x10</t>
  </si>
  <si>
    <t>406.4x4</t>
  </si>
  <si>
    <t>406.4x4.5</t>
  </si>
  <si>
    <t>406.4x5</t>
  </si>
  <si>
    <t>406.4x5.5</t>
  </si>
  <si>
    <t>406.4x6</t>
  </si>
  <si>
    <t>406.4x7</t>
  </si>
  <si>
    <t>406.4x8</t>
  </si>
  <si>
    <t>406.4x9</t>
  </si>
  <si>
    <t>406.4x10</t>
  </si>
  <si>
    <t>406.4x11</t>
  </si>
  <si>
    <t>406.4x12</t>
  </si>
  <si>
    <t>426x4</t>
  </si>
  <si>
    <t>426x4.5</t>
  </si>
  <si>
    <t>426x5</t>
  </si>
  <si>
    <t>426x5.5</t>
  </si>
  <si>
    <t>426x6</t>
  </si>
  <si>
    <t>426x7</t>
  </si>
  <si>
    <t>426x8</t>
  </si>
  <si>
    <t>426x9</t>
  </si>
  <si>
    <t>426x10</t>
  </si>
  <si>
    <t>426x11</t>
  </si>
  <si>
    <t>426x12</t>
  </si>
  <si>
    <t>478x5</t>
  </si>
  <si>
    <t>478x5.5</t>
  </si>
  <si>
    <t>478x6</t>
  </si>
  <si>
    <t>478x7</t>
  </si>
  <si>
    <t>478x8</t>
  </si>
  <si>
    <t>478x9</t>
  </si>
  <si>
    <t>478x10</t>
  </si>
  <si>
    <t>478x11</t>
  </si>
  <si>
    <t>478x12</t>
  </si>
  <si>
    <t>530x5</t>
  </si>
  <si>
    <t>530x5.5</t>
  </si>
  <si>
    <t>530x6</t>
  </si>
  <si>
    <t>530x7</t>
  </si>
  <si>
    <t>530x8</t>
  </si>
  <si>
    <t>530x9</t>
  </si>
  <si>
    <t>530x10</t>
  </si>
  <si>
    <t>530x11</t>
  </si>
  <si>
    <t>530x12</t>
  </si>
  <si>
    <t>530x13</t>
  </si>
  <si>
    <t>530x14</t>
  </si>
  <si>
    <t>530x16</t>
  </si>
  <si>
    <t>530x17</t>
  </si>
  <si>
    <t>530x17.5</t>
  </si>
  <si>
    <t>530x18</t>
  </si>
  <si>
    <t>530x19</t>
  </si>
  <si>
    <t>530x20</t>
  </si>
  <si>
    <t>530x21</t>
  </si>
  <si>
    <t>530x22</t>
  </si>
  <si>
    <t>530x23</t>
  </si>
  <si>
    <t>530x24</t>
  </si>
  <si>
    <t>630x7</t>
  </si>
  <si>
    <t>630x8</t>
  </si>
  <si>
    <t>630x9</t>
  </si>
  <si>
    <t>630x10</t>
  </si>
  <si>
    <t>630x11</t>
  </si>
  <si>
    <t>630x12</t>
  </si>
  <si>
    <t>630x13</t>
  </si>
  <si>
    <t>630x14</t>
  </si>
  <si>
    <t>630x16</t>
  </si>
  <si>
    <t>630x17</t>
  </si>
  <si>
    <t>630x17.5</t>
  </si>
  <si>
    <t>630x18</t>
  </si>
  <si>
    <t>630x19</t>
  </si>
  <si>
    <t>630x20</t>
  </si>
  <si>
    <t>720x7</t>
  </si>
  <si>
    <t>720x8</t>
  </si>
  <si>
    <t>720x9</t>
  </si>
  <si>
    <t>720x10</t>
  </si>
  <si>
    <t>720x11</t>
  </si>
  <si>
    <t>720x12</t>
  </si>
  <si>
    <t>720x13</t>
  </si>
  <si>
    <t>720x14</t>
  </si>
  <si>
    <t>720x16</t>
  </si>
  <si>
    <t>720x17</t>
  </si>
  <si>
    <t>720x17.5</t>
  </si>
  <si>
    <t>720x18</t>
  </si>
  <si>
    <t>720x19</t>
  </si>
  <si>
    <t>720x20</t>
  </si>
  <si>
    <t>720x21</t>
  </si>
  <si>
    <t>720x22</t>
  </si>
  <si>
    <t>720x23</t>
  </si>
  <si>
    <t>720x24</t>
  </si>
  <si>
    <t>720x25</t>
  </si>
  <si>
    <t>720x26</t>
  </si>
  <si>
    <t>720x27</t>
  </si>
  <si>
    <t>720x28</t>
  </si>
  <si>
    <t>720x29</t>
  </si>
  <si>
    <t>720x30</t>
  </si>
  <si>
    <t>820x7</t>
  </si>
  <si>
    <t>820x8</t>
  </si>
  <si>
    <t>820x9</t>
  </si>
  <si>
    <t>820x10</t>
  </si>
  <si>
    <t>820x11</t>
  </si>
  <si>
    <t>820x12</t>
  </si>
  <si>
    <t>820x13</t>
  </si>
  <si>
    <t>820x14</t>
  </si>
  <si>
    <t>820x16</t>
  </si>
  <si>
    <t>820x17</t>
  </si>
  <si>
    <t>820x17.5</t>
  </si>
  <si>
    <t>820x18</t>
  </si>
  <si>
    <t>820x19</t>
  </si>
  <si>
    <t>820x20</t>
  </si>
  <si>
    <t>820x21</t>
  </si>
  <si>
    <t>820x22</t>
  </si>
  <si>
    <t>820x23</t>
  </si>
  <si>
    <t>820x24</t>
  </si>
  <si>
    <t>820x25</t>
  </si>
  <si>
    <t>820x26</t>
  </si>
  <si>
    <t>820x27</t>
  </si>
  <si>
    <t>820x28</t>
  </si>
  <si>
    <t>820x29</t>
  </si>
  <si>
    <t>820x30</t>
  </si>
  <si>
    <t>920x7</t>
  </si>
  <si>
    <t>920x8</t>
  </si>
  <si>
    <t>920x9</t>
  </si>
  <si>
    <t>920x10</t>
  </si>
  <si>
    <t>920x11</t>
  </si>
  <si>
    <t>920x12</t>
  </si>
  <si>
    <t>920x13</t>
  </si>
  <si>
    <t>920x14</t>
  </si>
  <si>
    <t>920x16</t>
  </si>
  <si>
    <t>920x17</t>
  </si>
  <si>
    <t>920x17.5</t>
  </si>
  <si>
    <t>920x18</t>
  </si>
  <si>
    <t>920x19</t>
  </si>
  <si>
    <t>920x20</t>
  </si>
  <si>
    <t>1020x8</t>
  </si>
  <si>
    <t>1020x9</t>
  </si>
  <si>
    <t>1020x10</t>
  </si>
  <si>
    <t>1020x11</t>
  </si>
  <si>
    <t>1020x12</t>
  </si>
  <si>
    <t>1020x13</t>
  </si>
  <si>
    <t>1020x14</t>
  </si>
  <si>
    <t>1020x16</t>
  </si>
  <si>
    <t>1020x17</t>
  </si>
  <si>
    <t>1020x17.5</t>
  </si>
  <si>
    <t>1020x18</t>
  </si>
  <si>
    <t>1020x19</t>
  </si>
  <si>
    <t>1020x20</t>
  </si>
  <si>
    <t>1020x21</t>
  </si>
  <si>
    <t>1020x22</t>
  </si>
  <si>
    <t>1020x23</t>
  </si>
  <si>
    <t>1020x24</t>
  </si>
  <si>
    <t>1020x25</t>
  </si>
  <si>
    <t>1020x26</t>
  </si>
  <si>
    <t>1020x27</t>
  </si>
  <si>
    <t>1020x28</t>
  </si>
  <si>
    <t>1020x29</t>
  </si>
  <si>
    <t>1020x30</t>
  </si>
  <si>
    <t>1020x31</t>
  </si>
  <si>
    <t>1020x32</t>
  </si>
  <si>
    <t>1120x8</t>
  </si>
  <si>
    <t>1120x9</t>
  </si>
  <si>
    <t>1120x10</t>
  </si>
  <si>
    <t>1120x11</t>
  </si>
  <si>
    <t>1120x12</t>
  </si>
  <si>
    <t>1120x13</t>
  </si>
  <si>
    <t>1120x14</t>
  </si>
  <si>
    <t>1120x16</t>
  </si>
  <si>
    <t>1120x17</t>
  </si>
  <si>
    <t>1120x17.5</t>
  </si>
  <si>
    <t>1120x18</t>
  </si>
  <si>
    <t>1120x19</t>
  </si>
  <si>
    <t>1120x20</t>
  </si>
  <si>
    <t>1220x9</t>
  </si>
  <si>
    <t>1220x10</t>
  </si>
  <si>
    <t>1220x11</t>
  </si>
  <si>
    <t>1220x12</t>
  </si>
  <si>
    <t>1220x13</t>
  </si>
  <si>
    <t>1220x14</t>
  </si>
  <si>
    <t>1220x16</t>
  </si>
  <si>
    <t>1220x17</t>
  </si>
  <si>
    <t>1220x17.5</t>
  </si>
  <si>
    <t>1220x18</t>
  </si>
  <si>
    <t>1220x19</t>
  </si>
  <si>
    <t>1220x20</t>
  </si>
  <si>
    <t>1420x10</t>
  </si>
  <si>
    <t>1420x11</t>
  </si>
  <si>
    <t>1420x12</t>
  </si>
  <si>
    <t>1420x13</t>
  </si>
  <si>
    <t>1420x14</t>
  </si>
  <si>
    <t>1420x16</t>
  </si>
  <si>
    <t>1420x17</t>
  </si>
  <si>
    <t>1420x17.5</t>
  </si>
  <si>
    <t>1420x18</t>
  </si>
  <si>
    <t>1420x19</t>
  </si>
  <si>
    <t>1420x20</t>
  </si>
  <si>
    <t>57.0x3.0</t>
  </si>
  <si>
    <t>57.0x3.2</t>
  </si>
  <si>
    <t>57.0x3.5</t>
  </si>
  <si>
    <t>60.0x3.0</t>
  </si>
  <si>
    <t>60.0x3.2</t>
  </si>
  <si>
    <t>60.0x3.5</t>
  </si>
  <si>
    <t>60.0x3.8</t>
  </si>
  <si>
    <t>63.5x3.0</t>
  </si>
  <si>
    <t>70.0x3.0</t>
  </si>
  <si>
    <t>70.0x3.2</t>
  </si>
  <si>
    <t>70.0x3.5</t>
  </si>
  <si>
    <t>70.0x3.8</t>
  </si>
  <si>
    <t>70.0x4.0</t>
  </si>
  <si>
    <t>73.0x3.0</t>
  </si>
  <si>
    <t>73.0x3.2</t>
  </si>
  <si>
    <t>73.0x3.5</t>
  </si>
  <si>
    <t>73.0x3.8</t>
  </si>
  <si>
    <t>73.0x4.0</t>
  </si>
  <si>
    <t>76.0x3.0</t>
  </si>
  <si>
    <t>76.0x3.2</t>
  </si>
  <si>
    <t>76.0x3.5</t>
  </si>
  <si>
    <t>76.0x3.8</t>
  </si>
  <si>
    <t>76.0x4.0</t>
  </si>
  <si>
    <t>76.0x4.5</t>
  </si>
  <si>
    <t>76.0x5.0</t>
  </si>
  <si>
    <t>76.0x5.5</t>
  </si>
  <si>
    <t>83.0x3.0</t>
  </si>
  <si>
    <t>83.0x3.2</t>
  </si>
  <si>
    <t>83.0x3.5</t>
  </si>
  <si>
    <t>83.0x3.8</t>
  </si>
  <si>
    <t>83.0x4.0</t>
  </si>
  <si>
    <t>83.0x4.5</t>
  </si>
  <si>
    <t>83.0x5.0</t>
  </si>
  <si>
    <t>83.0x5.5</t>
  </si>
  <si>
    <t>89.0x3.0</t>
  </si>
  <si>
    <t>89.0x3.2</t>
  </si>
  <si>
    <t>89.0x3.5</t>
  </si>
  <si>
    <t>89.0x3.8</t>
  </si>
  <si>
    <t>89.0x4.0</t>
  </si>
  <si>
    <t>89.0x4.5</t>
  </si>
  <si>
    <t>89.0x5.0</t>
  </si>
  <si>
    <t>89.0x5.5</t>
  </si>
  <si>
    <t>95.0x3.2</t>
  </si>
  <si>
    <t>95.0x5.0</t>
  </si>
  <si>
    <t>102.0x3.0</t>
  </si>
  <si>
    <t>102.0x3.2</t>
  </si>
  <si>
    <t>102.0x3.5</t>
  </si>
  <si>
    <t>102.0x3.8</t>
  </si>
  <si>
    <t>102.0x4.0</t>
  </si>
  <si>
    <t>102.0x4.5</t>
  </si>
  <si>
    <t>102.0x5.0</t>
  </si>
  <si>
    <t>102.0x5.5</t>
  </si>
  <si>
    <t>108.0x3.0</t>
  </si>
  <si>
    <t>108.0x3.2</t>
  </si>
  <si>
    <t>108.0x3.5</t>
  </si>
  <si>
    <t>108.0x3.8</t>
  </si>
  <si>
    <t>108.0x4.0</t>
  </si>
  <si>
    <t>108.0x4.5</t>
  </si>
  <si>
    <t>108.0x5.0</t>
  </si>
  <si>
    <t>108.0x5.5</t>
  </si>
  <si>
    <t>114.0x3.0</t>
  </si>
  <si>
    <t>114.0x3.2</t>
  </si>
  <si>
    <t>114.0x3.5</t>
  </si>
  <si>
    <t>114.0x3.8</t>
  </si>
  <si>
    <t>114.0x4.0</t>
  </si>
  <si>
    <t>114.0x4.5</t>
  </si>
  <si>
    <t>114.0x5.0</t>
  </si>
  <si>
    <t>114.0x5.5</t>
  </si>
  <si>
    <t>127.0x3.0</t>
  </si>
  <si>
    <t>127.0x3.2</t>
  </si>
  <si>
    <t>127.0x3.5</t>
  </si>
  <si>
    <t>127.0x3.8</t>
  </si>
  <si>
    <t>127.0x4.0</t>
  </si>
  <si>
    <t>127.0x4.5</t>
  </si>
  <si>
    <t>127.0x5.0</t>
  </si>
  <si>
    <t>127.0x5.5</t>
  </si>
  <si>
    <t>133.0x3.0</t>
  </si>
  <si>
    <t>133.0x3.2</t>
  </si>
  <si>
    <t>133.0x3.5</t>
  </si>
  <si>
    <t>133.0x3.8</t>
  </si>
  <si>
    <t>133.0x4.0</t>
  </si>
  <si>
    <t>133.0x4.5</t>
  </si>
  <si>
    <t>133.0x5.0</t>
  </si>
  <si>
    <t>133.0x5.5</t>
  </si>
  <si>
    <t>140.0x3.0</t>
  </si>
  <si>
    <t>140.0x3.2</t>
  </si>
  <si>
    <t>140.0x3.5</t>
  </si>
  <si>
    <t>140.0x3.8</t>
  </si>
  <si>
    <t>140.0x4.0</t>
  </si>
  <si>
    <t>140.0x4.5</t>
  </si>
  <si>
    <t>140.0x5.0</t>
  </si>
  <si>
    <t>140.0x5.5</t>
  </si>
  <si>
    <t>152.0x3.0</t>
  </si>
  <si>
    <t>152.0x3.2</t>
  </si>
  <si>
    <t>152.0x3.5</t>
  </si>
  <si>
    <t>152.0x3.8</t>
  </si>
  <si>
    <t>152.0x4.0</t>
  </si>
  <si>
    <t>152.0x4.5</t>
  </si>
  <si>
    <t>152.0x5.0</t>
  </si>
  <si>
    <t>152.0x5.5</t>
  </si>
  <si>
    <t>159.0x3.0</t>
  </si>
  <si>
    <t>159.0x3.2</t>
  </si>
  <si>
    <t>159.0x3.5</t>
  </si>
  <si>
    <t>159.0x3.8</t>
  </si>
  <si>
    <t>159.0x4.0</t>
  </si>
  <si>
    <t>159.0x4.5</t>
  </si>
  <si>
    <t>159.0x5.0</t>
  </si>
  <si>
    <t>159.0x5.5</t>
  </si>
  <si>
    <t>159.0x6.0</t>
  </si>
  <si>
    <t>159.0x7.0</t>
  </si>
  <si>
    <t>159.0x8.0</t>
  </si>
  <si>
    <t>168.0x3.0</t>
  </si>
  <si>
    <t>168.0x3.2</t>
  </si>
  <si>
    <t>168.0x3.5</t>
  </si>
  <si>
    <t>168.0x3.8</t>
  </si>
  <si>
    <t>168.0x4.0</t>
  </si>
  <si>
    <t>168.0x4.5</t>
  </si>
  <si>
    <t>168.0x5.0</t>
  </si>
  <si>
    <t>168.0x5.5</t>
  </si>
  <si>
    <t>168.0x6.0</t>
  </si>
  <si>
    <t>168.0x7.0</t>
  </si>
  <si>
    <t>168.0x8.0</t>
  </si>
  <si>
    <t>177.8x3.0</t>
  </si>
  <si>
    <t>177.8x4.0</t>
  </si>
  <si>
    <t>177.8x5.0</t>
  </si>
  <si>
    <t>177.8x6.0</t>
  </si>
  <si>
    <t>177.8x7.0</t>
  </si>
  <si>
    <t>177.8x8.0</t>
  </si>
  <si>
    <t>180.0x4.0</t>
  </si>
  <si>
    <t>180.0x5.0</t>
  </si>
  <si>
    <t>193.7x3.0</t>
  </si>
  <si>
    <t>193.7x4.0</t>
  </si>
  <si>
    <t>193.7x5.0</t>
  </si>
  <si>
    <t>193.7x6.0</t>
  </si>
  <si>
    <t>193.7x7.0</t>
  </si>
  <si>
    <t>193.7x8.0</t>
  </si>
  <si>
    <t>219.0x3.0</t>
  </si>
  <si>
    <t>219.0x3.2</t>
  </si>
  <si>
    <t>219.0x3.5</t>
  </si>
  <si>
    <t>219.0x3.8</t>
  </si>
  <si>
    <t>219.0x4.0</t>
  </si>
  <si>
    <t>219.0x4.5</t>
  </si>
  <si>
    <t>219.0x5.0</t>
  </si>
  <si>
    <t>219.0x5.5</t>
  </si>
  <si>
    <t>219.0x6.0</t>
  </si>
  <si>
    <t>219.0x7.0</t>
  </si>
  <si>
    <t>219.0x8.0</t>
  </si>
  <si>
    <t>219.0x9.0</t>
  </si>
  <si>
    <t>219.0x10.0</t>
  </si>
  <si>
    <t>219.0x11.0</t>
  </si>
  <si>
    <t>219.0x12.0</t>
  </si>
  <si>
    <t>219.0x13.0</t>
  </si>
  <si>
    <t>219.0x14.0</t>
  </si>
  <si>
    <t>219.0x16.0</t>
  </si>
  <si>
    <t>219.0x17.0</t>
  </si>
  <si>
    <t>219.0x17.5</t>
  </si>
  <si>
    <t>219.0x18.0</t>
  </si>
  <si>
    <t>219.0x19.0</t>
  </si>
  <si>
    <t>219.0x20.0</t>
  </si>
  <si>
    <t>244.5x3.0</t>
  </si>
  <si>
    <t>244.5x4.0</t>
  </si>
  <si>
    <t>244.5x5.0</t>
  </si>
  <si>
    <t>244.5x6.0</t>
  </si>
  <si>
    <t>244.5x7.0</t>
  </si>
  <si>
    <t>244.5x8.0</t>
  </si>
  <si>
    <t>244.5x9.0</t>
  </si>
  <si>
    <t>273.0x3.0</t>
  </si>
  <si>
    <t>273.0x3.2</t>
  </si>
  <si>
    <t>273.0x3.5</t>
  </si>
  <si>
    <t>273.0x3.8</t>
  </si>
  <si>
    <t>273.0x4.0</t>
  </si>
  <si>
    <t>273.0x4.5</t>
  </si>
  <si>
    <t>273.0x5.0</t>
  </si>
  <si>
    <t>273.0x5.5</t>
  </si>
  <si>
    <t>273.0x6.0</t>
  </si>
  <si>
    <t>273.0x7.0</t>
  </si>
  <si>
    <t>273.0x8.0</t>
  </si>
  <si>
    <t>273.0x9.0</t>
  </si>
  <si>
    <t>273.0x10.0</t>
  </si>
  <si>
    <t>273.0x11.0</t>
  </si>
  <si>
    <t>273.0x12.0</t>
  </si>
  <si>
    <t>273.0x13.0</t>
  </si>
  <si>
    <t>273.0x14.0</t>
  </si>
  <si>
    <t>273.0x16.0</t>
  </si>
  <si>
    <t>273.0x17.0</t>
  </si>
  <si>
    <t>273.0x17.5</t>
  </si>
  <si>
    <t>273.0x18.0</t>
  </si>
  <si>
    <t>273.0x19.0</t>
  </si>
  <si>
    <t>273.0x20.0</t>
  </si>
  <si>
    <t>273.0x21.0</t>
  </si>
  <si>
    <t>273.0x22.0</t>
  </si>
  <si>
    <t>325.0x3.5</t>
  </si>
  <si>
    <t>325.0x3.8</t>
  </si>
  <si>
    <t>325.0x4.0</t>
  </si>
  <si>
    <t>325.0x4.5</t>
  </si>
  <si>
    <t>325.0x5.0</t>
  </si>
  <si>
    <t>325.0x5.5</t>
  </si>
  <si>
    <t>325.0x6.0</t>
  </si>
  <si>
    <t>325.0x7.0</t>
  </si>
  <si>
    <t>325.0x8.0</t>
  </si>
  <si>
    <t>325.0x9.0</t>
  </si>
  <si>
    <t>325.0x10.0</t>
  </si>
  <si>
    <t>325.0x11.0</t>
  </si>
  <si>
    <t>325.0x12.0</t>
  </si>
  <si>
    <t>325.0x13.0</t>
  </si>
  <si>
    <t>325.0x14.0</t>
  </si>
  <si>
    <t>325.0x16.0</t>
  </si>
  <si>
    <t>325.0x17.0</t>
  </si>
  <si>
    <t>325.0x17.5</t>
  </si>
  <si>
    <t>325.0x18.0</t>
  </si>
  <si>
    <t>325.0x19.0</t>
  </si>
  <si>
    <t>325.0x20.0</t>
  </si>
  <si>
    <t>325.0x21.0</t>
  </si>
  <si>
    <t>325.0x22.0</t>
  </si>
  <si>
    <t>355.6x4.0</t>
  </si>
  <si>
    <t>355.6x5.0</t>
  </si>
  <si>
    <t>355.6x6.0</t>
  </si>
  <si>
    <t>355.6x7.0</t>
  </si>
  <si>
    <t>355.6x8.0</t>
  </si>
  <si>
    <t>355.6x9.0</t>
  </si>
  <si>
    <t>355.6x10.0</t>
  </si>
  <si>
    <t>355.6x11.0</t>
  </si>
  <si>
    <t>355.6x12.0</t>
  </si>
  <si>
    <t>355.6x13.0</t>
  </si>
  <si>
    <t>355.6x14.0</t>
  </si>
  <si>
    <t>355.6x16.0</t>
  </si>
  <si>
    <t>355.6x17.0</t>
  </si>
  <si>
    <t>355.6x17.5</t>
  </si>
  <si>
    <t>355.6x18.0</t>
  </si>
  <si>
    <t>355.6x19.0</t>
  </si>
  <si>
    <t>355.6x20.0</t>
  </si>
  <si>
    <t>355.6x21.0</t>
  </si>
  <si>
    <t>355.6x22.0</t>
  </si>
  <si>
    <t>377.0x4.0</t>
  </si>
  <si>
    <t>377.0x4.5</t>
  </si>
  <si>
    <t>377.0x5.0</t>
  </si>
  <si>
    <t>377.0x5.5</t>
  </si>
  <si>
    <t>377.0x6.0</t>
  </si>
  <si>
    <t>377.0x7.0</t>
  </si>
  <si>
    <t>377.0x8.0</t>
  </si>
  <si>
    <t>377.0x9.0</t>
  </si>
  <si>
    <t>377.0x10.0</t>
  </si>
  <si>
    <t>377.0x11.0</t>
  </si>
  <si>
    <t>377.0x12.0</t>
  </si>
  <si>
    <t>377.0x13.0</t>
  </si>
  <si>
    <t>377.0x14.0</t>
  </si>
  <si>
    <t>377.0x16.0</t>
  </si>
  <si>
    <t>377.0x17.0</t>
  </si>
  <si>
    <t>377.0x17.5</t>
  </si>
  <si>
    <t>377.0x18.0</t>
  </si>
  <si>
    <t>377.0x19.0</t>
  </si>
  <si>
    <t>377.0x20.0</t>
  </si>
  <si>
    <t>377.0x21.0</t>
  </si>
  <si>
    <t>377.0x22.0</t>
  </si>
  <si>
    <t>406.4x4.0</t>
  </si>
  <si>
    <t>406.4x5.0</t>
  </si>
  <si>
    <t>406.4x6.0</t>
  </si>
  <si>
    <t>406.4x7.0</t>
  </si>
  <si>
    <t>406.4x8.0</t>
  </si>
  <si>
    <t>406.4x9.0</t>
  </si>
  <si>
    <t>406.4x10.0</t>
  </si>
  <si>
    <t>406.4x11.0</t>
  </si>
  <si>
    <t>406.4x12.0</t>
  </si>
  <si>
    <t>406.4x13.0</t>
  </si>
  <si>
    <t>406.4x14.0</t>
  </si>
  <si>
    <t>406.4x16.0</t>
  </si>
  <si>
    <t>406.4x17.0</t>
  </si>
  <si>
    <t>406.4x17.5</t>
  </si>
  <si>
    <t>406.4x18.0</t>
  </si>
  <si>
    <t>406.4x19.0</t>
  </si>
  <si>
    <t>406.4x20.0</t>
  </si>
  <si>
    <t>406.4x21.0</t>
  </si>
  <si>
    <t>406.4x22.0</t>
  </si>
  <si>
    <t>426.0x4.0</t>
  </si>
  <si>
    <t>426.0x4.5</t>
  </si>
  <si>
    <t>426.0x5.0</t>
  </si>
  <si>
    <t>426.0x5.5</t>
  </si>
  <si>
    <t>426.0x6.0</t>
  </si>
  <si>
    <t>426.0x7.0</t>
  </si>
  <si>
    <t>426.0x8.0</t>
  </si>
  <si>
    <t>426.0x9.0</t>
  </si>
  <si>
    <t>426.0x10.0</t>
  </si>
  <si>
    <t>426.0x11.0</t>
  </si>
  <si>
    <t>426.0x12.0</t>
  </si>
  <si>
    <t>426.0x13.0</t>
  </si>
  <si>
    <t>426.0x14.0</t>
  </si>
  <si>
    <t>426.0x16.0</t>
  </si>
  <si>
    <t>426.0x17.0</t>
  </si>
  <si>
    <t>426.0x17.5</t>
  </si>
  <si>
    <t>426.0x18.0</t>
  </si>
  <si>
    <t>426.0x19.0</t>
  </si>
  <si>
    <t>426.0x20.0</t>
  </si>
  <si>
    <t>426.0x21.0</t>
  </si>
  <si>
    <t>426.0x22.0</t>
  </si>
  <si>
    <t>530.0x5.0</t>
  </si>
  <si>
    <t>530.0x5.5</t>
  </si>
  <si>
    <t>530.0x6.0</t>
  </si>
  <si>
    <t>530.0x7.0</t>
  </si>
  <si>
    <t>530.0x8.0</t>
  </si>
  <si>
    <t>530.0x9.0</t>
  </si>
  <si>
    <t>530.0x10.0</t>
  </si>
  <si>
    <t>530.0x11.0</t>
  </si>
  <si>
    <t>530.0x12.0</t>
  </si>
  <si>
    <t>530.0x13.0</t>
  </si>
  <si>
    <t>530.0x14.0</t>
  </si>
  <si>
    <t>530.0x16.0</t>
  </si>
  <si>
    <t>530.0x17.0</t>
  </si>
  <si>
    <t>530.0x17.5</t>
  </si>
  <si>
    <t>530.0x18.0</t>
  </si>
  <si>
    <t>530.0x19.0</t>
  </si>
  <si>
    <t>530.0x20.0</t>
  </si>
  <si>
    <t>530.0x21.0</t>
  </si>
  <si>
    <t>530.0x22.0</t>
  </si>
  <si>
    <t>530.0x23.0</t>
  </si>
  <si>
    <t>530.0x24.0</t>
  </si>
  <si>
    <t>630.0x7.0</t>
  </si>
  <si>
    <t>630.0x8.0</t>
  </si>
  <si>
    <t>630.0x9.0</t>
  </si>
  <si>
    <t>630.0x10.0</t>
  </si>
  <si>
    <t>630.0x11.0</t>
  </si>
  <si>
    <t>630.0x12.0</t>
  </si>
  <si>
    <t>630.0x13.0</t>
  </si>
  <si>
    <t>630.0x14.0</t>
  </si>
  <si>
    <t>630.0x16.0</t>
  </si>
  <si>
    <t>630.0x17.0</t>
  </si>
  <si>
    <t>630.0x17.5</t>
  </si>
  <si>
    <t>630.0x18.0</t>
  </si>
  <si>
    <t>630.0x19.0</t>
  </si>
  <si>
    <t>630.0x20.0</t>
  </si>
  <si>
    <t>630.0x21.0</t>
  </si>
  <si>
    <t>630.0x22.0</t>
  </si>
  <si>
    <t>тр_Гнутые_по_30245_2003</t>
  </si>
  <si>
    <t>50x25x2</t>
  </si>
  <si>
    <t>50x25x2.5</t>
  </si>
  <si>
    <t>50x25x3</t>
  </si>
  <si>
    <t>50x25x3.5</t>
  </si>
  <si>
    <t>50x25x4</t>
  </si>
  <si>
    <t>50x30x2</t>
  </si>
  <si>
    <t>50x30x2.5</t>
  </si>
  <si>
    <t>50x30x3</t>
  </si>
  <si>
    <t>50x30x3.5</t>
  </si>
  <si>
    <t>50x30x4</t>
  </si>
  <si>
    <t>50x30x5</t>
  </si>
  <si>
    <t>50x40x2</t>
  </si>
  <si>
    <t>50x40x2.5</t>
  </si>
  <si>
    <t>50x40x3</t>
  </si>
  <si>
    <t>50x40x3.5</t>
  </si>
  <si>
    <t>50x40x4</t>
  </si>
  <si>
    <t>50x40x4.5</t>
  </si>
  <si>
    <t>50x40x5</t>
  </si>
  <si>
    <t>60x30x2</t>
  </si>
  <si>
    <t>60x30x2.5</t>
  </si>
  <si>
    <t>60x30x3</t>
  </si>
  <si>
    <t>60x30x3.5</t>
  </si>
  <si>
    <t>60x30x4</t>
  </si>
  <si>
    <t>60x30x4.5</t>
  </si>
  <si>
    <t>60x30x5</t>
  </si>
  <si>
    <t>60x30x5.5</t>
  </si>
  <si>
    <t>60x30x6</t>
  </si>
  <si>
    <t>60x40x2</t>
  </si>
  <si>
    <t>60x40x2.5</t>
  </si>
  <si>
    <t>60x40x3</t>
  </si>
  <si>
    <t>60x40x3.5</t>
  </si>
  <si>
    <t>60x40x4</t>
  </si>
  <si>
    <t>60x40x4.5</t>
  </si>
  <si>
    <t>60x40x5</t>
  </si>
  <si>
    <t>60x40x5.5</t>
  </si>
  <si>
    <t>60x40x6</t>
  </si>
  <si>
    <t>70x50x2</t>
  </si>
  <si>
    <t>70x50x2.5</t>
  </si>
  <si>
    <t>70x50x3</t>
  </si>
  <si>
    <t>70x50x3.5</t>
  </si>
  <si>
    <t>70x50x4</t>
  </si>
  <si>
    <t>70x50x4.5</t>
  </si>
  <si>
    <t>70x50x5</t>
  </si>
  <si>
    <t>70x50x5.5</t>
  </si>
  <si>
    <t>70x50x6</t>
  </si>
  <si>
    <t>80x40x2</t>
  </si>
  <si>
    <t>80x40x2.5</t>
  </si>
  <si>
    <t>80x40x3</t>
  </si>
  <si>
    <t>80x40x3.5</t>
  </si>
  <si>
    <t>80x40x4</t>
  </si>
  <si>
    <t>80x40x4.5</t>
  </si>
  <si>
    <t>80x40x5</t>
  </si>
  <si>
    <t>80x40x5.5</t>
  </si>
  <si>
    <t>80x40x6</t>
  </si>
  <si>
    <t>80x60x2</t>
  </si>
  <si>
    <t>80x60x2.5</t>
  </si>
  <si>
    <t>80x60x3</t>
  </si>
  <si>
    <t>80x60x3.5</t>
  </si>
  <si>
    <t>80x60x4</t>
  </si>
  <si>
    <t>80x60x4.5</t>
  </si>
  <si>
    <t>80x60x5</t>
  </si>
  <si>
    <t>80x60x5.5</t>
  </si>
  <si>
    <t>80x60x6</t>
  </si>
  <si>
    <t>80x60x6.5</t>
  </si>
  <si>
    <t>80x60x7</t>
  </si>
  <si>
    <t>80x70x3</t>
  </si>
  <si>
    <t>80x70x3.5</t>
  </si>
  <si>
    <t>80x70x4</t>
  </si>
  <si>
    <t>80x70x4.5</t>
  </si>
  <si>
    <t>80x70x5</t>
  </si>
  <si>
    <t>80x70x5.5</t>
  </si>
  <si>
    <t>80x70x6</t>
  </si>
  <si>
    <t>80x70x6.5</t>
  </si>
  <si>
    <t>80x70x7</t>
  </si>
  <si>
    <t>90x50x3</t>
  </si>
  <si>
    <t>90x50x3.5</t>
  </si>
  <si>
    <t>90x50x4</t>
  </si>
  <si>
    <t>90x50x4.5</t>
  </si>
  <si>
    <t>90x50x5</t>
  </si>
  <si>
    <t>90x50x5.5</t>
  </si>
  <si>
    <t>90x50x6</t>
  </si>
  <si>
    <t>90x50x6.5</t>
  </si>
  <si>
    <t>90x50x7</t>
  </si>
  <si>
    <t>90x60x3</t>
  </si>
  <si>
    <t>90x60x3.5</t>
  </si>
  <si>
    <t>90x60x4</t>
  </si>
  <si>
    <t>90x60x4.5</t>
  </si>
  <si>
    <t>90x60x5</t>
  </si>
  <si>
    <t>90x60x5.5</t>
  </si>
  <si>
    <t>90x60x6</t>
  </si>
  <si>
    <t>90x60x7</t>
  </si>
  <si>
    <t>100x40x3</t>
  </si>
  <si>
    <t>100x40x3.5</t>
  </si>
  <si>
    <t>100x40x4</t>
  </si>
  <si>
    <t>100x40x4.5</t>
  </si>
  <si>
    <t>100x40x5</t>
  </si>
  <si>
    <t>100x40x5.5</t>
  </si>
  <si>
    <t>100x40x6</t>
  </si>
  <si>
    <t>100x40x6.5</t>
  </si>
  <si>
    <t>100x40x7</t>
  </si>
  <si>
    <t>100x50x3</t>
  </si>
  <si>
    <t>100x50x3.5</t>
  </si>
  <si>
    <t>100x50x4</t>
  </si>
  <si>
    <t>100x50x4.5</t>
  </si>
  <si>
    <t>100x50x5</t>
  </si>
  <si>
    <t>100x50x5.5</t>
  </si>
  <si>
    <t>100x50x6</t>
  </si>
  <si>
    <t>100x50x6.5</t>
  </si>
  <si>
    <t>100x50x7</t>
  </si>
  <si>
    <t>100x60x3</t>
  </si>
  <si>
    <t>100x60x3.5</t>
  </si>
  <si>
    <t>100x60x4</t>
  </si>
  <si>
    <t>100x60x4.5</t>
  </si>
  <si>
    <t>100x60x5</t>
  </si>
  <si>
    <t>100x60x5.5</t>
  </si>
  <si>
    <t>100x60x6</t>
  </si>
  <si>
    <t>100x60x6.5</t>
  </si>
  <si>
    <t>100x60x7</t>
  </si>
  <si>
    <t>120x40x3</t>
  </si>
  <si>
    <t>120x40x3.5</t>
  </si>
  <si>
    <t>120x40x4</t>
  </si>
  <si>
    <t>120x40x4.5</t>
  </si>
  <si>
    <t>120x40x5</t>
  </si>
  <si>
    <t>120x40x5.5</t>
  </si>
  <si>
    <t>120x40x6</t>
  </si>
  <si>
    <t>120x40x6.5</t>
  </si>
  <si>
    <t>120x40x7</t>
  </si>
  <si>
    <t>120x60x3</t>
  </si>
  <si>
    <t>120x60x3.5</t>
  </si>
  <si>
    <t>120x60x4</t>
  </si>
  <si>
    <t>120x60x4.5</t>
  </si>
  <si>
    <t>120x60x5</t>
  </si>
  <si>
    <t>120x60x5.5</t>
  </si>
  <si>
    <t>120x60x6</t>
  </si>
  <si>
    <t>120x60x6.5</t>
  </si>
  <si>
    <t>120x60x7</t>
  </si>
  <si>
    <t>120x80x3</t>
  </si>
  <si>
    <t>120x80x3.5</t>
  </si>
  <si>
    <t>120x80x4</t>
  </si>
  <si>
    <t>120x80x4.5</t>
  </si>
  <si>
    <t>120x80x5</t>
  </si>
  <si>
    <t>120x80x5.5</t>
  </si>
  <si>
    <t>120x80x6</t>
  </si>
  <si>
    <t>120x80x6.5</t>
  </si>
  <si>
    <t>120x80x7</t>
  </si>
  <si>
    <t>140x60x3</t>
  </si>
  <si>
    <t>140x60x3.5</t>
  </si>
  <si>
    <t>140x60x4</t>
  </si>
  <si>
    <t>140x60x4.5</t>
  </si>
  <si>
    <t>140x60x5</t>
  </si>
  <si>
    <t>140x60x5.5</t>
  </si>
  <si>
    <t>140x60x6</t>
  </si>
  <si>
    <t>140x60x6.5</t>
  </si>
  <si>
    <t>140x60x7</t>
  </si>
  <si>
    <t>140x100x4</t>
  </si>
  <si>
    <t>140x100x4.5</t>
  </si>
  <si>
    <t>140x100x5</t>
  </si>
  <si>
    <t>140x100x5.5</t>
  </si>
  <si>
    <t>140x100x6</t>
  </si>
  <si>
    <t>140x100x6.5</t>
  </si>
  <si>
    <t>140x100x7</t>
  </si>
  <si>
    <t>140x120x4</t>
  </si>
  <si>
    <t>140x120x4.5</t>
  </si>
  <si>
    <t>140x120x5.5</t>
  </si>
  <si>
    <t>140x120x6</t>
  </si>
  <si>
    <t>140x120x6.5</t>
  </si>
  <si>
    <t>140x120x7</t>
  </si>
  <si>
    <t>140x120x7.5</t>
  </si>
  <si>
    <t>140x120x8</t>
  </si>
  <si>
    <t>150x100x4</t>
  </si>
  <si>
    <t>150x100x4.5</t>
  </si>
  <si>
    <t>150x100x5</t>
  </si>
  <si>
    <t>150x100x5.5</t>
  </si>
  <si>
    <t>150x100x6</t>
  </si>
  <si>
    <t>150x100x6.5</t>
  </si>
  <si>
    <t>150x100x7</t>
  </si>
  <si>
    <t>160x40x3</t>
  </si>
  <si>
    <t>160x40x3.5</t>
  </si>
  <si>
    <t>160x40x4</t>
  </si>
  <si>
    <t>160x40x4.5</t>
  </si>
  <si>
    <t>160x40x5</t>
  </si>
  <si>
    <t>160x40x5.5</t>
  </si>
  <si>
    <t>160x40x6</t>
  </si>
  <si>
    <t>160x40x6.5</t>
  </si>
  <si>
    <t>160x40x7</t>
  </si>
  <si>
    <t>160x80x4</t>
  </si>
  <si>
    <t>160x80x4.5</t>
  </si>
  <si>
    <t>160x80x5</t>
  </si>
  <si>
    <t>160x80x5.5</t>
  </si>
  <si>
    <t>160x80x6</t>
  </si>
  <si>
    <t>160x80x6.5</t>
  </si>
  <si>
    <t>160x80x7</t>
  </si>
  <si>
    <t>160x100x4</t>
  </si>
  <si>
    <t>160x100x4.5</t>
  </si>
  <si>
    <t>160x100x5</t>
  </si>
  <si>
    <t>160x100x5.5</t>
  </si>
  <si>
    <t>160x100x6.5</t>
  </si>
  <si>
    <t>160x100x7</t>
  </si>
  <si>
    <t>160x100x7.5</t>
  </si>
  <si>
    <t>160x100x8</t>
  </si>
  <si>
    <t>160x120x4</t>
  </si>
  <si>
    <t>160x120x4.5</t>
  </si>
  <si>
    <t>160x120x5</t>
  </si>
  <si>
    <t>160x120x5.5</t>
  </si>
  <si>
    <t>160x120x6</t>
  </si>
  <si>
    <t>160x120x6.5</t>
  </si>
  <si>
    <t>160x120x7</t>
  </si>
  <si>
    <t>160x120x7.5</t>
  </si>
  <si>
    <t>160x120x8</t>
  </si>
  <si>
    <t>160x140x5</t>
  </si>
  <si>
    <t>160x140x5.5</t>
  </si>
  <si>
    <t>160x140x6</t>
  </si>
  <si>
    <t>160x140x6.5</t>
  </si>
  <si>
    <t>160x140x7</t>
  </si>
  <si>
    <t>160x140x7.5</t>
  </si>
  <si>
    <t>160x140x8</t>
  </si>
  <si>
    <t>180x60x4</t>
  </si>
  <si>
    <t>180x60x4.5</t>
  </si>
  <si>
    <t>180x60x5</t>
  </si>
  <si>
    <t>180x60x5.5</t>
  </si>
  <si>
    <t>180x60x6</t>
  </si>
  <si>
    <t>180x60x6.5</t>
  </si>
  <si>
    <t>180x60x7</t>
  </si>
  <si>
    <t>180x60x7.5</t>
  </si>
  <si>
    <t>180x60x8</t>
  </si>
  <si>
    <t>180x80x4</t>
  </si>
  <si>
    <t>180x80x4.5</t>
  </si>
  <si>
    <t>180x80x5</t>
  </si>
  <si>
    <t>180x80x5.5</t>
  </si>
  <si>
    <t>180x80x6</t>
  </si>
  <si>
    <t>180x80x6.5</t>
  </si>
  <si>
    <t>180x80x7</t>
  </si>
  <si>
    <t>180x80x7.5</t>
  </si>
  <si>
    <t>180x80x8</t>
  </si>
  <si>
    <t>180x100x4</t>
  </si>
  <si>
    <t>180x100x4.5</t>
  </si>
  <si>
    <t>180x100x5</t>
  </si>
  <si>
    <t>180x100x5.5</t>
  </si>
  <si>
    <t>180x100x6.5</t>
  </si>
  <si>
    <t>180x100x7</t>
  </si>
  <si>
    <t>180x100x7.5</t>
  </si>
  <si>
    <t>180x100x8</t>
  </si>
  <si>
    <t>180x140x4</t>
  </si>
  <si>
    <t>180x140x4.5</t>
  </si>
  <si>
    <t>180x140x5</t>
  </si>
  <si>
    <t>180x140x5.5</t>
  </si>
  <si>
    <t>180x140x6</t>
  </si>
  <si>
    <t>180x140x6.5</t>
  </si>
  <si>
    <t>180x140x7</t>
  </si>
  <si>
    <t>180x140x7.5</t>
  </si>
  <si>
    <t>180x140x8</t>
  </si>
  <si>
    <t>200x40x4</t>
  </si>
  <si>
    <t>200x40x4.5</t>
  </si>
  <si>
    <t>200x40x5</t>
  </si>
  <si>
    <t>200x40x5.5</t>
  </si>
  <si>
    <t>200x40x6</t>
  </si>
  <si>
    <t>200x40x6.5</t>
  </si>
  <si>
    <t>200x40x7</t>
  </si>
  <si>
    <t>200x80x4</t>
  </si>
  <si>
    <t>200x80x4.5</t>
  </si>
  <si>
    <t>200x80x5</t>
  </si>
  <si>
    <t>200x80x5.5</t>
  </si>
  <si>
    <t>200x80x6</t>
  </si>
  <si>
    <t>200x80x6.5</t>
  </si>
  <si>
    <t>200x80x7</t>
  </si>
  <si>
    <t>200x80x7.5</t>
  </si>
  <si>
    <t>200x80x8</t>
  </si>
  <si>
    <t>200x100x4</t>
  </si>
  <si>
    <t>200x100x4.5</t>
  </si>
  <si>
    <t>200x100x5</t>
  </si>
  <si>
    <t>200x100x5.5</t>
  </si>
  <si>
    <t>200x100x6</t>
  </si>
  <si>
    <t>200x100x6.5</t>
  </si>
  <si>
    <t>200x100x7</t>
  </si>
  <si>
    <t>200x100x7.5</t>
  </si>
  <si>
    <t>200x100x8</t>
  </si>
  <si>
    <t>200x120x4</t>
  </si>
  <si>
    <t>200x120x4.5</t>
  </si>
  <si>
    <t>200x120x5</t>
  </si>
  <si>
    <t>200x120x5.5</t>
  </si>
  <si>
    <t>200x120x6</t>
  </si>
  <si>
    <t>200x120x6.5</t>
  </si>
  <si>
    <t>200x120x7</t>
  </si>
  <si>
    <t>200x120x7.5</t>
  </si>
  <si>
    <t>200x120x8</t>
  </si>
  <si>
    <t>200x160x5</t>
  </si>
  <si>
    <t>200x160x5.5</t>
  </si>
  <si>
    <t>200x160x6</t>
  </si>
  <si>
    <t>200x160x6.5</t>
  </si>
  <si>
    <t>200x160x7</t>
  </si>
  <si>
    <t>200x160x7.5</t>
  </si>
  <si>
    <t>200x160x8</t>
  </si>
  <si>
    <t>200x160x8.5</t>
  </si>
  <si>
    <t>200x160x9</t>
  </si>
  <si>
    <t>200x160x9.5</t>
  </si>
  <si>
    <t>200x160x10</t>
  </si>
  <si>
    <t>220x100x4</t>
  </si>
  <si>
    <t>220x100x4.5</t>
  </si>
  <si>
    <t>220x100x5</t>
  </si>
  <si>
    <t>220x100x5.5</t>
  </si>
  <si>
    <t>220x100x6</t>
  </si>
  <si>
    <t>220x100x6.5</t>
  </si>
  <si>
    <t>220x100x7</t>
  </si>
  <si>
    <t>220x100x7.5</t>
  </si>
  <si>
    <t>220x100x8</t>
  </si>
  <si>
    <t>220x140x5</t>
  </si>
  <si>
    <t>220x140x5.5</t>
  </si>
  <si>
    <t>220x140x6</t>
  </si>
  <si>
    <t>220x140x6.5</t>
  </si>
  <si>
    <t>220x140x7</t>
  </si>
  <si>
    <t>220x140x7.5</t>
  </si>
  <si>
    <t>220x140x8</t>
  </si>
  <si>
    <t>240x120x5</t>
  </si>
  <si>
    <t>240x120x5.5</t>
  </si>
  <si>
    <t>240x120x6</t>
  </si>
  <si>
    <t>240x120x6.5</t>
  </si>
  <si>
    <t>240x120x7</t>
  </si>
  <si>
    <t>240x120x7.5</t>
  </si>
  <si>
    <t>240x120x8</t>
  </si>
  <si>
    <t>240x160x6</t>
  </si>
  <si>
    <t>240x160x6.5</t>
  </si>
  <si>
    <t>240x160x7</t>
  </si>
  <si>
    <t>240x160x7.5</t>
  </si>
  <si>
    <t>240x160x8</t>
  </si>
  <si>
    <t>240x160x8.5</t>
  </si>
  <si>
    <t>240x160x9</t>
  </si>
  <si>
    <t>240x160x9.5</t>
  </si>
  <si>
    <t>240x160x10</t>
  </si>
  <si>
    <t>240x160x10.5</t>
  </si>
  <si>
    <t>240x160x11</t>
  </si>
  <si>
    <t>240x160x11.5</t>
  </si>
  <si>
    <t>240x160x12</t>
  </si>
  <si>
    <t>250x150x6</t>
  </si>
  <si>
    <t>250x150x6.5</t>
  </si>
  <si>
    <t>250x150x7</t>
  </si>
  <si>
    <t>250x150x7.5</t>
  </si>
  <si>
    <t>250x150x8</t>
  </si>
  <si>
    <t>260x130x6</t>
  </si>
  <si>
    <t>260x130x6.5</t>
  </si>
  <si>
    <t>260x130x7</t>
  </si>
  <si>
    <t>260x130x7.5</t>
  </si>
  <si>
    <t>260x130x8</t>
  </si>
  <si>
    <t>260x130x8.5</t>
  </si>
  <si>
    <t>260x130x9</t>
  </si>
  <si>
    <t>260x130x9.5</t>
  </si>
  <si>
    <t>260x130x10</t>
  </si>
  <si>
    <t>260x130x10.5</t>
  </si>
  <si>
    <t>260x130x11</t>
  </si>
  <si>
    <t>260x130x11.5</t>
  </si>
  <si>
    <t>260x130x12</t>
  </si>
  <si>
    <t>300x100x6</t>
  </si>
  <si>
    <t>300x100x6.5</t>
  </si>
  <si>
    <t>300x100x7</t>
  </si>
  <si>
    <t>300x100x7.5</t>
  </si>
  <si>
    <t>300x100x8</t>
  </si>
  <si>
    <t>300x100x8.5</t>
  </si>
  <si>
    <t>300x100x9</t>
  </si>
  <si>
    <t>300x100x9.5</t>
  </si>
  <si>
    <t>300x100x10</t>
  </si>
  <si>
    <t>300x200x6</t>
  </si>
  <si>
    <t>300x200x6.5</t>
  </si>
  <si>
    <t>300x200x7</t>
  </si>
  <si>
    <t>300x200x7.5</t>
  </si>
  <si>
    <t>300x200x8</t>
  </si>
  <si>
    <t>300x200x8.5</t>
  </si>
  <si>
    <t>300x200x9</t>
  </si>
  <si>
    <t>300x200x9.5</t>
  </si>
  <si>
    <t>300x200x10</t>
  </si>
  <si>
    <t>300x200x10.5</t>
  </si>
  <si>
    <t>300x200x11</t>
  </si>
  <si>
    <t>300x200x11.5</t>
  </si>
  <si>
    <t>300x200x12</t>
  </si>
  <si>
    <t>320x180x6</t>
  </si>
  <si>
    <t>320x180x6.5</t>
  </si>
  <si>
    <t>320x180x7</t>
  </si>
  <si>
    <t>320x180x7.5</t>
  </si>
  <si>
    <t>320x180x8</t>
  </si>
  <si>
    <t>320x180x8.5</t>
  </si>
  <si>
    <t>320x180x9</t>
  </si>
  <si>
    <t>320x180x9.5</t>
  </si>
  <si>
    <t>320x180x10</t>
  </si>
  <si>
    <t>320x180x10.5</t>
  </si>
  <si>
    <t>320x180x11</t>
  </si>
  <si>
    <t>320x180x11.5</t>
  </si>
  <si>
    <t>320x180x12</t>
  </si>
  <si>
    <t>350x250x6</t>
  </si>
  <si>
    <t>350x250x6.5</t>
  </si>
  <si>
    <t>350x250x7</t>
  </si>
  <si>
    <t>350x250x7.5</t>
  </si>
  <si>
    <t>350x250x8</t>
  </si>
  <si>
    <t>350x250x8.5</t>
  </si>
  <si>
    <t>350x250x9</t>
  </si>
  <si>
    <t>350x250x9.5</t>
  </si>
  <si>
    <t>350x250x10</t>
  </si>
  <si>
    <t>350x250x10.5</t>
  </si>
  <si>
    <t>350x250x11</t>
  </si>
  <si>
    <t>350x250x11.5</t>
  </si>
  <si>
    <t>350x250x12</t>
  </si>
  <si>
    <t>350x300x6</t>
  </si>
  <si>
    <t>350x300x6.5</t>
  </si>
  <si>
    <t>350x300x7</t>
  </si>
  <si>
    <t>350x300x7.5</t>
  </si>
  <si>
    <t>350x300x8</t>
  </si>
  <si>
    <t>350x300x8.5</t>
  </si>
  <si>
    <t>350x300x9</t>
  </si>
  <si>
    <t>350x300x9.5</t>
  </si>
  <si>
    <t>350x300x10</t>
  </si>
  <si>
    <t>350x300x10.5</t>
  </si>
  <si>
    <t>350x300x11</t>
  </si>
  <si>
    <t>350x300x11.5</t>
  </si>
  <si>
    <t>350x300x12</t>
  </si>
  <si>
    <t>380x220x6</t>
  </si>
  <si>
    <t>380x220x6.5</t>
  </si>
  <si>
    <t>380x220x7</t>
  </si>
  <si>
    <t>380x220x7.5</t>
  </si>
  <si>
    <t>380x220x8</t>
  </si>
  <si>
    <t>380x220x10</t>
  </si>
  <si>
    <t>380x220x10.5</t>
  </si>
  <si>
    <t>400x200x11</t>
  </si>
  <si>
    <t>400x200x11.5</t>
  </si>
  <si>
    <t>400x200x12</t>
  </si>
  <si>
    <t>180х120х4</t>
  </si>
  <si>
    <t>180х120х5</t>
  </si>
  <si>
    <t>180х120х6</t>
  </si>
  <si>
    <t>180х120х7</t>
  </si>
  <si>
    <t>180х120х8</t>
  </si>
  <si>
    <t>тр_Гнутые_кв_по_30245_2003</t>
  </si>
  <si>
    <t>40x3.5</t>
  </si>
  <si>
    <t>40x4</t>
  </si>
  <si>
    <t>50x2</t>
  </si>
  <si>
    <t>50x2.5</t>
  </si>
  <si>
    <t>50x3</t>
  </si>
  <si>
    <t>50x3.5</t>
  </si>
  <si>
    <t>50x4</t>
  </si>
  <si>
    <t>50x4.5</t>
  </si>
  <si>
    <t>50x5</t>
  </si>
  <si>
    <t>50x5.5</t>
  </si>
  <si>
    <t>50x6</t>
  </si>
  <si>
    <t>60x4.5</t>
  </si>
  <si>
    <t>60x5</t>
  </si>
  <si>
    <t>60x5.5</t>
  </si>
  <si>
    <t>60x6</t>
  </si>
  <si>
    <t>70x4.5</t>
  </si>
  <si>
    <t>70x5</t>
  </si>
  <si>
    <t>70x5.5</t>
  </si>
  <si>
    <t>70x6</t>
  </si>
  <si>
    <t>70x6.5</t>
  </si>
  <si>
    <t>70x7</t>
  </si>
  <si>
    <t>80x3.5</t>
  </si>
  <si>
    <t>80x4</t>
  </si>
  <si>
    <t>80x4.5</t>
  </si>
  <si>
    <t>80x5.5</t>
  </si>
  <si>
    <t>80x6</t>
  </si>
  <si>
    <t>80x6.5</t>
  </si>
  <si>
    <t>80x7</t>
  </si>
  <si>
    <t>80x7.5</t>
  </si>
  <si>
    <t>80x8</t>
  </si>
  <si>
    <t>90x3</t>
  </si>
  <si>
    <t>90x3.5</t>
  </si>
  <si>
    <t>90x4</t>
  </si>
  <si>
    <t>90x4.5</t>
  </si>
  <si>
    <t>90x5</t>
  </si>
  <si>
    <t>90x5.5</t>
  </si>
  <si>
    <t>90x6</t>
  </si>
  <si>
    <t>90x6.5</t>
  </si>
  <si>
    <t>90x7</t>
  </si>
  <si>
    <t>90x7.5</t>
  </si>
  <si>
    <t>90x8</t>
  </si>
  <si>
    <t>100x3</t>
  </si>
  <si>
    <t>100x3.5</t>
  </si>
  <si>
    <t>100x4</t>
  </si>
  <si>
    <t>100x4.5</t>
  </si>
  <si>
    <t>100x5</t>
  </si>
  <si>
    <t>100x5.5</t>
  </si>
  <si>
    <t>100x6</t>
  </si>
  <si>
    <t>100x6.5</t>
  </si>
  <si>
    <t>100x7.5</t>
  </si>
  <si>
    <t>100x8</t>
  </si>
  <si>
    <t>120x3</t>
  </si>
  <si>
    <t>120x3.5</t>
  </si>
  <si>
    <t>120x4</t>
  </si>
  <si>
    <t>120x4.5</t>
  </si>
  <si>
    <t>120x5.5</t>
  </si>
  <si>
    <t>120x6</t>
  </si>
  <si>
    <t>120x6.5</t>
  </si>
  <si>
    <t>120x7</t>
  </si>
  <si>
    <t>120x7.5</t>
  </si>
  <si>
    <t>120x8</t>
  </si>
  <si>
    <t>140x6</t>
  </si>
  <si>
    <t>140x6.5</t>
  </si>
  <si>
    <t>140x7</t>
  </si>
  <si>
    <t>140x7.5</t>
  </si>
  <si>
    <t>140x8</t>
  </si>
  <si>
    <t>150x4</t>
  </si>
  <si>
    <t>150x4.5</t>
  </si>
  <si>
    <t>150x5</t>
  </si>
  <si>
    <t>150x5.5</t>
  </si>
  <si>
    <t>150x6</t>
  </si>
  <si>
    <t>150x6.5</t>
  </si>
  <si>
    <t>150x7</t>
  </si>
  <si>
    <t>150x7.5</t>
  </si>
  <si>
    <t>150x8</t>
  </si>
  <si>
    <t>160x4</t>
  </si>
  <si>
    <t>160x4.5</t>
  </si>
  <si>
    <t>160x5</t>
  </si>
  <si>
    <t>160x5.5</t>
  </si>
  <si>
    <t>160x6</t>
  </si>
  <si>
    <t>160x6.5</t>
  </si>
  <si>
    <t>160x7</t>
  </si>
  <si>
    <t>160x7.5</t>
  </si>
  <si>
    <t>160x8</t>
  </si>
  <si>
    <t>180x5.5</t>
  </si>
  <si>
    <t>180x6</t>
  </si>
  <si>
    <t>180x6.5</t>
  </si>
  <si>
    <t>180x7</t>
  </si>
  <si>
    <t>180x7.5</t>
  </si>
  <si>
    <t>180x8</t>
  </si>
  <si>
    <t>180x8.5</t>
  </si>
  <si>
    <t>180x9</t>
  </si>
  <si>
    <t>180x9.5</t>
  </si>
  <si>
    <t>180x10</t>
  </si>
  <si>
    <t>200x6</t>
  </si>
  <si>
    <t>200x6.5</t>
  </si>
  <si>
    <t>200x7</t>
  </si>
  <si>
    <t>200x7.5</t>
  </si>
  <si>
    <t>200x8</t>
  </si>
  <si>
    <t>200x8.5</t>
  </si>
  <si>
    <t>200x9</t>
  </si>
  <si>
    <t>200x9.5</t>
  </si>
  <si>
    <t>200x10</t>
  </si>
  <si>
    <t>200x10.5</t>
  </si>
  <si>
    <t>200x11</t>
  </si>
  <si>
    <t>200x11.5</t>
  </si>
  <si>
    <t>200x12</t>
  </si>
  <si>
    <t>250x6</t>
  </si>
  <si>
    <t>250x6.5</t>
  </si>
  <si>
    <t>250x7</t>
  </si>
  <si>
    <t>250x7.5</t>
  </si>
  <si>
    <t>250x8</t>
  </si>
  <si>
    <t>250x8.5</t>
  </si>
  <si>
    <t>250x9</t>
  </si>
  <si>
    <t>250x9.5</t>
  </si>
  <si>
    <t>250x10</t>
  </si>
  <si>
    <t>250x10.5</t>
  </si>
  <si>
    <t>250x11</t>
  </si>
  <si>
    <t>250x11.5</t>
  </si>
  <si>
    <t>250x12</t>
  </si>
  <si>
    <t>300x6</t>
  </si>
  <si>
    <t>300x6.5</t>
  </si>
  <si>
    <t>300x7</t>
  </si>
  <si>
    <t>300x7.5</t>
  </si>
  <si>
    <t>300x8</t>
  </si>
  <si>
    <t>300x8.5</t>
  </si>
  <si>
    <t>300x9</t>
  </si>
  <si>
    <t>300x9.5</t>
  </si>
  <si>
    <t>300x10</t>
  </si>
  <si>
    <t>300x10.5</t>
  </si>
  <si>
    <t>300x11</t>
  </si>
  <si>
    <t>300x11.5</t>
  </si>
  <si>
    <t>300x12</t>
  </si>
  <si>
    <t>25x3</t>
  </si>
  <si>
    <t>30x3</t>
  </si>
  <si>
    <t>30x3.5</t>
  </si>
  <si>
    <t>30x4</t>
  </si>
  <si>
    <t>35x3.5</t>
  </si>
  <si>
    <t>35x4</t>
  </si>
  <si>
    <t>35x5</t>
  </si>
  <si>
    <t>40x5</t>
  </si>
  <si>
    <t>40x6</t>
  </si>
  <si>
    <t>42x3.5</t>
  </si>
  <si>
    <t>42x4</t>
  </si>
  <si>
    <t>42x5</t>
  </si>
  <si>
    <t>42x6</t>
  </si>
  <si>
    <t>45x3.5</t>
  </si>
  <si>
    <t>45x4</t>
  </si>
  <si>
    <t>45x5</t>
  </si>
  <si>
    <t>45x6</t>
  </si>
  <si>
    <t>45x7</t>
  </si>
  <si>
    <t>45x8</t>
  </si>
  <si>
    <t>50x7</t>
  </si>
  <si>
    <t>50x8</t>
  </si>
  <si>
    <t>60x7</t>
  </si>
  <si>
    <t>60x8</t>
  </si>
  <si>
    <t>70x8</t>
  </si>
  <si>
    <t>100x9</t>
  </si>
  <si>
    <t>110x6</t>
  </si>
  <si>
    <t>110x7</t>
  </si>
  <si>
    <t>110x8</t>
  </si>
  <si>
    <t>110x9</t>
  </si>
  <si>
    <t>120x9</t>
  </si>
  <si>
    <t>140x9</t>
  </si>
  <si>
    <t>150x9</t>
  </si>
  <si>
    <t>150x10</t>
  </si>
  <si>
    <t>180x12</t>
  </si>
  <si>
    <t>180x14</t>
  </si>
  <si>
    <t>32x4</t>
  </si>
  <si>
    <t>36x4</t>
  </si>
  <si>
    <t>65x6</t>
  </si>
  <si>
    <t>тр_прям.труба_по_ГОСТ_8645_68</t>
  </si>
  <si>
    <t>P</t>
  </si>
  <si>
    <t>15x10x1</t>
  </si>
  <si>
    <t>15x10x1.5</t>
  </si>
  <si>
    <t>15x10x2</t>
  </si>
  <si>
    <t>20x10x1</t>
  </si>
  <si>
    <t>20x10x1.5</t>
  </si>
  <si>
    <t>20x10x2</t>
  </si>
  <si>
    <t>20x15x1</t>
  </si>
  <si>
    <t>20x15x1.5</t>
  </si>
  <si>
    <t>20x15x2</t>
  </si>
  <si>
    <t>20x15x2.5</t>
  </si>
  <si>
    <t>25x10x1</t>
  </si>
  <si>
    <t>25x10x1.5</t>
  </si>
  <si>
    <t>25x10x2</t>
  </si>
  <si>
    <t>25x10x2.5</t>
  </si>
  <si>
    <t>25x15x1</t>
  </si>
  <si>
    <t>25x15x1.5</t>
  </si>
  <si>
    <t>25x15x2</t>
  </si>
  <si>
    <t>25x15x2.5</t>
  </si>
  <si>
    <t>30x10x1</t>
  </si>
  <si>
    <t>30x10x1.5</t>
  </si>
  <si>
    <t>30x10x2</t>
  </si>
  <si>
    <t>30x10x2.5</t>
  </si>
  <si>
    <t>30x10x3</t>
  </si>
  <si>
    <t>30x15x1</t>
  </si>
  <si>
    <t>30x15x1.5</t>
  </si>
  <si>
    <t>30x15x2</t>
  </si>
  <si>
    <t>30x15x2.5</t>
  </si>
  <si>
    <t>30x15x3</t>
  </si>
  <si>
    <t>30x20x1</t>
  </si>
  <si>
    <t>30x20x1.5</t>
  </si>
  <si>
    <t>30x20x2</t>
  </si>
  <si>
    <t>30x20x2.5</t>
  </si>
  <si>
    <t>30x20x3</t>
  </si>
  <si>
    <t>35x15x1.5</t>
  </si>
  <si>
    <t>35x15x2</t>
  </si>
  <si>
    <t>35x15x2.5</t>
  </si>
  <si>
    <t>35x15x3</t>
  </si>
  <si>
    <t>35x15x3.5</t>
  </si>
  <si>
    <t>35x20x1.5</t>
  </si>
  <si>
    <t>35x20x2</t>
  </si>
  <si>
    <t>35x20x2.5</t>
  </si>
  <si>
    <t>35x20x3</t>
  </si>
  <si>
    <t>35x20x3.5</t>
  </si>
  <si>
    <t>35x25x1.5</t>
  </si>
  <si>
    <t>35x25x2</t>
  </si>
  <si>
    <t>35x25x2.5</t>
  </si>
  <si>
    <t>35x25x3</t>
  </si>
  <si>
    <t>35x25x3.5</t>
  </si>
  <si>
    <t>40x15x2</t>
  </si>
  <si>
    <t>40x15x2.5</t>
  </si>
  <si>
    <t>40x15x3</t>
  </si>
  <si>
    <t>40x15x3.5</t>
  </si>
  <si>
    <t>40x15x4</t>
  </si>
  <si>
    <t>40x20x2</t>
  </si>
  <si>
    <t>40x20x2.5</t>
  </si>
  <si>
    <t>40x20x3</t>
  </si>
  <si>
    <t>40x20x3.5</t>
  </si>
  <si>
    <t>40x20x4</t>
  </si>
  <si>
    <t>40x25x2</t>
  </si>
  <si>
    <t>40x25x2.5</t>
  </si>
  <si>
    <t>40x25x3</t>
  </si>
  <si>
    <t>40x25x3.5</t>
  </si>
  <si>
    <t>40x25x4</t>
  </si>
  <si>
    <t>40x30x2</t>
  </si>
  <si>
    <t>40x30x2.5</t>
  </si>
  <si>
    <t>40x30x3</t>
  </si>
  <si>
    <t>40x30x3.5</t>
  </si>
  <si>
    <t>40x30x4</t>
  </si>
  <si>
    <t>42x20x2</t>
  </si>
  <si>
    <t>42x20x2.5</t>
  </si>
  <si>
    <t>42x20x3</t>
  </si>
  <si>
    <t>42x20x3.5</t>
  </si>
  <si>
    <t>42x20x4</t>
  </si>
  <si>
    <t>42x30x2</t>
  </si>
  <si>
    <t>42x30x2.5</t>
  </si>
  <si>
    <t>42x30x3</t>
  </si>
  <si>
    <t>42x30x3.5</t>
  </si>
  <si>
    <t>42x30x4</t>
  </si>
  <si>
    <t>45x20x2</t>
  </si>
  <si>
    <t>45x20x2.5</t>
  </si>
  <si>
    <t>45x20x3</t>
  </si>
  <si>
    <t>45x20x3.5</t>
  </si>
  <si>
    <t>45x20x4</t>
  </si>
  <si>
    <t>45x30x2</t>
  </si>
  <si>
    <t>45x30x2.5</t>
  </si>
  <si>
    <t>45x30x3</t>
  </si>
  <si>
    <t>45x30x3.5</t>
  </si>
  <si>
    <t>45x30x4</t>
  </si>
  <si>
    <t>50x35x2</t>
  </si>
  <si>
    <t>50x35x2.5</t>
  </si>
  <si>
    <t>50x35x3</t>
  </si>
  <si>
    <t>50x35x3.5</t>
  </si>
  <si>
    <t>50x35x4</t>
  </si>
  <si>
    <t>60x25x2.5</t>
  </si>
  <si>
    <t>60x25x3</t>
  </si>
  <si>
    <t>60x25x3.5</t>
  </si>
  <si>
    <t>60x25x4</t>
  </si>
  <si>
    <t>60x25x5</t>
  </si>
  <si>
    <t>70x30x3</t>
  </si>
  <si>
    <t>70x30x3.5</t>
  </si>
  <si>
    <t>70x30x4</t>
  </si>
  <si>
    <t>70x30x5</t>
  </si>
  <si>
    <t>70x30x6</t>
  </si>
  <si>
    <t>70x40x3</t>
  </si>
  <si>
    <t>70x40x3.5</t>
  </si>
  <si>
    <t>70x40x4</t>
  </si>
  <si>
    <t>70x40x5</t>
  </si>
  <si>
    <t>70x40x6</t>
  </si>
  <si>
    <t>80x40x7</t>
  </si>
  <si>
    <t>80x50x3</t>
  </si>
  <si>
    <t>80x50x3.5</t>
  </si>
  <si>
    <t>80x50x4</t>
  </si>
  <si>
    <t>90x40x3.5</t>
  </si>
  <si>
    <t>90x40x4</t>
  </si>
  <si>
    <t>90x40x5</t>
  </si>
  <si>
    <t>90x40x6</t>
  </si>
  <si>
    <t>90x40x7</t>
  </si>
  <si>
    <t>100x70x4</t>
  </si>
  <si>
    <t>100x70x5</t>
  </si>
  <si>
    <t>100x70x6</t>
  </si>
  <si>
    <t>100x70x7</t>
  </si>
  <si>
    <t>110x40x4</t>
  </si>
  <si>
    <t>110x40x5</t>
  </si>
  <si>
    <t>110x40x6</t>
  </si>
  <si>
    <t>110x40x7</t>
  </si>
  <si>
    <t>110x50x4</t>
  </si>
  <si>
    <t>110x50x5</t>
  </si>
  <si>
    <t>110x50x6</t>
  </si>
  <si>
    <t>110x50x7</t>
  </si>
  <si>
    <t>110x60x4</t>
  </si>
  <si>
    <t>110x60x5</t>
  </si>
  <si>
    <t>110x60x6</t>
  </si>
  <si>
    <t>110x60x7</t>
  </si>
  <si>
    <t>120x40x8</t>
  </si>
  <si>
    <t>120x60x8</t>
  </si>
  <si>
    <t>120x80x8</t>
  </si>
  <si>
    <t>140x60x8</t>
  </si>
  <si>
    <t>140x80x5</t>
  </si>
  <si>
    <t>140x80x6</t>
  </si>
  <si>
    <t>140x80x7</t>
  </si>
  <si>
    <t>140x80x8</t>
  </si>
  <si>
    <t>140x120x9</t>
  </si>
  <si>
    <t>150x80x6</t>
  </si>
  <si>
    <t>150x80x7</t>
  </si>
  <si>
    <t>150x80x8</t>
  </si>
  <si>
    <t>150x80x9</t>
  </si>
  <si>
    <t>150x80x10</t>
  </si>
  <si>
    <t>150x100x8</t>
  </si>
  <si>
    <t>150x100x9</t>
  </si>
  <si>
    <t>150x100x10</t>
  </si>
  <si>
    <t>180x80x9</t>
  </si>
  <si>
    <t>180x80x10</t>
  </si>
  <si>
    <t>180x80x12</t>
  </si>
  <si>
    <t>180x100x9</t>
  </si>
  <si>
    <t>180x100x10</t>
  </si>
  <si>
    <t>180x100x12</t>
  </si>
  <si>
    <t>180x150x8</t>
  </si>
  <si>
    <t>180x150x9</t>
  </si>
  <si>
    <t>180x150x10</t>
  </si>
  <si>
    <t>180x150x12</t>
  </si>
  <si>
    <t>шв_Швеллер_с_пар_гран_ГОСТ</t>
  </si>
  <si>
    <t>5П</t>
  </si>
  <si>
    <t>6.5П</t>
  </si>
  <si>
    <t>8П</t>
  </si>
  <si>
    <t>10П</t>
  </si>
  <si>
    <t>12П</t>
  </si>
  <si>
    <t>14П</t>
  </si>
  <si>
    <t>16aП</t>
  </si>
  <si>
    <t>18П</t>
  </si>
  <si>
    <t>18aП</t>
  </si>
  <si>
    <t>20П</t>
  </si>
  <si>
    <t>22П</t>
  </si>
  <si>
    <t>24П</t>
  </si>
  <si>
    <t>27П</t>
  </si>
  <si>
    <t>30П</t>
  </si>
  <si>
    <t>33П</t>
  </si>
  <si>
    <t>36П</t>
  </si>
  <si>
    <t>40П</t>
  </si>
  <si>
    <t>дв_Двутавр_СТО_Б</t>
  </si>
  <si>
    <t>10Б1</t>
  </si>
  <si>
    <t>12Б1</t>
  </si>
  <si>
    <t>12Б2</t>
  </si>
  <si>
    <t>14Б1</t>
  </si>
  <si>
    <t>14Б2</t>
  </si>
  <si>
    <t>16Б1</t>
  </si>
  <si>
    <t>16Б2</t>
  </si>
  <si>
    <t>18Б1</t>
  </si>
  <si>
    <t>18Б2</t>
  </si>
  <si>
    <t>20Б1</t>
  </si>
  <si>
    <t>25Б1</t>
  </si>
  <si>
    <t>25Б2</t>
  </si>
  <si>
    <t>30Б1</t>
  </si>
  <si>
    <t>30Б2</t>
  </si>
  <si>
    <t>35Б1</t>
  </si>
  <si>
    <t>35Б2</t>
  </si>
  <si>
    <t>40Б1</t>
  </si>
  <si>
    <t>40Б2</t>
  </si>
  <si>
    <t>45Б1</t>
  </si>
  <si>
    <t>45Б2</t>
  </si>
  <si>
    <t>50Б1</t>
  </si>
  <si>
    <t>50Б2</t>
  </si>
  <si>
    <t>50Б3</t>
  </si>
  <si>
    <t>55Б1</t>
  </si>
  <si>
    <t>55Б2</t>
  </si>
  <si>
    <t>60Б1</t>
  </si>
  <si>
    <t>60Б2</t>
  </si>
  <si>
    <t>70Б0</t>
  </si>
  <si>
    <t>70Б1</t>
  </si>
  <si>
    <t>70Б2</t>
  </si>
  <si>
    <t>дв_Двутавр_СТО_Ш</t>
  </si>
  <si>
    <t>20Ш1</t>
  </si>
  <si>
    <t>25Ш1</t>
  </si>
  <si>
    <t>30Ш1</t>
  </si>
  <si>
    <t>35Ш1</t>
  </si>
  <si>
    <t>35Ш2</t>
  </si>
  <si>
    <t>40Ш1</t>
  </si>
  <si>
    <t>40Ш2</t>
  </si>
  <si>
    <t>45Ш1</t>
  </si>
  <si>
    <t>50Ш1</t>
  </si>
  <si>
    <t>50Ш2</t>
  </si>
  <si>
    <t>50Ш3</t>
  </si>
  <si>
    <t>50Ш4</t>
  </si>
  <si>
    <t>60Ш1</t>
  </si>
  <si>
    <t>60Ш2</t>
  </si>
  <si>
    <t>60Ш3</t>
  </si>
  <si>
    <t>60Ш4</t>
  </si>
  <si>
    <t>70Ш1</t>
  </si>
  <si>
    <t>70Ш2</t>
  </si>
  <si>
    <t>70Ш3</t>
  </si>
  <si>
    <t>70Ш4</t>
  </si>
  <si>
    <t>70Ш5</t>
  </si>
  <si>
    <t>80Ш1</t>
  </si>
  <si>
    <t>80Ш2</t>
  </si>
  <si>
    <t>90Ш1</t>
  </si>
  <si>
    <t>90Ш2</t>
  </si>
  <si>
    <t>100Ш1</t>
  </si>
  <si>
    <t>100Ш2</t>
  </si>
  <si>
    <t>100Ш3</t>
  </si>
  <si>
    <t>100Ш4</t>
  </si>
  <si>
    <t>дв_Двутавр_СТО_К</t>
  </si>
  <si>
    <t>20К1</t>
  </si>
  <si>
    <t>20К2</t>
  </si>
  <si>
    <t>25К1</t>
  </si>
  <si>
    <t>25К2</t>
  </si>
  <si>
    <t>25К3</t>
  </si>
  <si>
    <t>30К1</t>
  </si>
  <si>
    <t>30К2</t>
  </si>
  <si>
    <t>30К3</t>
  </si>
  <si>
    <t>30К4</t>
  </si>
  <si>
    <t>35К1</t>
  </si>
  <si>
    <t>35К2</t>
  </si>
  <si>
    <t>40К1</t>
  </si>
  <si>
    <t>40К2</t>
  </si>
  <si>
    <t>40К3</t>
  </si>
  <si>
    <t>40К4</t>
  </si>
  <si>
    <t>40К5</t>
  </si>
  <si>
    <t>дв_Двутавр_СТО_М</t>
  </si>
  <si>
    <t>24М</t>
  </si>
  <si>
    <t>30М</t>
  </si>
  <si>
    <t>36М</t>
  </si>
  <si>
    <t>40ЕС</t>
  </si>
  <si>
    <t>45М</t>
  </si>
  <si>
    <t>КХБ-515</t>
  </si>
  <si>
    <t>КХБ-526</t>
  </si>
  <si>
    <t>уг_Равнополочный_8509_93</t>
  </si>
  <si>
    <t>L20x3</t>
  </si>
  <si>
    <t>L20x4</t>
  </si>
  <si>
    <t>L25x3</t>
  </si>
  <si>
    <t>L25x4</t>
  </si>
  <si>
    <t>L25x5</t>
  </si>
  <si>
    <t>L28x3</t>
  </si>
  <si>
    <t>L30x3</t>
  </si>
  <si>
    <t>L30x4</t>
  </si>
  <si>
    <t>L30x5</t>
  </si>
  <si>
    <t>L32x3</t>
  </si>
  <si>
    <t>L32x4</t>
  </si>
  <si>
    <t>L35x3</t>
  </si>
  <si>
    <t>L35x4</t>
  </si>
  <si>
    <t>L35x5</t>
  </si>
  <si>
    <t>L40x3</t>
  </si>
  <si>
    <t>L40x4</t>
  </si>
  <si>
    <t>L40x5</t>
  </si>
  <si>
    <t>L40x6</t>
  </si>
  <si>
    <t>L45x3</t>
  </si>
  <si>
    <t>L45x4</t>
  </si>
  <si>
    <t>L45x5</t>
  </si>
  <si>
    <t>L45x6</t>
  </si>
  <si>
    <t>L50x3</t>
  </si>
  <si>
    <t>L50x4</t>
  </si>
  <si>
    <t>L50x5</t>
  </si>
  <si>
    <t>L50x6</t>
  </si>
  <si>
    <t>L50x7</t>
  </si>
  <si>
    <t>L50x8</t>
  </si>
  <si>
    <t>L56x4</t>
  </si>
  <si>
    <t>L56x5</t>
  </si>
  <si>
    <t>L60x4</t>
  </si>
  <si>
    <t>L60x5</t>
  </si>
  <si>
    <t>L60x6</t>
  </si>
  <si>
    <t>L60x8</t>
  </si>
  <si>
    <t>L60x10</t>
  </si>
  <si>
    <t>L63x4</t>
  </si>
  <si>
    <t>L63x5</t>
  </si>
  <si>
    <t>L63x6</t>
  </si>
  <si>
    <t>L65x6</t>
  </si>
  <si>
    <t>L65x8</t>
  </si>
  <si>
    <t>L70x4</t>
  </si>
  <si>
    <t>L70x5</t>
  </si>
  <si>
    <t>L70x6</t>
  </si>
  <si>
    <t>L70x7</t>
  </si>
  <si>
    <t>L70x8</t>
  </si>
  <si>
    <t>L70x10</t>
  </si>
  <si>
    <t>L75x5</t>
  </si>
  <si>
    <t>L75x6</t>
  </si>
  <si>
    <t>L75x7</t>
  </si>
  <si>
    <t>L75x8</t>
  </si>
  <si>
    <t>L75x9</t>
  </si>
  <si>
    <t>L80x5</t>
  </si>
  <si>
    <t>L80x6</t>
  </si>
  <si>
    <t>L80x7</t>
  </si>
  <si>
    <t>L80x8</t>
  </si>
  <si>
    <t>L80x10</t>
  </si>
  <si>
    <t>L80x12</t>
  </si>
  <si>
    <t>L90x6</t>
  </si>
  <si>
    <t>L90x7</t>
  </si>
  <si>
    <t>L90x8</t>
  </si>
  <si>
    <t>L90x9</t>
  </si>
  <si>
    <t>L90x10</t>
  </si>
  <si>
    <t>L90x12</t>
  </si>
  <si>
    <t>L100x6.5</t>
  </si>
  <si>
    <t>L100x7</t>
  </si>
  <si>
    <t>L100x8</t>
  </si>
  <si>
    <t>L100x10</t>
  </si>
  <si>
    <t>L100x12</t>
  </si>
  <si>
    <t>L100x14</t>
  </si>
  <si>
    <t>L100x15</t>
  </si>
  <si>
    <t>L100x16</t>
  </si>
  <si>
    <t>L110x7</t>
  </si>
  <si>
    <t>L110x8</t>
  </si>
  <si>
    <t>L120x8</t>
  </si>
  <si>
    <t>L120x10</t>
  </si>
  <si>
    <t>L120x12</t>
  </si>
  <si>
    <t>L120x15</t>
  </si>
  <si>
    <t>L125x8</t>
  </si>
  <si>
    <t>L125x9</t>
  </si>
  <si>
    <t>L125x10</t>
  </si>
  <si>
    <t>L125x12</t>
  </si>
  <si>
    <t>L125x14</t>
  </si>
  <si>
    <t>L125x16</t>
  </si>
  <si>
    <t>L140x9</t>
  </si>
  <si>
    <t>L140x10</t>
  </si>
  <si>
    <t>L140x12</t>
  </si>
  <si>
    <t>L150x10</t>
  </si>
  <si>
    <t>L150x12</t>
  </si>
  <si>
    <t>L150x15</t>
  </si>
  <si>
    <t>L150x18</t>
  </si>
  <si>
    <t>L160x10</t>
  </si>
  <si>
    <t>L160x11</t>
  </si>
  <si>
    <t>L160x12</t>
  </si>
  <si>
    <t>L160x14</t>
  </si>
  <si>
    <t>L160x16</t>
  </si>
  <si>
    <t>L160x18</t>
  </si>
  <si>
    <t>L160x20</t>
  </si>
  <si>
    <t>L180x11</t>
  </si>
  <si>
    <t>L180x12</t>
  </si>
  <si>
    <t>L180x15</t>
  </si>
  <si>
    <t>L180x18</t>
  </si>
  <si>
    <t>L180x20</t>
  </si>
  <si>
    <t>L200x12</t>
  </si>
  <si>
    <t>L200x13</t>
  </si>
  <si>
    <t>L200x14</t>
  </si>
  <si>
    <t>L200x16</t>
  </si>
  <si>
    <t>L200x18</t>
  </si>
  <si>
    <t>L200x20</t>
  </si>
  <si>
    <t>L200x24</t>
  </si>
  <si>
    <t>L200x25</t>
  </si>
  <si>
    <t>L200x30</t>
  </si>
  <si>
    <t>L220x14</t>
  </si>
  <si>
    <t>L220x16</t>
  </si>
  <si>
    <t>L250x16</t>
  </si>
  <si>
    <t>L250x18</t>
  </si>
  <si>
    <t>L250x20</t>
  </si>
  <si>
    <t>L250x22</t>
  </si>
  <si>
    <t>L250x25</t>
  </si>
  <si>
    <t>L250x28</t>
  </si>
  <si>
    <t>L250x30</t>
  </si>
  <si>
    <t>L250x35</t>
  </si>
  <si>
    <t>уг_Неравнополочный_8510_86</t>
  </si>
  <si>
    <t>L25x16x3</t>
  </si>
  <si>
    <t>L30x20x3</t>
  </si>
  <si>
    <t>L30x20x4</t>
  </si>
  <si>
    <t>L32x20x3</t>
  </si>
  <si>
    <t>L32x20x4</t>
  </si>
  <si>
    <t>L40x25x3</t>
  </si>
  <si>
    <t>L40x25x4</t>
  </si>
  <si>
    <t>L40x25x5</t>
  </si>
  <si>
    <t>L40x30x4</t>
  </si>
  <si>
    <t>L40x30x5</t>
  </si>
  <si>
    <t>L45x28x3</t>
  </si>
  <si>
    <t>L45x28x4</t>
  </si>
  <si>
    <t>L50x32x3</t>
  </si>
  <si>
    <t>L50x32x4</t>
  </si>
  <si>
    <t>L56x36x4</t>
  </si>
  <si>
    <t>L56x36x5</t>
  </si>
  <si>
    <t>L63x40x4</t>
  </si>
  <si>
    <t>L63x40x5</t>
  </si>
  <si>
    <t>L63x40x6</t>
  </si>
  <si>
    <t>L63x40x8</t>
  </si>
  <si>
    <t>L65x50x5</t>
  </si>
  <si>
    <t>L65x50x6</t>
  </si>
  <si>
    <t>L65x50x7</t>
  </si>
  <si>
    <t>L65x50x8</t>
  </si>
  <si>
    <t>L70x45x5</t>
  </si>
  <si>
    <t>L75x50x5</t>
  </si>
  <si>
    <t>L75x50x6</t>
  </si>
  <si>
    <t>L75x50x7</t>
  </si>
  <si>
    <t>L75x50x8</t>
  </si>
  <si>
    <t>L80x50x5</t>
  </si>
  <si>
    <t>L80x50x6</t>
  </si>
  <si>
    <t>L80x60x6</t>
  </si>
  <si>
    <t>L80x60x7</t>
  </si>
  <si>
    <t>L80x60x8</t>
  </si>
  <si>
    <t>L90x56x5</t>
  </si>
  <si>
    <t>L90x56x6</t>
  </si>
  <si>
    <t>L90x56x8</t>
  </si>
  <si>
    <t>L100x63x6</t>
  </si>
  <si>
    <t>L100x63x7</t>
  </si>
  <si>
    <t>L100x63x8</t>
  </si>
  <si>
    <t>L100x63x10</t>
  </si>
  <si>
    <t>L100x65x7</t>
  </si>
  <si>
    <t>L100x65x8</t>
  </si>
  <si>
    <t>L100x65x10</t>
  </si>
  <si>
    <t>L110x70x6</t>
  </si>
  <si>
    <t>L110x70x8</t>
  </si>
  <si>
    <t>L125x80x7</t>
  </si>
  <si>
    <t>L125x80x8</t>
  </si>
  <si>
    <t>L125x80x10</t>
  </si>
  <si>
    <t>L125x80x12</t>
  </si>
  <si>
    <t>L140x90x8</t>
  </si>
  <si>
    <t>L140x90x10</t>
  </si>
  <si>
    <t>L160x100x9</t>
  </si>
  <si>
    <t>L160x100x10</t>
  </si>
  <si>
    <t>L160x100x12</t>
  </si>
  <si>
    <t>L160x100x14</t>
  </si>
  <si>
    <t>L180x110x10</t>
  </si>
  <si>
    <t>L180x110x12</t>
  </si>
  <si>
    <t>L200x125x11</t>
  </si>
  <si>
    <t>L200x125x12</t>
  </si>
  <si>
    <t>L200x125x14</t>
  </si>
  <si>
    <t>L200x125x16</t>
  </si>
  <si>
    <t>шв_гн_Швеллер_гнут_ГОСТ</t>
  </si>
  <si>
    <t>25x26x2</t>
  </si>
  <si>
    <t>25x30x2</t>
  </si>
  <si>
    <t>28x27x2.5</t>
  </si>
  <si>
    <t>30x25x3</t>
  </si>
  <si>
    <t>30x30x2</t>
  </si>
  <si>
    <t>32x25x3</t>
  </si>
  <si>
    <t>32x32x2</t>
  </si>
  <si>
    <t>38x95x2.5</t>
  </si>
  <si>
    <t>40x40x2</t>
  </si>
  <si>
    <t>40x40x2.5</t>
  </si>
  <si>
    <t>40x40x3</t>
  </si>
  <si>
    <t>42x42x4</t>
  </si>
  <si>
    <t>43x45x2</t>
  </si>
  <si>
    <t>45x25x3</t>
  </si>
  <si>
    <t>45x31x2</t>
  </si>
  <si>
    <t>48x70x5</t>
  </si>
  <si>
    <t>50x32x2.5</t>
  </si>
  <si>
    <t>50x47x6</t>
  </si>
  <si>
    <t>50x50x2.5</t>
  </si>
  <si>
    <t>50x50x3</t>
  </si>
  <si>
    <t>50x50x4</t>
  </si>
  <si>
    <t>60x26x2.5</t>
  </si>
  <si>
    <t>60x32x2.5</t>
  </si>
  <si>
    <t>60x32x3</t>
  </si>
  <si>
    <t>60x32x4</t>
  </si>
  <si>
    <t>60x50x3</t>
  </si>
  <si>
    <t>60x60x3</t>
  </si>
  <si>
    <t>60x60x4</t>
  </si>
  <si>
    <t>60x80x3</t>
  </si>
  <si>
    <t>60x90x5</t>
  </si>
  <si>
    <t>63x21x2.2</t>
  </si>
  <si>
    <t>65x75x4</t>
  </si>
  <si>
    <t>68x27x1</t>
  </si>
  <si>
    <t>70x30x2</t>
  </si>
  <si>
    <t>70x60x4</t>
  </si>
  <si>
    <t>78x46x6</t>
  </si>
  <si>
    <t>80x25x4</t>
  </si>
  <si>
    <t>80x32x4</t>
  </si>
  <si>
    <t>80x35x4</t>
  </si>
  <si>
    <t>80x80x3</t>
  </si>
  <si>
    <t>80x80x4</t>
  </si>
  <si>
    <t>80x85x4</t>
  </si>
  <si>
    <t>80x100x6</t>
  </si>
  <si>
    <t>900x50x3.5</t>
  </si>
  <si>
    <t>90x54x5</t>
  </si>
  <si>
    <t>90x100x2.5</t>
  </si>
  <si>
    <t>100x40x2.5</t>
  </si>
  <si>
    <t>100x80x3</t>
  </si>
  <si>
    <t>100x80x4</t>
  </si>
  <si>
    <t>100x80x5</t>
  </si>
  <si>
    <t>100x100x3</t>
  </si>
  <si>
    <t>100x100x6</t>
  </si>
  <si>
    <t>100x160x4</t>
  </si>
  <si>
    <t>104x20x2</t>
  </si>
  <si>
    <t>106x50x4</t>
  </si>
  <si>
    <t>108x70x6</t>
  </si>
  <si>
    <t>110x26x2.5</t>
  </si>
  <si>
    <t>110x100x4</t>
  </si>
  <si>
    <t>120x25x4</t>
  </si>
  <si>
    <t>120x50x3</t>
  </si>
  <si>
    <t>120x50x4</t>
  </si>
  <si>
    <t>120x50x6</t>
  </si>
  <si>
    <t>120x70x5</t>
  </si>
  <si>
    <t>140x40x2.5</t>
  </si>
  <si>
    <t>140x40x3</t>
  </si>
  <si>
    <t>140x70x5</t>
  </si>
  <si>
    <t>140x80x4</t>
  </si>
  <si>
    <t>145x65x3</t>
  </si>
  <si>
    <t>148x25x4</t>
  </si>
  <si>
    <t>160x40x2</t>
  </si>
  <si>
    <t>160x50x2.5</t>
  </si>
  <si>
    <t>160x50x4</t>
  </si>
  <si>
    <t>160x50x5</t>
  </si>
  <si>
    <t>160x50x6</t>
  </si>
  <si>
    <t>160x60x2.5</t>
  </si>
  <si>
    <t>160x60x3</t>
  </si>
  <si>
    <t>160x60x4</t>
  </si>
  <si>
    <t>160x60x5</t>
  </si>
  <si>
    <t>160x60x6</t>
  </si>
  <si>
    <t>160x70x4</t>
  </si>
  <si>
    <t>160x80x2.5</t>
  </si>
  <si>
    <t>160x80x3</t>
  </si>
  <si>
    <t>160x100x3</t>
  </si>
  <si>
    <t>160x160x6</t>
  </si>
  <si>
    <t>170x60x4</t>
  </si>
  <si>
    <t>170x70x5</t>
  </si>
  <si>
    <t>170x70x6</t>
  </si>
  <si>
    <t>180x40x3</t>
  </si>
  <si>
    <t>180x40x4</t>
  </si>
  <si>
    <t>180x50x4</t>
  </si>
  <si>
    <t>180x70x6</t>
  </si>
  <si>
    <t>180x130x8</t>
  </si>
  <si>
    <t>185x100x3</t>
  </si>
  <si>
    <t>200x50x3</t>
  </si>
  <si>
    <t>200x50x4</t>
  </si>
  <si>
    <t>200x100x3</t>
  </si>
  <si>
    <t>200x180x6</t>
  </si>
  <si>
    <t>205x38x2.5</t>
  </si>
  <si>
    <t>206x75x6</t>
  </si>
  <si>
    <t>210x57x4</t>
  </si>
  <si>
    <t>250x35x3</t>
  </si>
  <si>
    <t>250x60x3</t>
  </si>
  <si>
    <t>250x60x4</t>
  </si>
  <si>
    <t>250x60x5</t>
  </si>
  <si>
    <t>250x60x6</t>
  </si>
  <si>
    <t>250x125x6</t>
  </si>
  <si>
    <t>270x100x7</t>
  </si>
  <si>
    <t>280x60x3.9</t>
  </si>
  <si>
    <t>280x140x5</t>
  </si>
  <si>
    <t>300x80x6</t>
  </si>
  <si>
    <t>310x100x6</t>
  </si>
  <si>
    <t>380x65x6</t>
  </si>
  <si>
    <t>400x95x8</t>
  </si>
  <si>
    <t>410x65x6</t>
  </si>
  <si>
    <t>уг_гн_Равнополочный_19771_93</t>
  </si>
  <si>
    <t>L36x3</t>
  </si>
  <si>
    <t>L60x3</t>
  </si>
  <si>
    <t>L80x3</t>
  </si>
  <si>
    <t>L80x4</t>
  </si>
  <si>
    <t>L100x4</t>
  </si>
  <si>
    <t>L100x5</t>
  </si>
  <si>
    <t>L100x6</t>
  </si>
  <si>
    <t>L120x5</t>
  </si>
  <si>
    <t>L120x6</t>
  </si>
  <si>
    <t>A-II(A300)</t>
  </si>
  <si>
    <t>A-III(A400)</t>
  </si>
  <si>
    <t>A-IV</t>
  </si>
  <si>
    <t>A-V</t>
  </si>
  <si>
    <t>Вр-I</t>
  </si>
  <si>
    <t>Вр-II</t>
  </si>
  <si>
    <t>ГОСТ 27772-2015</t>
  </si>
  <si>
    <t>С285</t>
  </si>
  <si>
    <t>С375</t>
  </si>
  <si>
    <t>12Х18Н10Т</t>
  </si>
  <si>
    <t>ГОСТ 5632-72</t>
  </si>
  <si>
    <t>ОН-КР-1</t>
  </si>
  <si>
    <t>ГОСТ 14918-80</t>
  </si>
  <si>
    <t>кв.м.</t>
  </si>
  <si>
    <t>кг.</t>
  </si>
  <si>
    <t>л.</t>
  </si>
  <si>
    <t>Тип 4</t>
  </si>
  <si>
    <t>тр_квадрат_по_ГОСТ_8639_82</t>
  </si>
  <si>
    <t>Лист_спл</t>
  </si>
  <si>
    <t>Лист1</t>
  </si>
  <si>
    <t>Лист2</t>
  </si>
  <si>
    <t>Лист3</t>
  </si>
  <si>
    <t>Лист4</t>
  </si>
  <si>
    <t>Лист5</t>
  </si>
  <si>
    <t>Лист6</t>
  </si>
  <si>
    <t>Лист7</t>
  </si>
  <si>
    <t>Лист8</t>
  </si>
  <si>
    <t>Лист_рифл</t>
  </si>
  <si>
    <t>Чечевичный</t>
  </si>
  <si>
    <t>Ромбический</t>
  </si>
  <si>
    <t>тр_к_кругляк_2590</t>
  </si>
  <si>
    <t>d5.0</t>
  </si>
  <si>
    <t>d5.5</t>
  </si>
  <si>
    <t>d6.0</t>
  </si>
  <si>
    <t>d6.3</t>
  </si>
  <si>
    <t>d6.5</t>
  </si>
  <si>
    <t>d7.0</t>
  </si>
  <si>
    <t>d8.0</t>
  </si>
  <si>
    <t>d9.0</t>
  </si>
  <si>
    <t>d10.0</t>
  </si>
  <si>
    <t>d11.0</t>
  </si>
  <si>
    <t>d12.0</t>
  </si>
  <si>
    <t>d13.0</t>
  </si>
  <si>
    <t>d14.0</t>
  </si>
  <si>
    <t>d15.0</t>
  </si>
  <si>
    <t>d16.0</t>
  </si>
  <si>
    <t>d17.0</t>
  </si>
  <si>
    <t>d18.0</t>
  </si>
  <si>
    <t>d19.0</t>
  </si>
  <si>
    <t>d20.0</t>
  </si>
  <si>
    <t>d21.0</t>
  </si>
  <si>
    <t>d22.0</t>
  </si>
  <si>
    <t>d23.0</t>
  </si>
  <si>
    <t>d24.0</t>
  </si>
  <si>
    <t>d25.0</t>
  </si>
  <si>
    <t>d26.0</t>
  </si>
  <si>
    <t>d27.0</t>
  </si>
  <si>
    <t>d28.0</t>
  </si>
  <si>
    <t>d29.0</t>
  </si>
  <si>
    <t>d30.0</t>
  </si>
  <si>
    <t>d31.0</t>
  </si>
  <si>
    <t>d32.0</t>
  </si>
  <si>
    <t>d33.0</t>
  </si>
  <si>
    <t>d34.0</t>
  </si>
  <si>
    <t>d35.0</t>
  </si>
  <si>
    <t>d36.0</t>
  </si>
  <si>
    <t>d37.0</t>
  </si>
  <si>
    <t>d38.0</t>
  </si>
  <si>
    <t>d39.0</t>
  </si>
  <si>
    <t>d40.0</t>
  </si>
  <si>
    <t>d41.0</t>
  </si>
  <si>
    <t>d42.0</t>
  </si>
  <si>
    <t>d43.0</t>
  </si>
  <si>
    <t>d44.0</t>
  </si>
  <si>
    <t>d45.0</t>
  </si>
  <si>
    <t>d46.0</t>
  </si>
  <si>
    <t>d47.0</t>
  </si>
  <si>
    <t>d48.0</t>
  </si>
  <si>
    <t>d50.0</t>
  </si>
  <si>
    <t>d52.0</t>
  </si>
  <si>
    <t>d53.0</t>
  </si>
  <si>
    <t>d54.0</t>
  </si>
  <si>
    <t>d55.0</t>
  </si>
  <si>
    <t>d56.0</t>
  </si>
  <si>
    <t>d58.0</t>
  </si>
  <si>
    <t>d60.0</t>
  </si>
  <si>
    <t>d62.0</t>
  </si>
  <si>
    <t>d63.0</t>
  </si>
  <si>
    <t>d65.0</t>
  </si>
  <si>
    <t>d67.0</t>
  </si>
  <si>
    <t>d68.0</t>
  </si>
  <si>
    <t>d70.0</t>
  </si>
  <si>
    <t>d72.0</t>
  </si>
  <si>
    <t>d75.0</t>
  </si>
  <si>
    <t>d78.0</t>
  </si>
  <si>
    <t>d80.0</t>
  </si>
  <si>
    <t>d82.0</t>
  </si>
  <si>
    <t>d85.0</t>
  </si>
  <si>
    <t>d87.0</t>
  </si>
  <si>
    <t>d90.0</t>
  </si>
  <si>
    <t>d92.0</t>
  </si>
  <si>
    <t>d95.0</t>
  </si>
  <si>
    <t>d97.0</t>
  </si>
  <si>
    <t>d100.0</t>
  </si>
  <si>
    <t>d105.0</t>
  </si>
  <si>
    <t>d110.0</t>
  </si>
  <si>
    <t>d115.0</t>
  </si>
  <si>
    <t>d120.0</t>
  </si>
  <si>
    <t>d125.0</t>
  </si>
  <si>
    <t>d130.0</t>
  </si>
  <si>
    <t>d135.0</t>
  </si>
  <si>
    <t>d140.0</t>
  </si>
  <si>
    <t>d145.0</t>
  </si>
  <si>
    <t>d150.0</t>
  </si>
  <si>
    <t>d155.0</t>
  </si>
  <si>
    <t>d160.0</t>
  </si>
  <si>
    <t>d165.0</t>
  </si>
  <si>
    <t>d170.0</t>
  </si>
  <si>
    <t>d175.0</t>
  </si>
  <si>
    <t>d180.0</t>
  </si>
  <si>
    <t>d185.0</t>
  </si>
  <si>
    <t>d190.0</t>
  </si>
  <si>
    <t>d195.0</t>
  </si>
  <si>
    <t>d200.0</t>
  </si>
  <si>
    <t>d210.0</t>
  </si>
  <si>
    <t>d220.0</t>
  </si>
  <si>
    <t>d230.0</t>
  </si>
  <si>
    <t>d240.0</t>
  </si>
  <si>
    <t>d250.0</t>
  </si>
  <si>
    <t>d260.0</t>
  </si>
  <si>
    <t>d270.0</t>
  </si>
  <si>
    <t>тр_к_квадрат_2591</t>
  </si>
  <si>
    <t>6x6</t>
  </si>
  <si>
    <t>7x7</t>
  </si>
  <si>
    <t>8x8</t>
  </si>
  <si>
    <t>9x9</t>
  </si>
  <si>
    <t>10x10</t>
  </si>
  <si>
    <t>11x11</t>
  </si>
  <si>
    <t>12x12</t>
  </si>
  <si>
    <t>13x13</t>
  </si>
  <si>
    <t>14x14</t>
  </si>
  <si>
    <t>15x15</t>
  </si>
  <si>
    <t>16x16</t>
  </si>
  <si>
    <t>17x17</t>
  </si>
  <si>
    <t>18x18</t>
  </si>
  <si>
    <t>19x19</t>
  </si>
  <si>
    <t>20x20</t>
  </si>
  <si>
    <t>21x21</t>
  </si>
  <si>
    <t>22x22</t>
  </si>
  <si>
    <t>23x23</t>
  </si>
  <si>
    <t>24x24</t>
  </si>
  <si>
    <t>25x25</t>
  </si>
  <si>
    <t>26x26</t>
  </si>
  <si>
    <t>27x27</t>
  </si>
  <si>
    <t>28x28</t>
  </si>
  <si>
    <t>29x29</t>
  </si>
  <si>
    <t>30x30</t>
  </si>
  <si>
    <t>32x32</t>
  </si>
  <si>
    <t>34x34</t>
  </si>
  <si>
    <t>35x35</t>
  </si>
  <si>
    <t>36x36</t>
  </si>
  <si>
    <t>38x38</t>
  </si>
  <si>
    <t>40x40</t>
  </si>
  <si>
    <t>42x42</t>
  </si>
  <si>
    <t>45x45</t>
  </si>
  <si>
    <t>46x46</t>
  </si>
  <si>
    <t>48x48</t>
  </si>
  <si>
    <t>50x50</t>
  </si>
  <si>
    <t>52x52</t>
  </si>
  <si>
    <t>55x55</t>
  </si>
  <si>
    <t>58x58</t>
  </si>
  <si>
    <t>60x60</t>
  </si>
  <si>
    <t>63x63</t>
  </si>
  <si>
    <t>65x65</t>
  </si>
  <si>
    <t>70x70</t>
  </si>
  <si>
    <t>75x75</t>
  </si>
  <si>
    <t>80x80</t>
  </si>
  <si>
    <t>85x85</t>
  </si>
  <si>
    <t>90x90</t>
  </si>
  <si>
    <t>93x93</t>
  </si>
  <si>
    <t>95x95</t>
  </si>
  <si>
    <t>100x100</t>
  </si>
  <si>
    <t>тр_полоса_103</t>
  </si>
  <si>
    <t>10x4</t>
  </si>
  <si>
    <t>12x4</t>
  </si>
  <si>
    <t>14x4</t>
  </si>
  <si>
    <t>15x4</t>
  </si>
  <si>
    <t>16x4</t>
  </si>
  <si>
    <t>18x4</t>
  </si>
  <si>
    <t>20x4</t>
  </si>
  <si>
    <t>22x4</t>
  </si>
  <si>
    <t>25x4</t>
  </si>
  <si>
    <t>28x4</t>
  </si>
  <si>
    <t>55x4</t>
  </si>
  <si>
    <t>63x4</t>
  </si>
  <si>
    <t>65x4</t>
  </si>
  <si>
    <t>75x4</t>
  </si>
  <si>
    <t>85x4</t>
  </si>
  <si>
    <t>95x4</t>
  </si>
  <si>
    <t>105x4</t>
  </si>
  <si>
    <t>110x4</t>
  </si>
  <si>
    <t>125x4</t>
  </si>
  <si>
    <t>130x4</t>
  </si>
  <si>
    <t>170x4</t>
  </si>
  <si>
    <t>190x4</t>
  </si>
  <si>
    <t>200x4</t>
  </si>
  <si>
    <t>уг_гн_НеРавнополочный_19772_93</t>
  </si>
  <si>
    <t>L32x25x2</t>
  </si>
  <si>
    <t>L32x25x2.5</t>
  </si>
  <si>
    <t>L50x35x3.2</t>
  </si>
  <si>
    <t>L60x40x3</t>
  </si>
  <si>
    <t>L70x50x4</t>
  </si>
  <si>
    <t>L80x63x4</t>
  </si>
  <si>
    <t>L85x35x4</t>
  </si>
  <si>
    <t>L90x70x4</t>
  </si>
  <si>
    <t>L100x65x4</t>
  </si>
  <si>
    <t>L105x100x3</t>
  </si>
  <si>
    <t>L115x65x5</t>
  </si>
  <si>
    <t>L120x100x8</t>
  </si>
  <si>
    <t>L180x140x6</t>
  </si>
  <si>
    <t>-- 5</t>
  </si>
  <si>
    <t>-- 6</t>
  </si>
  <si>
    <t>-- 7</t>
  </si>
  <si>
    <t>-- 8</t>
  </si>
  <si>
    <t>-- 10</t>
  </si>
  <si>
    <t>-- 12</t>
  </si>
  <si>
    <t>-- 16</t>
  </si>
  <si>
    <t>С390-1</t>
  </si>
  <si>
    <t>С255-1</t>
  </si>
  <si>
    <t>С345-1</t>
  </si>
  <si>
    <t>С355-1</t>
  </si>
  <si>
    <t>С255-2</t>
  </si>
  <si>
    <t>С345-2</t>
  </si>
  <si>
    <t>С355-2</t>
  </si>
  <si>
    <t>С390-2</t>
  </si>
  <si>
    <t>С255-3</t>
  </si>
  <si>
    <t>С355-3</t>
  </si>
  <si>
    <t>С390-3</t>
  </si>
  <si>
    <t>С255-4</t>
  </si>
  <si>
    <t>С345-4</t>
  </si>
  <si>
    <t>С355-4</t>
  </si>
  <si>
    <t>С390-4</t>
  </si>
  <si>
    <t>С255-5</t>
  </si>
  <si>
    <t>С345-5</t>
  </si>
  <si>
    <t>С355-5</t>
  </si>
  <si>
    <t>С390-5</t>
  </si>
  <si>
    <t>С255-6</t>
  </si>
  <si>
    <t>С345-6</t>
  </si>
  <si>
    <t>С355-6</t>
  </si>
  <si>
    <t>С390-6</t>
  </si>
  <si>
    <t>дв_Двутавр_ГОСТ_Р_Б</t>
  </si>
  <si>
    <t>20Б0</t>
  </si>
  <si>
    <t>20Б2</t>
  </si>
  <si>
    <t>20Б3</t>
  </si>
  <si>
    <t>25Б3</t>
  </si>
  <si>
    <t>25Б4</t>
  </si>
  <si>
    <t>30Б3</t>
  </si>
  <si>
    <t>30Б4</t>
  </si>
  <si>
    <t>35Б3</t>
  </si>
  <si>
    <t>35Б4</t>
  </si>
  <si>
    <t>40Б3</t>
  </si>
  <si>
    <t>40Б4</t>
  </si>
  <si>
    <t>45Б3</t>
  </si>
  <si>
    <t>45Б4</t>
  </si>
  <si>
    <t>50Б4</t>
  </si>
  <si>
    <t>50Б5</t>
  </si>
  <si>
    <t>55Б3</t>
  </si>
  <si>
    <t>55Б4</t>
  </si>
  <si>
    <t>60Б3</t>
  </si>
  <si>
    <t>60Б4</t>
  </si>
  <si>
    <t>70Б3</t>
  </si>
  <si>
    <t>70Б4</t>
  </si>
  <si>
    <t>дв_Двутавр_ГОСТ_Р_Ш</t>
  </si>
  <si>
    <t>20Ш0</t>
  </si>
  <si>
    <t>20Ш2</t>
  </si>
  <si>
    <t>20Ш3</t>
  </si>
  <si>
    <t>20Ш4</t>
  </si>
  <si>
    <t>20Ш5</t>
  </si>
  <si>
    <t>20Ш6</t>
  </si>
  <si>
    <t>25Ш0</t>
  </si>
  <si>
    <t>25Ш2</t>
  </si>
  <si>
    <t>25Ш3</t>
  </si>
  <si>
    <t>25Ш4</t>
  </si>
  <si>
    <t>25Ш5</t>
  </si>
  <si>
    <t>25Ш6</t>
  </si>
  <si>
    <t>30Ш0</t>
  </si>
  <si>
    <t>30Ш3</t>
  </si>
  <si>
    <t>30Ш4</t>
  </si>
  <si>
    <t>30Ш5</t>
  </si>
  <si>
    <t>30Ш6</t>
  </si>
  <si>
    <t>35Ш3</t>
  </si>
  <si>
    <t>35Ш4</t>
  </si>
  <si>
    <t>35Ш5</t>
  </si>
  <si>
    <t>35Ш6</t>
  </si>
  <si>
    <t>35Ш7</t>
  </si>
  <si>
    <t>40Ш3</t>
  </si>
  <si>
    <t>40Ш4</t>
  </si>
  <si>
    <t>40Ш5</t>
  </si>
  <si>
    <t>40Ш6</t>
  </si>
  <si>
    <t>40Ш7</t>
  </si>
  <si>
    <t>45Ш0</t>
  </si>
  <si>
    <t>45Ш2</t>
  </si>
  <si>
    <t>45Ш3</t>
  </si>
  <si>
    <t>45Ш4</t>
  </si>
  <si>
    <t>45Ш5</t>
  </si>
  <si>
    <t>45Ш6</t>
  </si>
  <si>
    <t>50Ш5</t>
  </si>
  <si>
    <t>50Ш6</t>
  </si>
  <si>
    <t>50Ш7</t>
  </si>
  <si>
    <t>50Ш8</t>
  </si>
  <si>
    <t>60Ш5</t>
  </si>
  <si>
    <t>60Ш6</t>
  </si>
  <si>
    <t>60Ш7</t>
  </si>
  <si>
    <t>60Ш8</t>
  </si>
  <si>
    <t>70Ш6</t>
  </si>
  <si>
    <t>70Ш7</t>
  </si>
  <si>
    <t>70Ш8</t>
  </si>
  <si>
    <t>дв_Двутавр_ГОСТ_Р_К</t>
  </si>
  <si>
    <t>15К1</t>
  </si>
  <si>
    <t>15К2</t>
  </si>
  <si>
    <t>15К3</t>
  </si>
  <si>
    <t>15К4</t>
  </si>
  <si>
    <t>15К5</t>
  </si>
  <si>
    <t>20К3</t>
  </si>
  <si>
    <t>20К4</t>
  </si>
  <si>
    <t>20К5</t>
  </si>
  <si>
    <t>20К6</t>
  </si>
  <si>
    <t>20К7</t>
  </si>
  <si>
    <t>20К8</t>
  </si>
  <si>
    <t>25К4</t>
  </si>
  <si>
    <t>25К5</t>
  </si>
  <si>
    <t>25К6</t>
  </si>
  <si>
    <t>25К7</t>
  </si>
  <si>
    <t>25К8</t>
  </si>
  <si>
    <t>25К9</t>
  </si>
  <si>
    <t>25К10</t>
  </si>
  <si>
    <t>30К5</t>
  </si>
  <si>
    <t>30К6</t>
  </si>
  <si>
    <t>30К7</t>
  </si>
  <si>
    <t>30К8</t>
  </si>
  <si>
    <t>30К9</t>
  </si>
  <si>
    <t>30К10</t>
  </si>
  <si>
    <t>30К11</t>
  </si>
  <si>
    <t>30К12</t>
  </si>
  <si>
    <t>30К13</t>
  </si>
  <si>
    <t>30К14</t>
  </si>
  <si>
    <t>30К15</t>
  </si>
  <si>
    <t>30К16</t>
  </si>
  <si>
    <t>30К17</t>
  </si>
  <si>
    <t>30К18</t>
  </si>
  <si>
    <t>30К19</t>
  </si>
  <si>
    <t>30К20</t>
  </si>
  <si>
    <t>30К21</t>
  </si>
  <si>
    <t>35К1.5</t>
  </si>
  <si>
    <t>35К3</t>
  </si>
  <si>
    <t>35К4</t>
  </si>
  <si>
    <t>35К5</t>
  </si>
  <si>
    <t>35К6</t>
  </si>
  <si>
    <t>35К7</t>
  </si>
  <si>
    <t>35К8</t>
  </si>
  <si>
    <t>35К9</t>
  </si>
  <si>
    <t>35К10</t>
  </si>
  <si>
    <t>35К11</t>
  </si>
  <si>
    <t>35К12</t>
  </si>
  <si>
    <t>35К13</t>
  </si>
  <si>
    <t>35К14</t>
  </si>
  <si>
    <t>35К15</t>
  </si>
  <si>
    <t>35К16</t>
  </si>
  <si>
    <t>35К17</t>
  </si>
  <si>
    <t>35К18</t>
  </si>
  <si>
    <t>35К19</t>
  </si>
  <si>
    <t>35К20</t>
  </si>
  <si>
    <t>35К21</t>
  </si>
  <si>
    <t>35К22</t>
  </si>
  <si>
    <t>35К23</t>
  </si>
  <si>
    <t>35К24</t>
  </si>
  <si>
    <t>40К4.5</t>
  </si>
  <si>
    <t>40К6</t>
  </si>
  <si>
    <t>40К7</t>
  </si>
  <si>
    <t>40К8</t>
  </si>
  <si>
    <t>40К9</t>
  </si>
  <si>
    <t>40К10</t>
  </si>
  <si>
    <t>40К11</t>
  </si>
  <si>
    <t>40К12</t>
  </si>
  <si>
    <t>40К13</t>
  </si>
  <si>
    <t>40К14</t>
  </si>
  <si>
    <t>40К15</t>
  </si>
  <si>
    <t>40К16</t>
  </si>
  <si>
    <t>40К17</t>
  </si>
  <si>
    <t>40К18</t>
  </si>
  <si>
    <t>40К19</t>
  </si>
  <si>
    <t>дв_Двутавр_ГОСТ_Р_С</t>
  </si>
  <si>
    <t>13С1</t>
  </si>
  <si>
    <t>20С1</t>
  </si>
  <si>
    <t>25С1</t>
  </si>
  <si>
    <t>25С2</t>
  </si>
  <si>
    <t>30С1</t>
  </si>
  <si>
    <t>30С2</t>
  </si>
  <si>
    <t>32С1</t>
  </si>
  <si>
    <t>32С2</t>
  </si>
  <si>
    <t>35С1</t>
  </si>
  <si>
    <t>35С2</t>
  </si>
  <si>
    <t>35С3</t>
  </si>
  <si>
    <t>40С1</t>
  </si>
  <si>
    <t>40С2</t>
  </si>
  <si>
    <t>40С3</t>
  </si>
  <si>
    <t>дв_Двутавр_ГОСТ_Р_ДБ</t>
  </si>
  <si>
    <t>20ДБ1</t>
  </si>
  <si>
    <t>20ДБ2</t>
  </si>
  <si>
    <t>25ДБ1</t>
  </si>
  <si>
    <t>25ДБ2</t>
  </si>
  <si>
    <t>25ДБ3</t>
  </si>
  <si>
    <t>25ДБ4</t>
  </si>
  <si>
    <t>25ДБ5</t>
  </si>
  <si>
    <t>25ДБ6</t>
  </si>
  <si>
    <t>30ДБ1</t>
  </si>
  <si>
    <t>30ДБ2</t>
  </si>
  <si>
    <t>30ДБ3</t>
  </si>
  <si>
    <t>30ДБ4</t>
  </si>
  <si>
    <t>30ДБ5</t>
  </si>
  <si>
    <t>30ДБ6</t>
  </si>
  <si>
    <t>30ДБ7</t>
  </si>
  <si>
    <t>30ДБ8</t>
  </si>
  <si>
    <t>35ДБ1</t>
  </si>
  <si>
    <t>35ДБ2</t>
  </si>
  <si>
    <t>35ДБ3</t>
  </si>
  <si>
    <t>35ДБ4</t>
  </si>
  <si>
    <t>35ДБ5</t>
  </si>
  <si>
    <t>35ДБ6</t>
  </si>
  <si>
    <t>35ДБ7</t>
  </si>
  <si>
    <t>35ДБ8</t>
  </si>
  <si>
    <t>35ДБ9</t>
  </si>
  <si>
    <t>35ДБ10</t>
  </si>
  <si>
    <t>40ДБ1</t>
  </si>
  <si>
    <t>40ДБ2</t>
  </si>
  <si>
    <t>40ДБ3</t>
  </si>
  <si>
    <t>40ДБ4</t>
  </si>
  <si>
    <t>40ДБ5</t>
  </si>
  <si>
    <t>40ДБ6</t>
  </si>
  <si>
    <t>40ДБ7</t>
  </si>
  <si>
    <t>45ДБ1</t>
  </si>
  <si>
    <t>45ДБ2</t>
  </si>
  <si>
    <t>45ДБ3</t>
  </si>
  <si>
    <t>45ДБ4</t>
  </si>
  <si>
    <t>45ДБ5</t>
  </si>
  <si>
    <t>45ДБ6</t>
  </si>
  <si>
    <t>45ДБ7</t>
  </si>
  <si>
    <t>45ДБ8</t>
  </si>
  <si>
    <t>45ДБ9</t>
  </si>
  <si>
    <t>45ДБ10</t>
  </si>
  <si>
    <t>45ДБ11</t>
  </si>
  <si>
    <t>53ДБ3</t>
  </si>
  <si>
    <t>53ДБ4</t>
  </si>
  <si>
    <t>53ДБ5</t>
  </si>
  <si>
    <t>53ДБ6</t>
  </si>
  <si>
    <t>53ДБ7</t>
  </si>
  <si>
    <t>60ДБ1</t>
  </si>
  <si>
    <t>60ДБ2</t>
  </si>
  <si>
    <t>60ДБ3</t>
  </si>
  <si>
    <t>60ДБ4</t>
  </si>
  <si>
    <t>60ДБ5</t>
  </si>
  <si>
    <t>60ДБ6</t>
  </si>
  <si>
    <t>дв_Двутавр_ГОСТ_Р_ДК</t>
  </si>
  <si>
    <t>10ДК1</t>
  </si>
  <si>
    <t>10ДК2</t>
  </si>
  <si>
    <t>10ДК3</t>
  </si>
  <si>
    <t>12ДК1</t>
  </si>
  <si>
    <t>12ДК2</t>
  </si>
  <si>
    <t>12ДК3</t>
  </si>
  <si>
    <t>14ДК1</t>
  </si>
  <si>
    <t>14ДК2</t>
  </si>
  <si>
    <t>14ДК3</t>
  </si>
  <si>
    <t>15ДК1</t>
  </si>
  <si>
    <t>15ДК2</t>
  </si>
  <si>
    <t>15ДК3</t>
  </si>
  <si>
    <t>16ДК1</t>
  </si>
  <si>
    <t>16ДК2</t>
  </si>
  <si>
    <t>16ДК3</t>
  </si>
  <si>
    <t>18ДК1</t>
  </si>
  <si>
    <t>18ДК2</t>
  </si>
  <si>
    <t>18ДК3</t>
  </si>
  <si>
    <t>20ДК1</t>
  </si>
  <si>
    <t>20ДК2</t>
  </si>
  <si>
    <t>20ДК3</t>
  </si>
  <si>
    <t>20ДК4</t>
  </si>
  <si>
    <t>20ДК5</t>
  </si>
  <si>
    <t>20ДК6</t>
  </si>
  <si>
    <t>25ДК1</t>
  </si>
  <si>
    <t>25ДК2</t>
  </si>
  <si>
    <t>25ДК3</t>
  </si>
  <si>
    <t>25ДК4</t>
  </si>
  <si>
    <t>Лист_19903</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</si>
  <si>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</si>
  <si>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</si>
  <si>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</si>
  <si>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</si>
  <si>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</si>
  <si>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</si>
  <si>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</si>
  <si>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</si>
  <si>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</si>
  <si>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</si>
  <si>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</si>
  <si>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</si>
  <si>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</si>
  <si>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</si>
  <si>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</si>
  <si>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</si>
  <si>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</si>
  <si>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</si>
  <si>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</si>
  <si>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</si>
  <si>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</si>
  <si>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</si>
  <si>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</si>
  <si>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</si>
  <si>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</si>
  <si>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</si>
  <si>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</si>
  <si>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</si>
  <si>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</si>
  <si>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</si>
  <si>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</si>
  <si>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</si>
  <si>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</si>
  <si>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</si>
  <si>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--36</t>
  </si>
  <si>
    <t>--38</t>
  </si>
  <si>
    <t>--40</t>
  </si>
  <si>
    <t>--42</t>
  </si>
  <si>
    <t>--45</t>
  </si>
  <si>
    <t>--48</t>
  </si>
  <si>
    <t>--50</t>
  </si>
  <si>
    <t>Лист_пласт</t>
  </si>
  <si>
    <t>-- 4</t>
  </si>
  <si>
    <t>-- 9</t>
  </si>
  <si>
    <t>-- 11</t>
  </si>
  <si>
    <t>-- 14</t>
  </si>
  <si>
    <t>-- 15</t>
  </si>
  <si>
    <t>-- 18</t>
  </si>
  <si>
    <t>Лист_черн</t>
  </si>
  <si>
    <t>ОК</t>
  </si>
  <si>
    <t>Арматура</t>
  </si>
  <si>
    <t>Прокат</t>
  </si>
  <si>
    <t>check</t>
  </si>
  <si>
    <t>_км</t>
  </si>
  <si>
    <t>PC0012-da-rogojin</t>
  </si>
  <si>
    <t>Коэффицент запаса</t>
  </si>
  <si>
    <t>Дата последнего обновления</t>
  </si>
  <si>
    <t>Всю арматуру в п.м.</t>
  </si>
  <si>
    <t>Весь прокат в п.м.</t>
  </si>
  <si>
    <t>Сохранять разбивку по поз.</t>
  </si>
  <si>
    <t>Расход на одну сборку</t>
  </si>
  <si>
    <t>Сборки в общестрое</t>
  </si>
  <si>
    <t>Игнорировать разделение на сборки</t>
  </si>
  <si>
    <t>[Отделка] Объединять ячейки с одинаковыми материалами</t>
  </si>
  <si>
    <t>[Отделка] Разбивать материалы</t>
  </si>
  <si>
    <t>[Отделка] Разбивать по типам</t>
  </si>
  <si>
    <t>Техничка КМ в кг</t>
  </si>
  <si>
    <t>Показ типов элементов</t>
  </si>
  <si>
    <t>Добавить пустую строку после типов</t>
  </si>
  <si>
    <t>Показ ', на все', ', на 1 шт.'</t>
  </si>
  <si>
    <t>Декодировать txt</t>
  </si>
  <si>
    <t>Изделия</t>
  </si>
  <si>
    <t>Материал</t>
  </si>
  <si>
    <t>Имена добавляемых сборок через ;</t>
  </si>
  <si>
    <t>Имена исключаемых сборок через ;</t>
  </si>
  <si>
    <t>Ведомости</t>
  </si>
  <si>
    <t>Автоматические</t>
  </si>
  <si>
    <t>Ручные</t>
  </si>
  <si>
    <t>Только элементы в сборках</t>
  </si>
  <si>
    <t>Разбивать по этажам</t>
  </si>
  <si>
    <t>Сборки</t>
  </si>
  <si>
    <t>ГОСТ 34028-2016</t>
  </si>
  <si>
    <t>Марка
элемента</t>
  </si>
  <si>
    <t>Поз.</t>
  </si>
  <si>
    <t>Обозначение</t>
  </si>
  <si>
    <t>Наименование</t>
  </si>
  <si>
    <t>Кол-во
на один элемент</t>
  </si>
  <si>
    <t>Масса, кг</t>
  </si>
  <si>
    <t>Примечание
(на лист)</t>
  </si>
  <si>
    <t>Комментарий</t>
  </si>
  <si>
    <t>Всё в мм</t>
  </si>
  <si>
    <t>Длина, мм</t>
  </si>
  <si>
    <t>Диаметр</t>
  </si>
  <si>
    <t>Класс</t>
  </si>
  <si>
    <t>Длина
(площадь кв.мм для пластин), мм</t>
  </si>
  <si>
    <t>ГОСТ профиля</t>
  </si>
  <si>
    <t>Профиль</t>
  </si>
  <si>
    <t>Тип конструкции</t>
  </si>
  <si>
    <t>Сталь</t>
  </si>
  <si>
    <t>Окраска</t>
  </si>
  <si>
    <t>Огнезащита</t>
  </si>
  <si>
    <t>Анкеровка</t>
  </si>
  <si>
    <t>Нахлёст</t>
  </si>
  <si>
    <t>Радиус оправки</t>
  </si>
  <si>
    <t xml:space="preserve"> </t>
  </si>
  <si>
    <t>Вертикальный стержень</t>
  </si>
  <si>
    <t>НЕТ БЕТОНА</t>
  </si>
  <si>
    <t>Горизонтальный стержень</t>
  </si>
  <si>
    <t>Мн1</t>
  </si>
  <si>
    <t>анкеры</t>
  </si>
  <si>
    <t>ГОСТ 8509-93</t>
  </si>
  <si>
    <t>Изделия_спец.И</t>
  </si>
  <si>
    <t>Крп20</t>
  </si>
  <si>
    <t>Каркас Крп20</t>
  </si>
  <si>
    <t>данный лист</t>
  </si>
  <si>
    <t>Закладная деталь Мн1</t>
  </si>
  <si>
    <t>ГОСТ 19903-2015</t>
  </si>
  <si>
    <t>220х220</t>
  </si>
  <si>
    <t>40х40</t>
  </si>
  <si>
    <t>Му1</t>
  </si>
  <si>
    <t>Закладная деталь Му1</t>
  </si>
  <si>
    <t>100х100х8</t>
  </si>
  <si>
    <t>95х95</t>
  </si>
  <si>
    <t>Му2</t>
  </si>
  <si>
    <t>Закладная деталь Му2</t>
  </si>
  <si>
    <t>Му5</t>
  </si>
  <si>
    <t>КМ площадки_км</t>
  </si>
  <si>
    <t>Типы добавляемых конструкций КМ через ;</t>
  </si>
  <si>
    <t>Типы исключаемых конструкций КМ через ;</t>
  </si>
  <si>
    <t xml:space="preserve">Пропущено элементов </t>
  </si>
  <si>
    <t>Стkjhhн_спец</t>
  </si>
  <si>
    <t>Ошибка арматуры</t>
  </si>
  <si>
    <t>Отсутвует вес для 0 A500C</t>
  </si>
  <si>
    <t>Отсутвует вес для 0 A-I(A240)</t>
  </si>
  <si>
    <t>Марка элемента</t>
  </si>
  <si>
    <t>Изделия арматурные</t>
  </si>
  <si>
    <t>Всего</t>
  </si>
  <si>
    <t>Объём бетона, куб.м.</t>
  </si>
  <si>
    <t>Арматура класса</t>
  </si>
  <si>
    <t>Бетон В30 W8 F150</t>
  </si>
  <si>
    <t>⌀16</t>
  </si>
  <si>
    <t>⌀25</t>
  </si>
  <si>
    <t>⌀8</t>
  </si>
  <si>
    <t>!!!</t>
  </si>
  <si>
    <t>Основной</t>
  </si>
  <si>
    <t>Площадь подошвы, кв.м</t>
  </si>
  <si>
    <t>Толщина, мм</t>
  </si>
  <si>
    <t>Длина стены, мм.</t>
  </si>
  <si>
    <t>Периметр отверстий, мм.</t>
  </si>
  <si>
    <t>Площадь стены, кв.м.</t>
  </si>
  <si>
    <t>Бм1</t>
  </si>
  <si>
    <t>Балка монолитная Бм1</t>
  </si>
  <si>
    <t>ГОСТ 26633-2015</t>
  </si>
  <si>
    <t>НИЖЕ ЭТИХ СТРОК НИЧЕГО ВРУЧНУЮ НЕ ВВОДИТЬ</t>
  </si>
  <si>
    <t>АВТОКАД_Извлечение данных</t>
  </si>
  <si>
    <t>11.10.2020 15:23:52</t>
  </si>
  <si>
    <t>АВТОКАД_Бм1_autocad</t>
  </si>
  <si>
    <t>АВТОКАД_'1B4C9C_*U1057</t>
  </si>
  <si>
    <t>АВТОКАД_'1B4C54_*U1053</t>
  </si>
  <si>
    <t>АВТОКАД_'1B4BE1_*U1050</t>
  </si>
  <si>
    <t>АВТОКАД_'1B4BC7_*U1049</t>
  </si>
  <si>
    <t>АВТОКАД_'1B4B85_*U1048</t>
  </si>
  <si>
    <t>АВТОКАД_'1B4B65_*U1047</t>
  </si>
  <si>
    <t>АВТОКАД_'1B4B18_*U1045</t>
  </si>
  <si>
    <t>АВТОКАД_'1B4AFE_*U1044</t>
  </si>
  <si>
    <t>АВТОКАД_'1B4AE4_*U1043</t>
  </si>
  <si>
    <t>АВТОКАД_'1B4A94_*U1040</t>
  </si>
  <si>
    <t>АВТОКАД_'1B4A51_*U1033</t>
  </si>
  <si>
    <t>АВТОКАД_'1B4A37_*U1029</t>
  </si>
  <si>
    <t>Бм2, на все</t>
  </si>
  <si>
    <t>Бм2</t>
  </si>
  <si>
    <t>Балка монолитная Бм2</t>
  </si>
  <si>
    <t>11.10.2020 15:24:07</t>
  </si>
  <si>
    <t>АВТОКАД_Бм2_autocad</t>
  </si>
  <si>
    <t>АВТОКАД_'1E2A30_*U1810</t>
  </si>
  <si>
    <t>АВТОКАД_'1E2A16_*U1809</t>
  </si>
  <si>
    <t>АВТОКАД_'1E29CD_*U1806</t>
  </si>
  <si>
    <t>АВТОКАД_'1E29A9_*U1803</t>
  </si>
  <si>
    <t>АВТОКАД_'1E293C_*U1801</t>
  </si>
  <si>
    <t>АВТОКАД_'1E2922_*U1800</t>
  </si>
  <si>
    <t>АВТОКАД_'1E28E0_*U1797</t>
  </si>
  <si>
    <t>АВТОКАД_'1E28C0_*U1795</t>
  </si>
  <si>
    <t>АВТОКАД_'1E2873_*U1791</t>
  </si>
  <si>
    <t>АВТОКАД_'1E2859_*U1790</t>
  </si>
  <si>
    <t>АВТОКАД_'1E283F_*U1789</t>
  </si>
  <si>
    <t>АВТОКАД_'1E27E7_*U1785</t>
  </si>
  <si>
    <t>АВТОКАД_'1E279D_*U1778</t>
  </si>
  <si>
    <t>АВТОКАД_'1E2783_*U1777</t>
  </si>
  <si>
    <t>Бм3, на все</t>
  </si>
  <si>
    <t>Бм3</t>
  </si>
  <si>
    <t>Балка монолитная Бм3</t>
  </si>
  <si>
    <t>11.10.2020 15:24:39</t>
  </si>
  <si>
    <t>АВТОКАД_Бм3_autocad</t>
  </si>
  <si>
    <t>АВТОКАД_'1E1F1E_*U1732</t>
  </si>
  <si>
    <t>АВТОКАД_'1E1F04_*U1731</t>
  </si>
  <si>
    <t>АВТОКАД_'1E1EBB_*U1728</t>
  </si>
  <si>
    <t>АВТОКАД_'1E1E97_*U1725</t>
  </si>
  <si>
    <t>АВТОКАД_'1E1E2A_*U1723</t>
  </si>
  <si>
    <t>АВТОКАД_'1E1E10_*U1722</t>
  </si>
  <si>
    <t>АВТОКАД_'1E1DCE_*U1719</t>
  </si>
  <si>
    <t>АВТОКАД_'1E1DAE_*U1717</t>
  </si>
  <si>
    <t>АВТОКАД_'1E1D61_*U1713</t>
  </si>
  <si>
    <t>АВТОКАД_'1E1D47_*U1712</t>
  </si>
  <si>
    <t>АВТОКАД_'1E1D2D_*U1711</t>
  </si>
  <si>
    <t>АВТОКАД_'1E1CD5_*U1707</t>
  </si>
  <si>
    <t>АВТОКАД_'1E1C8B_*U1700</t>
  </si>
  <si>
    <t>АВТОКАД_'1E1C71_*U1699</t>
  </si>
  <si>
    <t>⌀12</t>
  </si>
  <si>
    <t>Бм4, на все</t>
  </si>
  <si>
    <t>Бм4</t>
  </si>
  <si>
    <t>Балка монолитная Бм4</t>
  </si>
  <si>
    <t>12.10.2020 11:36:58</t>
  </si>
  <si>
    <t>АВТОКАД_Бм4_autocad</t>
  </si>
  <si>
    <t>АВТОКАД_'1EC3E4_*U1787</t>
  </si>
  <si>
    <t>АВТОКАД_'1EC3C4_*U1620</t>
  </si>
  <si>
    <t>АВТОКАД_'1EC3A0_*U1627</t>
  </si>
  <si>
    <t>АВТОКАД_'1EC37C_*U1629</t>
  </si>
  <si>
    <t>АВТОКАД_'1EA9D9_*U2121</t>
  </si>
  <si>
    <t>АВТОКАД_'1EA91B_*U2111</t>
  </si>
  <si>
    <t>АВТОКАД_'1EA7D7_*U2112</t>
  </si>
  <si>
    <t>АВТОКАД_'1EA7BD_*U2102</t>
  </si>
  <si>
    <t>АВТОКАД_'1EA7A3_*U2101</t>
  </si>
  <si>
    <t>АВТОКАД_'1EA789_*U2100</t>
  </si>
  <si>
    <t>АВТОКАД_'1EA76F_*U2099</t>
  </si>
  <si>
    <t>АВТОКАД_'1EA241_*U2088</t>
  </si>
  <si>
    <t>АВТОКАД_'1E7020_*U1626</t>
  </si>
  <si>
    <t>АВТОКАД_'1E65E2_*U2073</t>
  </si>
  <si>
    <t>АВТОКАД_'1E65C8_*U2072</t>
  </si>
  <si>
    <t>АВТОКАД_'1E65AE_*U2071</t>
  </si>
  <si>
    <t>АВТОКАД_'1E6594_*U2070</t>
  </si>
  <si>
    <t>АВТОКАД_'1E657A_*U2069</t>
  </si>
  <si>
    <t>АВТОКАД_'1E64F8_*U2077</t>
  </si>
  <si>
    <t>АВТОКАД_'1E64DE_*U2076</t>
  </si>
  <si>
    <t>АВТОКАД_'1E64C4_*U2075</t>
  </si>
  <si>
    <t>АВТОКАД_'1E64AA_*U2074</t>
  </si>
  <si>
    <t>АВТОКАД_'1E4D75_*U2066</t>
  </si>
  <si>
    <t>АВТОКАД_'1E4D12_*U1786</t>
  </si>
  <si>
    <t>АВТОКАД_'1E4CEE_*U2064</t>
  </si>
  <si>
    <t>АВТОКАД_'1E4C81_*U2062</t>
  </si>
  <si>
    <t>АВТОКАД_'1E4C05_*U1785</t>
  </si>
  <si>
    <t>АВТОКАД_'1E4BB8_*U1784</t>
  </si>
  <si>
    <t>АВТОКАД_'1E4B9E_*U2059</t>
  </si>
  <si>
    <t>АВТОКАД_'1E4B2C_*U2058</t>
  </si>
  <si>
    <t>АВТОКАД_'1E4AE2_*U2057</t>
  </si>
  <si>
    <t>АВТОКАД_'1E4AC8_*U2056</t>
  </si>
  <si>
    <t>Бм5, на все</t>
  </si>
  <si>
    <t>Бм5</t>
  </si>
  <si>
    <t>12.10.2020 11:37:26</t>
  </si>
  <si>
    <t>АВТОКАД_Бм5_autocad</t>
  </si>
  <si>
    <t>АВТОКАД_'1F467C_*U2136</t>
  </si>
  <si>
    <t>АВТОКАД_'1F4662_*U2137</t>
  </si>
  <si>
    <t>АВТОКАД_'1F4512_*U2147</t>
  </si>
  <si>
    <t>АВТОКАД_'1F44DE_*U2149</t>
  </si>
  <si>
    <t>АВТОКАД_'1F4442_*U2151</t>
  </si>
  <si>
    <t>АВТОКАД_'1F3D25_*U2153</t>
  </si>
  <si>
    <t>АВТОКАД_'1F3D0B_*U2154</t>
  </si>
  <si>
    <t>АВТОКАД_'1F3CD9_*U2155</t>
  </si>
  <si>
    <t>АВТОКАД_'1F3C7F_*U2156</t>
  </si>
  <si>
    <t>АВТОКАД_'1F1C75_*U2124</t>
  </si>
  <si>
    <t>АВТОКАД_'1F1AF3_*U2043</t>
  </si>
  <si>
    <t>АВТОКАД_'1F1ACF_*U2039</t>
  </si>
  <si>
    <t>АВТОКАД_'1F1AAB_*U2041</t>
  </si>
  <si>
    <t>АВТОКАД_'1F127E_*U1617</t>
  </si>
  <si>
    <t>АВТОКАД_'1F11C0_*U1695</t>
  </si>
  <si>
    <t>АВТОКАД_'1F107C_*U1775</t>
  </si>
  <si>
    <t>АВТОКАД_'1F0EBF_*U1734</t>
  </si>
  <si>
    <t>АВТОКАД_'1F0D20_*U2130</t>
  </si>
  <si>
    <t>АВТОКАД_'1F0C96_*U1769</t>
  </si>
  <si>
    <t>АВТОКАД_'1F0C62_*U1767</t>
  </si>
  <si>
    <t>АВТОКАД_'1F0BFA_*U1763</t>
  </si>
  <si>
    <t>АВТОКАД_'1F0BA4_*U1761</t>
  </si>
  <si>
    <t>АВТОКАД_'1F0B5B_*U2050</t>
  </si>
  <si>
    <t>АВТОКАД_'1F0B37_*U1756</t>
  </si>
  <si>
    <t>АВТОКАД_'1F0ACA_*U1759</t>
  </si>
  <si>
    <t>АВТОКАД_'1F0A84_*U2128</t>
  </si>
  <si>
    <t>АВТОКАД_'1F0A33_*U2126</t>
  </si>
  <si>
    <t>АВТОКАД_'1F0A19_*U1757</t>
  </si>
  <si>
    <t>АВТОКАД_'1F09C1_*U1753</t>
  </si>
  <si>
    <t>АВТОКАД_'1F0977_*U1755</t>
  </si>
  <si>
    <t>АВТОКАД_'1F095D_*U1754</t>
  </si>
  <si>
    <t>КЖ_сист_EXCEL ЖБ Балки</t>
  </si>
  <si>
    <t>ID</t>
  </si>
  <si>
    <t>Количество</t>
  </si>
  <si>
    <t>Толщина</t>
  </si>
  <si>
    <t>Объем</t>
  </si>
  <si>
    <t>Имя</t>
  </si>
  <si>
    <t>Ширина</t>
  </si>
  <si>
    <t>Высота</t>
  </si>
  <si>
    <t>Длина Слева</t>
  </si>
  <si>
    <t>Тип армирования</t>
  </si>
  <si>
    <t>Расположение</t>
  </si>
  <si>
    <t>Примыкание</t>
  </si>
  <si>
    <t>Бетон В30 (перекрытия)</t>
  </si>
  <si>
    <t>Не назначено</t>
  </si>
  <si>
    <t>КЖ_сист Имена сборок_поз</t>
  </si>
  <si>
    <t>Плз.</t>
  </si>
  <si>
    <t>Примечание</t>
  </si>
  <si>
    <t>Балка монолитная Бм5</t>
  </si>
  <si>
    <t>Км1</t>
  </si>
  <si>
    <t>Колонна монолитная Км1</t>
  </si>
  <si>
    <t>Км2</t>
  </si>
  <si>
    <t>Колонна монолитная Км2</t>
  </si>
  <si>
    <t>Км3</t>
  </si>
  <si>
    <t>Колонна монолитная Км3</t>
  </si>
  <si>
    <t>Км4</t>
  </si>
  <si>
    <t>Колонна монолитная Км4</t>
  </si>
  <si>
    <t>Км5</t>
  </si>
  <si>
    <t>Колонна монолитная Км5</t>
  </si>
  <si>
    <t>Км6</t>
  </si>
  <si>
    <t>Колонна монолитная Км6</t>
  </si>
  <si>
    <t>Км7</t>
  </si>
  <si>
    <t>Колонна монолитная Км7</t>
  </si>
  <si>
    <t>Пм1</t>
  </si>
  <si>
    <t>Плита перекрытия Пм1</t>
  </si>
  <si>
    <t>Пм2</t>
  </si>
  <si>
    <t>Плита перекрытия Пм2</t>
  </si>
  <si>
    <t>Пм3</t>
  </si>
  <si>
    <t>Плита перекрытия Пм3</t>
  </si>
  <si>
    <t>Пм4</t>
  </si>
  <si>
    <t>Плита перекрытия Пм4</t>
  </si>
  <si>
    <t>Стм1</t>
  </si>
  <si>
    <t>Стена монолитная Стм1</t>
  </si>
  <si>
    <t>ФПм1</t>
  </si>
  <si>
    <t>Плита фундаментная ФПм1</t>
  </si>
  <si>
    <t>КЖ_сист_EXCEL ЖБ Колонны</t>
  </si>
  <si>
    <t>Ширина Ядра</t>
  </si>
  <si>
    <t>Толщина / Диаметр Ядра</t>
  </si>
  <si>
    <t>---</t>
  </si>
  <si>
    <t>Бетон В30 (стены)</t>
  </si>
  <si>
    <t>Отверстия_плиты</t>
  </si>
  <si>
    <t>Относится к элементу</t>
  </si>
  <si>
    <t>Ширина отверстия</t>
  </si>
  <si>
    <t>Высота отверстия</t>
  </si>
  <si>
    <t>КЖ_сист ЖБ Плиты</t>
  </si>
  <si>
    <t>Площадь</t>
  </si>
  <si>
    <t>Периметр</t>
  </si>
  <si>
    <t>КЖ_сист_EXCEL ЖБ Стены</t>
  </si>
  <si>
    <t>Длина</t>
  </si>
  <si>
    <t>Площадь Проекции Компонента/Слоя</t>
  </si>
  <si>
    <t>КРс1</t>
  </si>
  <si>
    <t>Каркас КРс1</t>
  </si>
  <si>
    <t>Кр1</t>
  </si>
  <si>
    <t>Каркас Кр1</t>
  </si>
  <si>
    <t>Кр2</t>
  </si>
  <si>
    <t>Каркас Кр2</t>
  </si>
  <si>
    <t>КП1</t>
  </si>
  <si>
    <t>Каркас КП1</t>
  </si>
  <si>
    <t>Вертикальный стержень длин</t>
  </si>
  <si>
    <t>Вертикальный стержень корот</t>
  </si>
  <si>
    <t>Кр3</t>
  </si>
  <si>
    <t>Каркас Кр3</t>
  </si>
  <si>
    <t>Кр4</t>
  </si>
  <si>
    <t>Каркас Кр4</t>
  </si>
  <si>
    <t>Кр5</t>
  </si>
  <si>
    <t>Каркас Кр5</t>
  </si>
  <si>
    <t>Кр6</t>
  </si>
  <si>
    <t>Каркас Кр6</t>
  </si>
  <si>
    <t>Кр7</t>
  </si>
  <si>
    <t>Каркас Кр7</t>
  </si>
  <si>
    <t>Кр8</t>
  </si>
  <si>
    <t>Каркас Кр8</t>
  </si>
  <si>
    <t>Кр9</t>
  </si>
  <si>
    <t>Каркас Кр9</t>
  </si>
  <si>
    <t>Кр10</t>
  </si>
  <si>
    <t>Каркас Кр10</t>
  </si>
  <si>
    <t>⌀20</t>
  </si>
  <si>
    <t>Км1, на все</t>
  </si>
  <si>
    <t>09.10.2020 17:33:34</t>
  </si>
  <si>
    <t>АВТОКАД_Км1_autocad</t>
  </si>
  <si>
    <t>АВТОКАД_'11E454_*U3710</t>
  </si>
  <si>
    <t>АВТОКАД_'11E43E_*U3709</t>
  </si>
  <si>
    <t>АВТОКАД_'11E428_*U3708</t>
  </si>
  <si>
    <t>АВТОКАД_'11E412_*U3707</t>
  </si>
  <si>
    <t>АВТОКАД_'11E3FC_*U3706</t>
  </si>
  <si>
    <t>АВТОКАД_'11E365_*U3705</t>
  </si>
  <si>
    <t>АВТОКАД_'11DCDD_*U3704</t>
  </si>
  <si>
    <t>АВТОКАД_'11DCC7_*U3703</t>
  </si>
  <si>
    <t>АВТОКАД_'11DCB1_*U3702</t>
  </si>
  <si>
    <t>АВТОКАД_'11DBD7_*U3700</t>
  </si>
  <si>
    <t>АВТОКАД_'10EB71_*U3592</t>
  </si>
  <si>
    <t>АВТОКАД_'10EB64_*U3591</t>
  </si>
  <si>
    <t>АВТОКАД_'10EB57_*U3586</t>
  </si>
  <si>
    <t>АВТОКАД_'10EADE_*U3590</t>
  </si>
  <si>
    <t>АВТОКАД_'10EAD1_*U3589</t>
  </si>
  <si>
    <t>АВТОКАД_'10EAC4_*U3588</t>
  </si>
  <si>
    <t>АВТОКАД_'10EAB7_*U3587</t>
  </si>
  <si>
    <t>АВТОКАД_'10EAAA_*U3585</t>
  </si>
  <si>
    <t>АВТОКАД_'10AFDD_*U3698</t>
  </si>
  <si>
    <t>АВТОКАД_'10AFC1_*U3697</t>
  </si>
  <si>
    <t>АВТОКАД_'10AFA5_*U3696</t>
  </si>
  <si>
    <t>АВТОКАД_'10AE9C_*U2059</t>
  </si>
  <si>
    <t>АВТОКАД_'10AE80_*U2052</t>
  </si>
  <si>
    <t>АВТОКАД_'10AE64_*U2051</t>
  </si>
  <si>
    <t>АВТОКАД_'1099CC_*U2053</t>
  </si>
  <si>
    <t>АВТОКАД_'109905_*U2054</t>
  </si>
  <si>
    <t>АВТОКАД_'1083FB_*U3580</t>
  </si>
  <si>
    <t>АВТОКАД_'1083EE_*U3579</t>
  </si>
  <si>
    <t>АВТОКАД_'1083E1_*U3578</t>
  </si>
  <si>
    <t>АВТОКАД_'105C04_*U2050</t>
  </si>
  <si>
    <t>АВТОКАД_'415DB_*U3584</t>
  </si>
  <si>
    <t>АВТОКАД_'415CE_*U3583</t>
  </si>
  <si>
    <t>АВТОКАД_'415C1_*U3582</t>
  </si>
  <si>
    <t>АВТОКАД_'415A7_*U3581</t>
  </si>
  <si>
    <t>АВТОКАД_'4158D_*U3577</t>
  </si>
  <si>
    <t>Км2, на все</t>
  </si>
  <si>
    <t>10.10.2020 12:24:09</t>
  </si>
  <si>
    <t>АВТОКАД_Км2_autocad</t>
  </si>
  <si>
    <t>АВТОКАД_'12201A_*U1935</t>
  </si>
  <si>
    <t>АВТОКАД_'122004_*U1946</t>
  </si>
  <si>
    <t>АВТОКАД_'121FEE_*U1945</t>
  </si>
  <si>
    <t>АВТОКАД_'121FD8_*U1944</t>
  </si>
  <si>
    <t>АВТОКАД_'121FC2_*U1943</t>
  </si>
  <si>
    <t>АВТОКАД_'121FAC_*U1942</t>
  </si>
  <si>
    <t>АВТОКАД_'121F91_*U1636</t>
  </si>
  <si>
    <t>АВТОКАД_'121F7B_*U2049</t>
  </si>
  <si>
    <t>АВТОКАД_'121F65_*U2048</t>
  </si>
  <si>
    <t>АВТОКАД_'121EE3_*U2046</t>
  </si>
  <si>
    <t>АВТОКАД_'121EC2_*U2045</t>
  </si>
  <si>
    <t>АВТОКАД_'121EAC_*U2044</t>
  </si>
  <si>
    <t>АВТОКАД_'121E96_*U2043</t>
  </si>
  <si>
    <t>АВТОКАД_'121E14_*U2041</t>
  </si>
  <si>
    <t>АВТОКАД_'121DFE_*U2040</t>
  </si>
  <si>
    <t>АВТОКАД_'121DE8_*U2039</t>
  </si>
  <si>
    <t>АВТОКАД_'121DD2_*U2038</t>
  </si>
  <si>
    <t>АВТОКАД_'121DBC_*U2037</t>
  </si>
  <si>
    <t>АВТОКАД_'121D9B_*U2036</t>
  </si>
  <si>
    <t>АВТОКАД_'121D85_*U2035</t>
  </si>
  <si>
    <t>АВТОКАД_'121D6F_*U2034</t>
  </si>
  <si>
    <t>АВТОКАД_'121CED_*U1910</t>
  </si>
  <si>
    <t>АВТОКАД_'121CD7_*U1909</t>
  </si>
  <si>
    <t>АВТОКАД_'121CC1_*U1908</t>
  </si>
  <si>
    <t>АВТОКАД_'121CAB_*U2032</t>
  </si>
  <si>
    <t>АВТОКАД_'121C95_*U2031</t>
  </si>
  <si>
    <t>АВТОКАД_'111960_*U1655</t>
  </si>
  <si>
    <t>АВТОКАД_'111944_*U1654</t>
  </si>
  <si>
    <t>АВТОКАД_'111928_*U1653</t>
  </si>
  <si>
    <t>АВТОКАД_'11190C_*U1652</t>
  </si>
  <si>
    <t>АВТОКАД_'1118F0_*U1593</t>
  </si>
  <si>
    <t>АВТОКАД_'1118D4_*U1592</t>
  </si>
  <si>
    <t>АВТОКАД_'1118B8_*U1332</t>
  </si>
  <si>
    <t>АВТОКАД_'11189C_*U1330</t>
  </si>
  <si>
    <t>АВТОКАД_'111854_*U1336</t>
  </si>
  <si>
    <t>Км3, на все</t>
  </si>
  <si>
    <t>10.10.2020 12:56:08</t>
  </si>
  <si>
    <t>АВТОКАД_Км3_autocad</t>
  </si>
  <si>
    <t>АВТОКАД_'1224B7_*U2056</t>
  </si>
  <si>
    <t>АВТОКАД_'1224A1_*U2054</t>
  </si>
  <si>
    <t>АВТОКАД_'12248B_*U2053</t>
  </si>
  <si>
    <t>АВТОКАД_'122475_*U2052</t>
  </si>
  <si>
    <t>АВТОКАД_'12245F_*U2051</t>
  </si>
  <si>
    <t>АВТОКАД_'122449_*U2050</t>
  </si>
  <si>
    <t>АВТОКАД_'12242E_*U2055</t>
  </si>
  <si>
    <t>АВТОКАД_'122418_*U1637</t>
  </si>
  <si>
    <t>АВТОКАД_'122402_*U1638</t>
  </si>
  <si>
    <t>АВТОКАД_'122380_*U1633</t>
  </si>
  <si>
    <t>АВТОКАД_'12235F_*U1941</t>
  </si>
  <si>
    <t>АВТОКАД_'122349_*U1940</t>
  </si>
  <si>
    <t>АВТОКАД_'122333_*U1939</t>
  </si>
  <si>
    <t>АВТОКАД_'1222B1_*U1639</t>
  </si>
  <si>
    <t>АВТОКАД_'12229B_*U1640</t>
  </si>
  <si>
    <t>АВТОКАД_'122285_*U1641</t>
  </si>
  <si>
    <t>АВТОКАД_'12226F_*U1642</t>
  </si>
  <si>
    <t>АВТОКАД_'122259_*U1938</t>
  </si>
  <si>
    <t>АВТОКАД_'122238_*U1890</t>
  </si>
  <si>
    <t>АВТОКАД_'122222_*U1889</t>
  </si>
  <si>
    <t>АВТОКАД_'12220C_*U1888</t>
  </si>
  <si>
    <t>АВТОКАД_'12218A_*U2059</t>
  </si>
  <si>
    <t>АВТОКАД_'122174_*U2058</t>
  </si>
  <si>
    <t>АВТОКАД_'12215E_*U2057</t>
  </si>
  <si>
    <t>АВТОКАД_'122148_*U1907</t>
  </si>
  <si>
    <t>АВТОКАД_'122132_*U1803</t>
  </si>
  <si>
    <t>АВТОКАД_'10F521_*U2169</t>
  </si>
  <si>
    <t>АВТОКАД_'10F505_*U2168</t>
  </si>
  <si>
    <t>АВТОКАД_'10F4E9_*U2167</t>
  </si>
  <si>
    <t>АВТОКАД_'10E509_*U2173</t>
  </si>
  <si>
    <t>АВТОКАД_'10E4ED_*U2172</t>
  </si>
  <si>
    <t>АВТОКАД_'10E4D1_*U2171</t>
  </si>
  <si>
    <t>АВТОКАД_'10E4B5_*U1594</t>
  </si>
  <si>
    <t>АВТОКАД_'10E499_*U1659</t>
  </si>
  <si>
    <t>АВТОКАД_'10E47D_*U1658</t>
  </si>
  <si>
    <t>АВТОКАД_'10E461_*U1665</t>
  </si>
  <si>
    <t>АВТОКАД_'10E445_*U1664</t>
  </si>
  <si>
    <t>АВТОКАД_'10E3FD_*U1663</t>
  </si>
  <si>
    <t>Км4, на все</t>
  </si>
  <si>
    <t>10.10.2020 12:56:22</t>
  </si>
  <si>
    <t>АВТОКАД_Км4_autocad</t>
  </si>
  <si>
    <t>АВТОКАД_'124EDD_*U2191</t>
  </si>
  <si>
    <t>АВТОКАД_'124EC7_*U2190</t>
  </si>
  <si>
    <t>АВТОКАД_'124EB1_*U2189</t>
  </si>
  <si>
    <t>АВТОКАД_'124E9B_*U2188</t>
  </si>
  <si>
    <t>АВТОКАД_'124E85_*U2187</t>
  </si>
  <si>
    <t>АВТОКАД_'124E6F_*U2186</t>
  </si>
  <si>
    <t>АВТОКАД_'124E54_*U2184</t>
  </si>
  <si>
    <t>АВТОКАД_'124E3E_*U2183</t>
  </si>
  <si>
    <t>АВТОКАД_'124E28_*U2182</t>
  </si>
  <si>
    <t>АВТОКАД_'124DA6_*U2185</t>
  </si>
  <si>
    <t>АВТОКАД_'124BDB_*U1590</t>
  </si>
  <si>
    <t>АВТОКАД_'124BBF_*U1589</t>
  </si>
  <si>
    <t>АВТОКАД_'124BA3_*U1588</t>
  </si>
  <si>
    <t>Км5, на все</t>
  </si>
  <si>
    <t>10.10.2020 12:56:36</t>
  </si>
  <si>
    <t>АВТОКАД_Км5_autocad</t>
  </si>
  <si>
    <t>АВТОКАД_'12A7B5_*U1573</t>
  </si>
  <si>
    <t>АВТОКАД_'12A799_*U1587</t>
  </si>
  <si>
    <t>АВТОКАД_'12A77D_*U1572</t>
  </si>
  <si>
    <t>АВТОКАД_'12A761_*U2207</t>
  </si>
  <si>
    <t>АВТОКАД_'12A745_*U2206</t>
  </si>
  <si>
    <t>АВТОКАД_'12A729_*U2205</t>
  </si>
  <si>
    <t>АВТОКАД_'12A3BA_*U2177</t>
  </si>
  <si>
    <t>АВТОКАД_'12A3A4_*U2199</t>
  </si>
  <si>
    <t>АВТОКАД_'12A38E_*U2198</t>
  </si>
  <si>
    <t>АВТОКАД_'12A378_*U2197</t>
  </si>
  <si>
    <t>АВТОКАД_'12A362_*U2196</t>
  </si>
  <si>
    <t>АВТОКАД_'12A34C_*U2195</t>
  </si>
  <si>
    <t>АВТОКАД_'12A331_*U2202</t>
  </si>
  <si>
    <t>АВТОКАД_'12A31B_*U2201</t>
  </si>
  <si>
    <t>АВТОКАД_'12A305_*U2200</t>
  </si>
  <si>
    <t>АВТОКАД_'12A283_*U2179</t>
  </si>
  <si>
    <t>Км6, на все</t>
  </si>
  <si>
    <t>10.10.2020 12:56:50</t>
  </si>
  <si>
    <t>АВТОКАД_Км6_autocad</t>
  </si>
  <si>
    <t>АВТОКАД_'12B210_*U1549</t>
  </si>
  <si>
    <t>АВТОКАД_'12B1F4_*U2254</t>
  </si>
  <si>
    <t>АВТОКАД_'12B1D8_*U1547</t>
  </si>
  <si>
    <t>АВТОКАД_'12B08F_*U2251</t>
  </si>
  <si>
    <t>АВТОКАД_'12B079_*U2250</t>
  </si>
  <si>
    <t>АВТОКАД_'12B063_*U2249</t>
  </si>
  <si>
    <t>АВТОКАД_'12B04D_*U2248</t>
  </si>
  <si>
    <t>АВТОКАД_'12B037_*U2247</t>
  </si>
  <si>
    <t>АВТОКАД_'12B021_*U2246</t>
  </si>
  <si>
    <t>АВТОКАД_'12B006_*U2245</t>
  </si>
  <si>
    <t>АВТОКАД_'12AFF0_*U2244</t>
  </si>
  <si>
    <t>АВТОКАД_'12AFDA_*U2243</t>
  </si>
  <si>
    <t>АВТОКАД_'12AF58_*U2020</t>
  </si>
  <si>
    <t>⌀18</t>
  </si>
  <si>
    <t>Км7, на все</t>
  </si>
  <si>
    <t>10.10.2020 12:57:34</t>
  </si>
  <si>
    <t>АВТОКАД_Км7_autocad</t>
  </si>
  <si>
    <t>АВТОКАД_'133569_*U2544</t>
  </si>
  <si>
    <t>АВТОКАД_'133553_*U2545</t>
  </si>
  <si>
    <t>АВТОКАД_'13353D_*U2546</t>
  </si>
  <si>
    <t>АВТОКАД_'133527_*U2547</t>
  </si>
  <si>
    <t>АВТОКАД_'133511_*U2548</t>
  </si>
  <si>
    <t>АВТОКАД_'13336F_*U2549</t>
  </si>
  <si>
    <t>АВТОКАД_'12F1DD_*U2239</t>
  </si>
  <si>
    <t>АВТОКАД_'12F1C1_*U1548</t>
  </si>
  <si>
    <t>АВТОКАД_'12F1A5_*U2238</t>
  </si>
  <si>
    <t>⌀14</t>
  </si>
  <si>
    <t>⌀6</t>
  </si>
  <si>
    <t>⌀10</t>
  </si>
  <si>
    <t>Пм1, на все</t>
  </si>
  <si>
    <t>Кол-во</t>
  </si>
  <si>
    <t>Масса ед., кг.</t>
  </si>
  <si>
    <t>⌀12 A500C L= п.м.</t>
  </si>
  <si>
    <t>⌀14 A500C L= п.м.</t>
  </si>
  <si>
    <t>⌀12 A500C L=1430мм.</t>
  </si>
  <si>
    <t>1,27</t>
  </si>
  <si>
    <t>⌀12 A500C L=1405мм.</t>
  </si>
  <si>
    <t>1,25</t>
  </si>
  <si>
    <t>⌀14 A500C L=5850мм.</t>
  </si>
  <si>
    <t>7,07</t>
  </si>
  <si>
    <t>⌀14 A500C L=6260мм.</t>
  </si>
  <si>
    <t>7,57</t>
  </si>
  <si>
    <t>⌀6 A-I(A240) L=350мм.</t>
  </si>
  <si>
    <t>0,08</t>
  </si>
  <si>
    <t>⌀14 A500C L=4110мм.</t>
  </si>
  <si>
    <t>4,97</t>
  </si>
  <si>
    <t>⌀14 A500C L=4280мм.</t>
  </si>
  <si>
    <t>5,18</t>
  </si>
  <si>
    <t>⌀14 A500C L=1550мм.</t>
  </si>
  <si>
    <t>1,88</t>
  </si>
  <si>
    <t>⌀12 A500C L=1380мм.</t>
  </si>
  <si>
    <t>1,23</t>
  </si>
  <si>
    <t>⌀12 A500C L=2000мм.</t>
  </si>
  <si>
    <t>1,78</t>
  </si>
  <si>
    <t>⌀14 A500C L=1580мм.</t>
  </si>
  <si>
    <t>1,91</t>
  </si>
  <si>
    <t>⌀14 A500C L=2500мм.</t>
  </si>
  <si>
    <t>3,02</t>
  </si>
  <si>
    <t>⌀14 A500C L=3000мм.</t>
  </si>
  <si>
    <t>3,63</t>
  </si>
  <si>
    <t>⌀14 A500C L=2000мм.</t>
  </si>
  <si>
    <t>2,42</t>
  </si>
  <si>
    <t>⌀16 A500C L=3000мм.</t>
  </si>
  <si>
    <t>4,74</t>
  </si>
  <si>
    <t>⌀14 A500C L=2800мм.</t>
  </si>
  <si>
    <t>3,39</t>
  </si>
  <si>
    <t>⌀14 A500C L=5500мм.</t>
  </si>
  <si>
    <t>6,65</t>
  </si>
  <si>
    <t>55,3</t>
  </si>
  <si>
    <t>Защитная гидроизоляция</t>
  </si>
  <si>
    <t>267,6</t>
  </si>
  <si>
    <t>Периметр, мм</t>
  </si>
  <si>
    <t>Площадь, кв.м</t>
  </si>
  <si>
    <t>Площадь верх, кв.м</t>
  </si>
  <si>
    <t>Площадь канал, кв.м</t>
  </si>
  <si>
    <t>Площадь отверстий, кв.м.</t>
  </si>
  <si>
    <t>Площадь гидроизоляции,кв.м.</t>
  </si>
  <si>
    <t>шаг</t>
  </si>
  <si>
    <t>лист</t>
  </si>
  <si>
    <t xml:space="preserve"> Фон нижняя Х</t>
  </si>
  <si>
    <t xml:space="preserve"> Фон нижняя У</t>
  </si>
  <si>
    <t xml:space="preserve"> Фон верхняя Х</t>
  </si>
  <si>
    <t xml:space="preserve"> Фон верхняя У</t>
  </si>
  <si>
    <t xml:space="preserve"> Фон канал нижняя У</t>
  </si>
  <si>
    <t xml:space="preserve"> Фон канал верхняя У</t>
  </si>
  <si>
    <t>16.10.2020 11:42:50</t>
  </si>
  <si>
    <t>АВТОКАД_Пм1_autocad</t>
  </si>
  <si>
    <t>АВТОКАД_'908B5_*U663</t>
  </si>
  <si>
    <t>АВТОКАД_'9089F_*U663</t>
  </si>
  <si>
    <t>АВТОКАД_'8D907_*U798</t>
  </si>
  <si>
    <t>АВТОКАД_'8D7C1_*U799</t>
  </si>
  <si>
    <t>АВТОКАД_'8CB2A_*U789</t>
  </si>
  <si>
    <t>АВТОКАД_'8BA7C_*U788</t>
  </si>
  <si>
    <t>АВТОКАД_'8A750_*U782</t>
  </si>
  <si>
    <t>АВТОКАД_'8A6BE_*U783</t>
  </si>
  <si>
    <t>АВТОКАД_'8A62C_*U778</t>
  </si>
  <si>
    <t>АВТОКАД_'8A59A_*U780</t>
  </si>
  <si>
    <t>АВТОКАД_'8A508_*U779</t>
  </si>
  <si>
    <t>АВТОКАД_'8A476_*U781</t>
  </si>
  <si>
    <t>АВТОКАД_'8A3E4_*U784</t>
  </si>
  <si>
    <t>АВТОКАД_'8A352_*U786</t>
  </si>
  <si>
    <t>АВТОКАД_'8A2C0_*U785</t>
  </si>
  <si>
    <t>АВТОКАД_'8A19A_*U777</t>
  </si>
  <si>
    <t>АВТОКАД_'8A074_*U776</t>
  </si>
  <si>
    <t>АВТОКАД_'89F4E_*U775</t>
  </si>
  <si>
    <t>АВТОКАД_'89E28_*U774</t>
  </si>
  <si>
    <t>АВТОКАД_'89CE2_*U773</t>
  </si>
  <si>
    <t>АВТОКАД_'89BBC_*U772</t>
  </si>
  <si>
    <t>АВТОКАД_'89B2A_*U787</t>
  </si>
  <si>
    <t>АВТОКАД_'899C4_*U761</t>
  </si>
  <si>
    <t>АВТОКАД_'89526_*U771</t>
  </si>
  <si>
    <t>АВТОКАД_'8932C_*U770</t>
  </si>
  <si>
    <t>АВТОКАД_'8929A_*U760</t>
  </si>
  <si>
    <t>АВТОКАД_'89208_*U769</t>
  </si>
  <si>
    <t>АВТОКАД_'89176_*U759</t>
  </si>
  <si>
    <t>АВТОКАД_'890E4_*U768</t>
  </si>
  <si>
    <t>АВТОКАД_'89052_*U762</t>
  </si>
  <si>
    <t>АВТОКАД_'88EEC_*U767</t>
  </si>
  <si>
    <t>АВТОКАД_'88E5A_*U766</t>
  </si>
  <si>
    <t>АВТОКАД_'88CF4_*U765</t>
  </si>
  <si>
    <t>АВТОКАД_'88C62_*U741</t>
  </si>
  <si>
    <t>АВТОКАД_'88BB0_*U742</t>
  </si>
  <si>
    <t>АВТОКАД_'839DC_*U764</t>
  </si>
  <si>
    <t>АВТОКАД_'8394A_*U763</t>
  </si>
  <si>
    <t>АВТОКАД_'81D46_*U738</t>
  </si>
  <si>
    <t>АВТОКАД_'81A9F_*U740</t>
  </si>
  <si>
    <t>АВТОКАД_'81A08_*U737</t>
  </si>
  <si>
    <t>АВТОКАД_'818DD_*U739</t>
  </si>
  <si>
    <t>АВТОКАД_'8081B_*U733</t>
  </si>
  <si>
    <t>АВТОКАД_'80784_*U734</t>
  </si>
  <si>
    <t>АВТОКАД_'805D9_*U736</t>
  </si>
  <si>
    <t>АВТОКАД_'803D1_*U735</t>
  </si>
  <si>
    <t>АВТОКАД_'7F309_*U728</t>
  </si>
  <si>
    <t>АВТОКАД_'7F272_*U727</t>
  </si>
  <si>
    <t>АВТОКАД_'7F048_*U730</t>
  </si>
  <si>
    <t>АВТОКАД_'7EE9B_*U729</t>
  </si>
  <si>
    <t>АВТОКАД_'7DD3F_1_*U710_1</t>
  </si>
  <si>
    <t>АВТОКАД_'7DD3F_2_*U710_2</t>
  </si>
  <si>
    <t>АВТОКАД_'7DD3F_4_*U710_4</t>
  </si>
  <si>
    <t>АВТОКАД_'7DCF5_1_*U720_1</t>
  </si>
  <si>
    <t>АВТОКАД_'7DCF5_2_*U720_2</t>
  </si>
  <si>
    <t>АВТОКАД_'7DCF5_4_*U720_4</t>
  </si>
  <si>
    <t>АВТОКАД_'7D559_1_*U715_1</t>
  </si>
  <si>
    <t>АВТОКАД_'7D559_2_*U715_2</t>
  </si>
  <si>
    <t>АВТОКАД_'7D559_4_*U715_4</t>
  </si>
  <si>
    <t>АВТОКАД_'7C533_*U703</t>
  </si>
  <si>
    <t>АВТОКАД_'7C43D_*U704</t>
  </si>
  <si>
    <t>АВТОКАД_'7C0AE_*U702</t>
  </si>
  <si>
    <t>АВТОКАД_'7B518_*U680</t>
  </si>
  <si>
    <t>АВТОКАД_'76264_*U683</t>
  </si>
  <si>
    <t>АВТОКАД_'761CD_*U678</t>
  </si>
  <si>
    <t>АВТОКАД_'7543B_*U701</t>
  </si>
  <si>
    <t>АВТОКАД_'753A1_*U685</t>
  </si>
  <si>
    <t>АВТОКАД_'7513B_*U681</t>
  </si>
  <si>
    <t>АВТОКАД_'74F90_*U682</t>
  </si>
  <si>
    <t>АВТОКАД_'74BB0_*U677</t>
  </si>
  <si>
    <t>АВТОКАД_'72CE6_*U663</t>
  </si>
  <si>
    <t>АВТОКАД_'72CD0_*U663</t>
  </si>
  <si>
    <t>АВТОКАД_'72CBA_*U663</t>
  </si>
  <si>
    <t>АВТОКАД_'72CA4_*U663</t>
  </si>
  <si>
    <t>АВТОКАД_'72C8E_*U663</t>
  </si>
  <si>
    <t>АВТОКАД_'72C78_*U663</t>
  </si>
  <si>
    <t>АВТОКАД_'72C62_*U663</t>
  </si>
  <si>
    <t>АВТОКАД_'72C49_*U663</t>
  </si>
  <si>
    <t>АВТОКАД_'72C33_*U663</t>
  </si>
  <si>
    <t>АВТОКАД_'72C1D_*U663</t>
  </si>
  <si>
    <t>АВТОКАД_'72C07_*U663</t>
  </si>
  <si>
    <t>АВТОКАД_'72B21_*U663</t>
  </si>
  <si>
    <t>АВТОКАД_'714F4_1_*U652_1</t>
  </si>
  <si>
    <t>АВТОКАД_'714F4_2_*U652_2</t>
  </si>
  <si>
    <t>АВТОКАД_'714F4_4_*U652_4</t>
  </si>
  <si>
    <t>АВТОКАД_'7127D_1_*U657_1</t>
  </si>
  <si>
    <t>АВТОКАД_'7127D_2_*U657_2</t>
  </si>
  <si>
    <t>АВТОКАД_'7127D_4_*U657_4</t>
  </si>
  <si>
    <t>АВТОКАД_'6FA03_1_*U627_1</t>
  </si>
  <si>
    <t>АВТОКАД_'6FA03_2_*U627_2</t>
  </si>
  <si>
    <t>АВТОКАД_'6FA03_4_*U627_4</t>
  </si>
  <si>
    <t>АВТОКАД_'6F73B_1_*U622_1</t>
  </si>
  <si>
    <t>АВТОКАД_'6F73B_2_*U622_2</t>
  </si>
  <si>
    <t>АВТОКАД_'6F73B_4_*U622_4</t>
  </si>
  <si>
    <t>АВТОКАД_'6F6F1_1_*U642_1</t>
  </si>
  <si>
    <t>АВТОКАД_'6F6F1_2_*U642_2</t>
  </si>
  <si>
    <t>АВТОКАД_'6F6F1_4_*U642_4</t>
  </si>
  <si>
    <t>АВТОКАД_'6F6A7_4_*U647_4</t>
  </si>
  <si>
    <t>АВТОКАД_'6F65D_1_*U637_1</t>
  </si>
  <si>
    <t>АВТОКАД_'6F65D_2_*U637_2</t>
  </si>
  <si>
    <t>АВТОКАД_'6F65D_4_*U637_4</t>
  </si>
  <si>
    <t>АВТОКАД_'6F613_4_*U632_4</t>
  </si>
  <si>
    <t>АВТОКАД_'6F3B4_1_*U617_1</t>
  </si>
  <si>
    <t>АВТОКАД_'6F3B4_2_*U617_2</t>
  </si>
  <si>
    <t>АВТОКАД_'6F3B4_4_*U617_4</t>
  </si>
  <si>
    <t>АВТОКАД_'6F1E0_4_*U612_4</t>
  </si>
  <si>
    <t>АВТОКАД_'6D286_1_*U607_1</t>
  </si>
  <si>
    <t>АВТОКАД_'6D286_2_*U607_2</t>
  </si>
  <si>
    <t>АВТОКАД_'6D286_4_*U607_4</t>
  </si>
  <si>
    <t>АВТОКАД_'6C563_4_*U602_4</t>
  </si>
  <si>
    <t>АВТОКАД_'6C362_1_*U705_1</t>
  </si>
  <si>
    <t>АВТОКАД_'6C362_2_*U705_2</t>
  </si>
  <si>
    <t>АВТОКАД_'6C362_4_*U705_4</t>
  </si>
  <si>
    <t>АВТОКАД_'83CB9_*U758Г</t>
  </si>
  <si>
    <t>Пм2, на все</t>
  </si>
  <si>
    <t>11.10.2020 23:55:51</t>
  </si>
  <si>
    <t>АВТОКАД_Пм2_autocad</t>
  </si>
  <si>
    <t>АВТОКАД_'A7B23_*U593</t>
  </si>
  <si>
    <t>АВТОКАД_'A7979_*U592</t>
  </si>
  <si>
    <t>АВТОКАД_'A0224_*U588</t>
  </si>
  <si>
    <t>АВТОКАД_'86C10_*U477</t>
  </si>
  <si>
    <t>АВТОКАД_'866D9_*U540</t>
  </si>
  <si>
    <t>АВТОКАД_'86647_*U541</t>
  </si>
  <si>
    <t>АВТОКАД_'86232_*U537</t>
  </si>
  <si>
    <t>АВТОКАД_'861A0_*U536</t>
  </si>
  <si>
    <t>АВТОКАД_'8610E_*U538</t>
  </si>
  <si>
    <t>АВТОКАД_'85E76_*U534</t>
  </si>
  <si>
    <t>АВТОКАД_'85DE4_*U544</t>
  </si>
  <si>
    <t>АВТОКАД_'85D52_*U542</t>
  </si>
  <si>
    <t>АВТОКАД_'85CC0_*U539</t>
  </si>
  <si>
    <t>АВТОКАД_'85C2E_*U535</t>
  </si>
  <si>
    <t>АВТОКАД_'85AC8_*U554</t>
  </si>
  <si>
    <t>АВТОКАД_'83300_*U530</t>
  </si>
  <si>
    <t>АВТОКАД_'8324E_*U553</t>
  </si>
  <si>
    <t>АВТОКАД_'82D74_*U529</t>
  </si>
  <si>
    <t>АВТОКАД_'82A36_*U533</t>
  </si>
  <si>
    <t>АВТОКАД_'7B453_*U602</t>
  </si>
  <si>
    <t>АВТОКАД_'7B3BC_*U597</t>
  </si>
  <si>
    <t>АВТОКАД_'7B325_*U601</t>
  </si>
  <si>
    <t>АВТОКАД_'7B28E_*U594</t>
  </si>
  <si>
    <t>АВТОКАД_'7B0E3_*U599</t>
  </si>
  <si>
    <t>АВТОКАД_'74B9F_*U490</t>
  </si>
  <si>
    <t>АВТОКАД_'74915_*U489</t>
  </si>
  <si>
    <t>АВТОКАД_'747CA_*U488</t>
  </si>
  <si>
    <t>АВТОКАД_'74733_*U595</t>
  </si>
  <si>
    <t>АВТОКАД_'7357B_*U487</t>
  </si>
  <si>
    <t>АВТОКАД_'7344D_*U491</t>
  </si>
  <si>
    <t>АВТОКАД_'733B6_*U596</t>
  </si>
  <si>
    <t>АВТОКАД_'731CD_*U591</t>
  </si>
  <si>
    <t>АВТОКАД_'72FAB_*U485</t>
  </si>
  <si>
    <t>АВТОКАД_'72DA0_*U590</t>
  </si>
  <si>
    <t>АВТОКАД_'72291_*U484</t>
  </si>
  <si>
    <t>АВТОКАД_'720C6_*U483</t>
  </si>
  <si>
    <t>АВТОКАД_'7202F_*U462</t>
  </si>
  <si>
    <t>АВТОКАД_'71E85_*U482</t>
  </si>
  <si>
    <t>АВТОКАД_'71CFA_*U481</t>
  </si>
  <si>
    <t>АВТОКАД_'70F00_*U475</t>
  </si>
  <si>
    <t>АВТОКАД_'70DB5_*U479</t>
  </si>
  <si>
    <t>АВТОКАД_'6D1BB_*U478</t>
  </si>
  <si>
    <t>АВТОКАД_'6A8C9_*U476</t>
  </si>
  <si>
    <t>АВТОКАД_'6A6A7_*U463</t>
  </si>
  <si>
    <t>АВТОКАД_'6975A_*U470</t>
  </si>
  <si>
    <t>АВТОКАД_'696C3_*U471</t>
  </si>
  <si>
    <t>АВТОКАД_'6962C_*U472</t>
  </si>
  <si>
    <t>АВТОКАД_'69595_*U469</t>
  </si>
  <si>
    <t>АВТОКАД_'694FE_*U474</t>
  </si>
  <si>
    <t>АВТОКАД_'69248_*U473</t>
  </si>
  <si>
    <t>АВТОКАД_'686B9_*U468</t>
  </si>
  <si>
    <t>АВТОКАД_'66122_*U486</t>
  </si>
  <si>
    <t>АВТОКАД_'6608B_*U480</t>
  </si>
  <si>
    <t>АВТОКАД_'65FF4_*U460</t>
  </si>
  <si>
    <t>АВТОКАД_'7A3C2_*U598</t>
  </si>
  <si>
    <t>АВТОКАД_'7A178_*U603</t>
  </si>
  <si>
    <t>АВТОКАД_'79F8D_*U600</t>
  </si>
  <si>
    <t>АВТОКАД_'79EF6_*U502</t>
  </si>
  <si>
    <t>АВТОКАД_'79DAB_*U501</t>
  </si>
  <si>
    <t>АВТОКАД_'78EA8_*U500</t>
  </si>
  <si>
    <t>АВТОКАД_'78E11_*U499</t>
  </si>
  <si>
    <t>АВТОКАД_'78C86_*U503</t>
  </si>
  <si>
    <t>АВТОКАД_'78B5B_*U498</t>
  </si>
  <si>
    <t>АВТОКАД_'7891A_*U496</t>
  </si>
  <si>
    <t>АВТОКАД_'787CF_*U497</t>
  </si>
  <si>
    <t>АВТОКАД_'777DF_*U492</t>
  </si>
  <si>
    <t>АВТОКАД_'76B18_*U494</t>
  </si>
  <si>
    <t>АВТОКАД_'769ED_*U493</t>
  </si>
  <si>
    <t>АВТОКАД_'661B9_*U461</t>
  </si>
  <si>
    <t>АВТОКАД_'76862_*U495</t>
  </si>
  <si>
    <t>АВТОКАД_'86987_*U543Г</t>
  </si>
  <si>
    <t>Бетон В30 W6 F100</t>
  </si>
  <si>
    <t>Пм3, на все</t>
  </si>
  <si>
    <t>07.10.2020 23:47:43</t>
  </si>
  <si>
    <t>АВТОКАД_Пм3_autocad</t>
  </si>
  <si>
    <t>АВТОКАД_'B33A5_*U606</t>
  </si>
  <si>
    <t>АВТОКАД_'B321B_*U605</t>
  </si>
  <si>
    <t>АВТОКАД_'B0DE8_*U603</t>
  </si>
  <si>
    <t>АВТОКАД_'B0C9D_*U431</t>
  </si>
  <si>
    <t>АВТОКАД_'B0B13_*U601</t>
  </si>
  <si>
    <t>АВТОКАД_'B09C8_*U600</t>
  </si>
  <si>
    <t>АВТОКАД_'B0931_*U430</t>
  </si>
  <si>
    <t>АВТОКАД_'ABA09_*U552</t>
  </si>
  <si>
    <t>АВТОКАД_'AB972_*U554</t>
  </si>
  <si>
    <t>АВТОКАД_'AB8DB_*U427</t>
  </si>
  <si>
    <t>АВТОКАД_'983DB_*U385</t>
  </si>
  <si>
    <t>АВТОКАД_'A8EDC_*U548</t>
  </si>
  <si>
    <t>АВТОКАД_'A8CFD_*U546</t>
  </si>
  <si>
    <t>АВТОКАД_'A87D5_*U549</t>
  </si>
  <si>
    <t>АВТОКАД_'9AA89_*U534</t>
  </si>
  <si>
    <t>АВТОКАД_'99F7F_*U597</t>
  </si>
  <si>
    <t>АВТОКАД_'99EED_*U598</t>
  </si>
  <si>
    <t>АВТОКАД_'99D14_*U535</t>
  </si>
  <si>
    <t>АВТОКАД_'99C82_*U474</t>
  </si>
  <si>
    <t>АВТОКАД_'99BF0_*U599</t>
  </si>
  <si>
    <t>АВТОКАД_'98C3E_*U464</t>
  </si>
  <si>
    <t>АВТОКАД_'98BA7_*U458</t>
  </si>
  <si>
    <t>АВТОКАД_'988F5_*U461</t>
  </si>
  <si>
    <t>АВТОКАД_'9885E_*U462</t>
  </si>
  <si>
    <t>АВТОКАД_'9876E_*U551</t>
  </si>
  <si>
    <t>АВТОКАД_'985E3_*U550</t>
  </si>
  <si>
    <t>АВТОКАД_'97177_*U450</t>
  </si>
  <si>
    <t>АВТОКАД_'96FB2_*U545</t>
  </si>
  <si>
    <t>АВТОКАД_'96F1B_*U451</t>
  </si>
  <si>
    <t>АВТОКАД_'96E84_*U544</t>
  </si>
  <si>
    <t>АВТОКАД_'96B57_*U547</t>
  </si>
  <si>
    <t>АВТОКАД_'96AC0_*U543</t>
  </si>
  <si>
    <t>АВТОКАД_'96A29_*U444</t>
  </si>
  <si>
    <t>АВТОКАД_'96992_*U443</t>
  </si>
  <si>
    <t>АВТОКАД_'968FB_*U456</t>
  </si>
  <si>
    <t>АВТОКАД_'95D4A_*U386</t>
  </si>
  <si>
    <t>АВТОКАД_'94459_*U440</t>
  </si>
  <si>
    <t>АВТОКАД_'942D9_*U442</t>
  </si>
  <si>
    <t>АВТОКАД_'941AE_*U439</t>
  </si>
  <si>
    <t>АВТОКАД_'93EF8_*U437</t>
  </si>
  <si>
    <t>АВТОКАД_'93D8E_*U441</t>
  </si>
  <si>
    <t>АВТОКАД_'91D41_*U602</t>
  </si>
  <si>
    <t>АВТОКАД_'91C13_*U604</t>
  </si>
  <si>
    <t>АВТОКАД_'917ED_*U436</t>
  </si>
  <si>
    <t>АВТОКАД_'92EFA_*U433</t>
  </si>
  <si>
    <t>АВТОКАД_'92E63_*U432</t>
  </si>
  <si>
    <t>АВТОКАД_'92D18_*U435</t>
  </si>
  <si>
    <t>АВТОКАД_'91B7C_*U434</t>
  </si>
  <si>
    <t>АВТОКАД_'9080F_*U426</t>
  </si>
  <si>
    <t>АВТОКАД_'905B9_*U553</t>
  </si>
  <si>
    <t>АВТОКАД_'90522_*U429</t>
  </si>
  <si>
    <t>АВТОКАД_'8F452_*U463</t>
  </si>
  <si>
    <t>АВТОКАД_'8F3BB_*U446</t>
  </si>
  <si>
    <t>АВТОКАД_'8F28D_*U428</t>
  </si>
  <si>
    <t>АВТОКАД_'83300_*U596</t>
  </si>
  <si>
    <t>АВТОКАД_'8324E_*U533</t>
  </si>
  <si>
    <t>АВТОКАД_'999F0_*U465Г</t>
  </si>
  <si>
    <t>Пм4, на все</t>
  </si>
  <si>
    <t>07.10.2020 23:39:13</t>
  </si>
  <si>
    <t>АВТОКАД_Пм4_autocad</t>
  </si>
  <si>
    <t>АВТОКАД_'BAF78_*U646</t>
  </si>
  <si>
    <t>АВТОКАД_'BAE4D_*U647</t>
  </si>
  <si>
    <t>АВТОКАД_'B9F94_*U630</t>
  </si>
  <si>
    <t>АВТОКАД_'B9F02_*U640</t>
  </si>
  <si>
    <t>АВТОКАД_'B9E70_*U633</t>
  </si>
  <si>
    <t>АВТОКАД_'B9DDE_*U634</t>
  </si>
  <si>
    <t>АВТОКАД_'B9807_*U642</t>
  </si>
  <si>
    <t>АВТОКАД_'B9775_*U645</t>
  </si>
  <si>
    <t>АВТОКАД_'B96E3_*U644</t>
  </si>
  <si>
    <t>АВТОКАД_'B9651_*U643</t>
  </si>
  <si>
    <t>АВТОКАД_'B95BF_*U636</t>
  </si>
  <si>
    <t>АВТОКАД_'B952D_*U638</t>
  </si>
  <si>
    <t>АВТОКАД_'B9468_*U632</t>
  </si>
  <si>
    <t>АВТОКАД_'B93D6_*U635</t>
  </si>
  <si>
    <t>АВТОКАД_'B12D2_*U569</t>
  </si>
  <si>
    <t>АВТОКАД_'AFEE4_*U565</t>
  </si>
  <si>
    <t>АВТОКАД_'AF1A4_*U564</t>
  </si>
  <si>
    <t>АВТОКАД_'AD6E9_*U563</t>
  </si>
  <si>
    <t>АВТОКАД_'AD652_*U562</t>
  </si>
  <si>
    <t>АВТОКАД_'ABBE5_*U556</t>
  </si>
  <si>
    <t>АВТОКАД_'ABA9A_*U555</t>
  </si>
  <si>
    <t>АВТОКАД_'ABA03_*U557</t>
  </si>
  <si>
    <t>АВТОКАД_'AB7C8_*U554</t>
  </si>
  <si>
    <t>АВТОКАД_'AB69D_*U438</t>
  </si>
  <si>
    <t>АВТОКАД_'AA9B0_*U551</t>
  </si>
  <si>
    <t>АВТОКАД_'A9E82_*U428</t>
  </si>
  <si>
    <t>АВТОКАД_'A904C_*U548</t>
  </si>
  <si>
    <t>АВТОКАД_'A8F21_*U547</t>
  </si>
  <si>
    <t>АВТОКАД_'A83B2_*U546</t>
  </si>
  <si>
    <t>АВТОКАД_'A82FB_*U676</t>
  </si>
  <si>
    <t>АВТОКАД_'A8151_*U545</t>
  </si>
  <si>
    <t>АВТОКАД_'A7F87_*U544</t>
  </si>
  <si>
    <t>АВТОКАД_'98C3E_*U385</t>
  </si>
  <si>
    <t>АВТОКАД_'98BA7_*U678</t>
  </si>
  <si>
    <t>АВТОКАД_'9876E_*U568</t>
  </si>
  <si>
    <t>АВТОКАД_'985E3_*U570</t>
  </si>
  <si>
    <t>АВТОКАД_'983DB_*U679</t>
  </si>
  <si>
    <t>АВТОКАД_'97177_*U445</t>
  </si>
  <si>
    <t>АВТОКАД_'96FB2_*U451</t>
  </si>
  <si>
    <t>АВТОКАД_'96F1B_*U452</t>
  </si>
  <si>
    <t>АВТОКАД_'96E84_*U453</t>
  </si>
  <si>
    <t>АВТОКАД_'96AC0_*U559</t>
  </si>
  <si>
    <t>АВТОКАД_'968FB_*U386</t>
  </si>
  <si>
    <t>АВТОКАД_'95D4A_*U560</t>
  </si>
  <si>
    <t>АВТОКАД_'94083_*U553</t>
  </si>
  <si>
    <t>АВТОКАД_'91D41_*U431</t>
  </si>
  <si>
    <t>АВТОКАД_'91C13_*U430</t>
  </si>
  <si>
    <t>АВТОКАД_'B9DAB_*U637Г</t>
  </si>
  <si>
    <t>Кол-во на все</t>
  </si>
  <si>
    <t>ФПм1выпуски</t>
  </si>
  <si>
    <t>⌀20 A500C L= п.м.</t>
  </si>
  <si>
    <t>ТУ 5775-002-46603100-03 с изм.1.2</t>
  </si>
  <si>
    <t>Гидрошпонка ХВС-120(2Ø)</t>
  </si>
  <si>
    <t>0,5</t>
  </si>
  <si>
    <t>436,8</t>
  </si>
  <si>
    <t>357,5</t>
  </si>
  <si>
    <t>116,9</t>
  </si>
  <si>
    <t>СТО 72746455-3.1.11-2015</t>
  </si>
  <si>
    <t>Техноэласт ЭПП</t>
  </si>
  <si>
    <t>1459,5</t>
  </si>
  <si>
    <t>905,4</t>
  </si>
  <si>
    <t>СТО 72746455-3.3.1-2012</t>
  </si>
  <si>
    <t>ТЕХНОНИКОЛЬ CARBON PROF SLOPE, t=100мм., t=100мм.</t>
  </si>
  <si>
    <t>80,6</t>
  </si>
  <si>
    <t>ТУ 5774-041-72746455-2010</t>
  </si>
  <si>
    <t>Профилированная мембрана PLANTER geo, t=8мм.</t>
  </si>
  <si>
    <t>731,4</t>
  </si>
  <si>
    <t>107,2</t>
  </si>
  <si>
    <t>ТУ 5775-011-17925162-2003</t>
  </si>
  <si>
    <t>Праймер битумный ТЕХНОНИКОЛЬ 01, расход 0,35кг\кв.м.</t>
  </si>
  <si>
    <t>254,1</t>
  </si>
  <si>
    <t>157,3</t>
  </si>
  <si>
    <t>ТУ 5775-039-72746455-2010</t>
  </si>
  <si>
    <t>Мастика приклеивающая ТЕХНОНИКОЛЬ №27, расход 4кг\кв.м.</t>
  </si>
  <si>
    <t>320,5</t>
  </si>
  <si>
    <t>Бетон В15</t>
  </si>
  <si>
    <t>34,8</t>
  </si>
  <si>
    <t>Бетон В30 W8 F100</t>
  </si>
  <si>
    <t>266,3</t>
  </si>
  <si>
    <t>Бетон В7.5</t>
  </si>
  <si>
    <t>ГОСТ 28013-98</t>
  </si>
  <si>
    <t>Стяжка из ц/п раствора М150, t=50мм.</t>
  </si>
  <si>
    <t>349,5</t>
  </si>
  <si>
    <t>⌀22</t>
  </si>
  <si>
    <t>⌀28</t>
  </si>
  <si>
    <t>Стм1, на все</t>
  </si>
  <si>
    <t>ФПм1, на все</t>
  </si>
  <si>
    <t>ФПм1выпуски, на все</t>
  </si>
  <si>
    <t>Итого</t>
  </si>
  <si>
    <t>C ЛИСТА</t>
  </si>
  <si>
    <t>ФПм1выпуски_спец</t>
  </si>
  <si>
    <t>Плита фундаментная ФПм1 (выпуски)</t>
  </si>
  <si>
    <t>12.10.2020 16:08:24</t>
  </si>
  <si>
    <t>АВТОКАД_ФПм1выпуски_autocad</t>
  </si>
  <si>
    <t>АВТОКАД_'208B43C_*U3256</t>
  </si>
  <si>
    <t>АВТОКАД_'208B426_*U3253</t>
  </si>
  <si>
    <t>АВТОКАД_'208B410_*U3252</t>
  </si>
  <si>
    <t>АВТОКАД_'208B3FA_*U3258</t>
  </si>
  <si>
    <t>АВТОКАД_'208B3E4_*U3257</t>
  </si>
  <si>
    <t>АВТОКАД_'208B3CE_*U3256</t>
  </si>
  <si>
    <t>АВТОКАД_'208B3B8_*U3255</t>
  </si>
  <si>
    <t>АВТОКАД_'208B3A2_*U3254</t>
  </si>
  <si>
    <t>АВТОКАД_'208B38C_*U3256</t>
  </si>
  <si>
    <t>АВТОКАД_'208B376_*U3253</t>
  </si>
  <si>
    <t>АВТОКАД_'208B360_*U3252</t>
  </si>
  <si>
    <t>АВТОКАД_'208B34A_*U3258</t>
  </si>
  <si>
    <t>АВТОКАД_'208B334_*U3257</t>
  </si>
  <si>
    <t>АВТОКАД_'208B31E_*U3256</t>
  </si>
  <si>
    <t>АВТОКАД_'208B308_*U3255</t>
  </si>
  <si>
    <t>АВТОКАД_'208B2F2_*U3254</t>
  </si>
  <si>
    <t>АВТОКАД_'208B2DC_*U3256</t>
  </si>
  <si>
    <t>АВТОКАД_'208B2C6_*U3253</t>
  </si>
  <si>
    <t>АВТОКАД_'208B2B0_*U3252</t>
  </si>
  <si>
    <t>АВТОКАД_'208B29A_*U3258</t>
  </si>
  <si>
    <t>АВТОКАД_'208B284_*U3257</t>
  </si>
  <si>
    <t>АВТОКАД_'208B26E_*U3256</t>
  </si>
  <si>
    <t>АВТОКАД_'208B258_*U3255</t>
  </si>
  <si>
    <t>АВТОКАД_'208B242_*U3254</t>
  </si>
  <si>
    <t>АВТОКАД_'208B22C_*U3256</t>
  </si>
  <si>
    <t>АВТОКАД_'208B216_*U3253</t>
  </si>
  <si>
    <t>АВТОКАД_'208B200_*U3252</t>
  </si>
  <si>
    <t>АВТОКАД_'208B1EA_*U3258</t>
  </si>
  <si>
    <t>АВТОКАД_'208B1D4_*U3257</t>
  </si>
  <si>
    <t>АВТОКАД_'208B1BE_*U3256</t>
  </si>
  <si>
    <t>АВТОКАД_'208B1A8_*U3255</t>
  </si>
  <si>
    <t>АВТОКАД_'208B192_*U3254</t>
  </si>
  <si>
    <t>АВТОКАД_'208B17C_*U3256</t>
  </si>
  <si>
    <t>АВТОКАД_'208B166_*U3253</t>
  </si>
  <si>
    <t>АВТОКАД_'208B150_*U3252</t>
  </si>
  <si>
    <t>АВТОКАД_'208B13A_*U3258</t>
  </si>
  <si>
    <t>АВТОКАД_'208B124_*U3257</t>
  </si>
  <si>
    <t>АВТОКАД_'208B10E_*U3256</t>
  </si>
  <si>
    <t>АВТОКАД_'208B0F8_*U3255</t>
  </si>
  <si>
    <t>АВТОКАД_'208B0E2_*U3254</t>
  </si>
  <si>
    <t>АВТОКАД_'208B0CC_*U3256</t>
  </si>
  <si>
    <t>АВТОКАД_'208B0B6_*U3253</t>
  </si>
  <si>
    <t>АВТОКАД_'208B0A0_*U3252</t>
  </si>
  <si>
    <t>АВТОКАД_'208B08A_*U3258</t>
  </si>
  <si>
    <t>АВТОКАД_'208B074_*U3257</t>
  </si>
  <si>
    <t>АВТОКАД_'208B05E_*U3256</t>
  </si>
  <si>
    <t>АВТОКАД_'208B048_*U3255</t>
  </si>
  <si>
    <t>АВТОКАД_'208B032_*U3254</t>
  </si>
  <si>
    <t>АВТОКАД_'208B01C_*U3256</t>
  </si>
  <si>
    <t>АВТОКАД_'208B006_*U3253</t>
  </si>
  <si>
    <t>АВТОКАД_'208AFF0_*U3252</t>
  </si>
  <si>
    <t>АВТОКАД_'208AFDA_*U3258</t>
  </si>
  <si>
    <t>АВТОКАД_'208AFC4_*U3257</t>
  </si>
  <si>
    <t>АВТОКАД_'208AFAE_*U3256</t>
  </si>
  <si>
    <t>АВТОКАД_'208AF98_*U3255</t>
  </si>
  <si>
    <t>АВТОКАД_'208AF82_*U3254</t>
  </si>
  <si>
    <t>АВТОКАД_'208AE4E_*U3256</t>
  </si>
  <si>
    <t>АВТОКАД_'208ADA5_*U3253</t>
  </si>
  <si>
    <t>АВТОКАД_'208AD8F_*U3252</t>
  </si>
  <si>
    <t>АВТОКАД_'208AD79_*U3258</t>
  </si>
  <si>
    <t>АВТОКАД_'208AD63_*U3257</t>
  </si>
  <si>
    <t>АВТОКАД_'208AD4D_*U3256</t>
  </si>
  <si>
    <t>АВТОКАД_'208AD37_*U3255</t>
  </si>
  <si>
    <t>АВТОКАД_'208AD21_*U3254</t>
  </si>
  <si>
    <t>АВТОКАД_'20486EC_1_*U1588_1</t>
  </si>
  <si>
    <t>АВТОКАД_'20486EC_2_*U1588_2</t>
  </si>
  <si>
    <t>АВТОКАД_'204869B_1_*U1587_1</t>
  </si>
  <si>
    <t>АВТОКАД_'204869B_2_*U1587_2</t>
  </si>
  <si>
    <t>АВТОКАД_'204864A_1_*U1586_1</t>
  </si>
  <si>
    <t>АВТОКАД_'204864A_2_*U1586_2</t>
  </si>
  <si>
    <t>АВТОКАД_'20485F9_1_*U1585_1</t>
  </si>
  <si>
    <t>АВТОКАД_'20485F9_2_*U1585_2</t>
  </si>
  <si>
    <t>АВТОКАД_'203CF7E_*U1433</t>
  </si>
  <si>
    <t>АВТОКАД_'203CEFF_*U1433</t>
  </si>
  <si>
    <t>АВТОКАД_'203CEB9_1_*U1828_1</t>
  </si>
  <si>
    <t>АВТОКАД_'203AB99_1_*U1821_1</t>
  </si>
  <si>
    <t>АВТОКАД_'203A928_1_*U1814_1</t>
  </si>
  <si>
    <t>АВТОКАД_'202A389_1_*U1807_1</t>
  </si>
  <si>
    <t>АВТОКАД_'202A389_2_*U1807_2</t>
  </si>
  <si>
    <t>АВТОКАД_'202A343_1_*U1800_1</t>
  </si>
  <si>
    <t>АВТОКАД_'202A343_2_*U1800_2</t>
  </si>
  <si>
    <t>АВТОКАД_'202A2FD_1_*U1793_1</t>
  </si>
  <si>
    <t>АВТОКАД_'202A2FD_2_*U1793_2</t>
  </si>
  <si>
    <t>АВТОКАД_'202A2B7_1_*U1786_1</t>
  </si>
  <si>
    <t>АВТОКАД_'202A2B7_2_*U1786_2</t>
  </si>
  <si>
    <t>АВТОКАД_'202A270_1_*U1779_1</t>
  </si>
  <si>
    <t>АВТОКАД_'202A270_2_*U1779_2</t>
  </si>
  <si>
    <t>АВТОКАД_'202A25D_*U1433</t>
  </si>
  <si>
    <t>АВТОКАД_'202A193_1_*U1560_1</t>
  </si>
  <si>
    <t>АВТОКАД_'202A193_2_*U1560_2</t>
  </si>
  <si>
    <t>АВТОКАД_'2029F7B_*U1433</t>
  </si>
  <si>
    <t>АВТОКАД_'20486EC_3_*U1588_3Г</t>
  </si>
  <si>
    <t>ФПм1_спец</t>
  </si>
  <si>
    <t xml:space="preserve"> П-шка по торцам</t>
  </si>
  <si>
    <t xml:space="preserve"> У-шки приямок</t>
  </si>
  <si>
    <t xml:space="preserve"> Пшки приямок</t>
  </si>
  <si>
    <t>З-шка</t>
  </si>
  <si>
    <t>29.09.2020 20:55:21</t>
  </si>
  <si>
    <t>АВТОКАД_ФПм1_autocad</t>
  </si>
  <si>
    <t>АВТОКАД_'4FDF4_*U505</t>
  </si>
  <si>
    <t>АВТОКАД_'4FC9E_*U504</t>
  </si>
  <si>
    <t>АВТОКАД_'4EB4C_*U501</t>
  </si>
  <si>
    <t>АВТОКАД_'4EAC4_*U28</t>
  </si>
  <si>
    <t>АВТОКАД_'4E98E_*U503</t>
  </si>
  <si>
    <t>АВТОКАД_'4D734_*U500</t>
  </si>
  <si>
    <t>АВТОКАД_'4D59F_*U499</t>
  </si>
  <si>
    <t>АВТОКАД_'278A9_*U146</t>
  </si>
  <si>
    <t>АВТОКАД_'2CF6D_*U211</t>
  </si>
  <si>
    <t>АВТОКАД_'2CD5D_*U26</t>
  </si>
  <si>
    <t>АВТОКАД_'2B833_*U191</t>
  </si>
  <si>
    <t>АВТОКАД_'2610C_*U127</t>
  </si>
  <si>
    <t>АВТОКАД_'3E4B_*U502</t>
  </si>
  <si>
    <t>АВТОКАД_'3BB3_*U27</t>
  </si>
  <si>
    <t>Стм1_спец</t>
  </si>
  <si>
    <t>07.10.2020 13:11:09</t>
  </si>
  <si>
    <t>АВТОКАД_Стм1_autocad</t>
  </si>
  <si>
    <t>АВТОКАД_'200D144_1_*U2720_1</t>
  </si>
  <si>
    <t>АВТОКАД_'200D144_2_*U2720_2</t>
  </si>
  <si>
    <t>АВТОКАД_'200D144_4_*U2720_4</t>
  </si>
  <si>
    <t>АВТОКАД_'200D0FE_1_*U2712_1</t>
  </si>
  <si>
    <t>АВТОКАД_'200D0FE_2_*U2712_2</t>
  </si>
  <si>
    <t>АВТОКАД_'200D0FE_4_*U2712_4</t>
  </si>
  <si>
    <t>АВТОКАД_'2009B60_1_*U2792_1</t>
  </si>
  <si>
    <t>АВТОКАД_'2009B60_2_*U2792_2</t>
  </si>
  <si>
    <t>АВТОКАД_'2009B60_4_*U2792_4</t>
  </si>
  <si>
    <t>АВТОКАД_'200973D_1_*U2696_1</t>
  </si>
  <si>
    <t>АВТОКАД_'200973D_2_*U2696_2</t>
  </si>
  <si>
    <t>АВТОКАД_'200973D_4_*U2696_4</t>
  </si>
  <si>
    <t>АВТОКАД_'200444B_1_*U2688_1</t>
  </si>
  <si>
    <t>АВТОКАД_'200444B_2_*U2688_2</t>
  </si>
  <si>
    <t>АВТОКАД_'200444B_4_*U2688_4</t>
  </si>
  <si>
    <t>АВТОКАД_'20041D4_*U1467</t>
  </si>
  <si>
    <t>АВТОКАД_'20041C1_*U1467</t>
  </si>
  <si>
    <t>АВТОКАД_'20041AE_*U1467</t>
  </si>
  <si>
    <t>АВТОКАД_'200070B_1_*U1480_1</t>
  </si>
  <si>
    <t>АВТОКАД_'200070B_2_*U1480_2</t>
  </si>
  <si>
    <t>АВТОКАД_'200070B_4_*U1480_4</t>
  </si>
  <si>
    <t>АВТОКАД_'20006BA_1_*U1478_1</t>
  </si>
  <si>
    <t>АВТОКАД_'20006BA_2_*U1478_2</t>
  </si>
  <si>
    <t>АВТОКАД_'20006BA_4_*U1478_4</t>
  </si>
  <si>
    <t>АВТОКАД_'2000669_1_*U1479_1</t>
  </si>
  <si>
    <t>АВТОКАД_'2000669_2_*U1479_2</t>
  </si>
  <si>
    <t>АВТОКАД_'2000669_4_*U1479_4</t>
  </si>
  <si>
    <t>АВТОКАД_'2000618_1_*U1687_1</t>
  </si>
  <si>
    <t>АВТОКАД_'2000618_2_*U1687_2</t>
  </si>
  <si>
    <t>АВТОКАД_'2000618_4_*U1687_4</t>
  </si>
  <si>
    <t>АВТОКАД_'20005C7_1_*U1686_1</t>
  </si>
  <si>
    <t>АВТОКАД_'20005C7_2_*U1686_2</t>
  </si>
  <si>
    <t>АВТОКАД_'20005C7_4_*U1686_4</t>
  </si>
  <si>
    <t>АВТОКАД_'2000576_1_*U1688_1</t>
  </si>
  <si>
    <t>АВТОКАД_'2000576_2_*U1688_2</t>
  </si>
  <si>
    <t>АВТОКАД_'2000576_4_*U1688_4</t>
  </si>
  <si>
    <t>АВТОКАД_'2000525_1_*U1685_1</t>
  </si>
  <si>
    <t>АВТОКАД_'2000525_2_*U1685_2</t>
  </si>
  <si>
    <t>АВТОКАД_'2000525_4_*U1685_4</t>
  </si>
  <si>
    <t>АВТОКАД_'20004F7_*U1466</t>
  </si>
  <si>
    <t>АВТОКАД_'20004E1_*U1466</t>
  </si>
  <si>
    <t>АВТОКАД_'20004CB_*U1466</t>
  </si>
  <si>
    <t>АВТОКАД_'20004B5_*U1466</t>
  </si>
  <si>
    <t>АВТОКАД_'20004A2_*U1467</t>
  </si>
  <si>
    <t>АВТОКАД_'207C2BA_1_*U3417_1</t>
  </si>
  <si>
    <t>АВТОКАД_'207C2BA_2_*U3417_2</t>
  </si>
  <si>
    <t>АВТОКАД_'207C2BA_4_*U3417_4</t>
  </si>
  <si>
    <t>АВТОКАД_'207C197_1_*U3413_1</t>
  </si>
  <si>
    <t>АВТОКАД_'207C197_2_*U3413_2</t>
  </si>
  <si>
    <t>АВТОКАД_'207C197_4_*U3413_4</t>
  </si>
  <si>
    <t>АВТОКАД_'207BDED_1_*U3410_1</t>
  </si>
  <si>
    <t>АВТОКАД_'207BDED_2_*U3410_2</t>
  </si>
  <si>
    <t>АВТОКАД_'207BDED_4_*U3410_4</t>
  </si>
  <si>
    <t>АВТОКАД_'2076B5E_1_*U2808_1</t>
  </si>
  <si>
    <t>АВТОКАД_'2076B5E_2_*U2808_2</t>
  </si>
  <si>
    <t>АВТОКАД_'2076B5E_4_*U2808_4</t>
  </si>
  <si>
    <t>АВТОКАД_'2067743_1_*U2800_1</t>
  </si>
  <si>
    <t>АВТОКАД_'2067743_2_*U2800_2</t>
  </si>
  <si>
    <t>АВТОКАД_'2067743_4_*U2800_4</t>
  </si>
  <si>
    <t>АВТОКАД_'201062E_1_*U2672_1</t>
  </si>
  <si>
    <t>АВТОКАД_'201062E_2_*U2672_2</t>
  </si>
  <si>
    <t>АВТОКАД_'201062E_4_*U2672_4</t>
  </si>
  <si>
    <t>АВТОКАД_'20105E8_1_*U2664_1</t>
  </si>
  <si>
    <t>АВТОКАД_'20105E8_2_*U2664_2</t>
  </si>
  <si>
    <t>АВТОКАД_'20105E8_4_*U2664_4</t>
  </si>
  <si>
    <t>АВТОКАД_'20105A2_1_*U2648_1</t>
  </si>
  <si>
    <t>АВТОКАД_'20105A2_2_*U2648_2</t>
  </si>
  <si>
    <t>АВТОКАД_'20105A2_4_*U2648_4</t>
  </si>
  <si>
    <t>АВТОКАД_'201055C_1_*U2656_1</t>
  </si>
  <si>
    <t>АВТОКАД_'201055C_2_*U2656_2</t>
  </si>
  <si>
    <t>АВТОКАД_'201055C_4_*U2656_4</t>
  </si>
  <si>
    <t>АВТОКАД_'2010516_1_*U2680_1</t>
  </si>
  <si>
    <t>АВТОКАД_'2010516_2_*U2680_2</t>
  </si>
  <si>
    <t>АВТОКАД_'2010516_4_*U2680_4</t>
  </si>
  <si>
    <t>АВТОКАД_'200420F_*U1467</t>
  </si>
  <si>
    <t>АВТОКАД_'20041FC_*U1467</t>
  </si>
  <si>
    <t>АВТОКАД_'20041E9_*U1467</t>
  </si>
  <si>
    <t>АВТОКАД_'200333B_1_*U1481_1</t>
  </si>
  <si>
    <t>АВТОКАД_'200333B_2_*U1481_2</t>
  </si>
  <si>
    <t>АВТОКАД_'200333B_4_*U1481_4</t>
  </si>
  <si>
    <t>АВТОКАД_'20032EA_1_*U1483_1</t>
  </si>
  <si>
    <t>АВТОКАД_'20032EA_2_*U1483_2</t>
  </si>
  <si>
    <t>АВТОКАД_'20032EA_4_*U1483_4</t>
  </si>
  <si>
    <t>АВТОКАД_'2003248_1_*U1477_1</t>
  </si>
  <si>
    <t>АВТОКАД_'2003248_2_*U1477_2</t>
  </si>
  <si>
    <t>АВТОКАД_'2003248_4_*U1477_4</t>
  </si>
  <si>
    <t>АВТОКАД_'200321D_*U1467</t>
  </si>
  <si>
    <t>АВТОКАД_'200D144_3_*U2720_3Г</t>
  </si>
  <si>
    <t>Пм4_спец</t>
  </si>
  <si>
    <t>Пм3_спец</t>
  </si>
  <si>
    <t>Пм2_спец</t>
  </si>
  <si>
    <t>Пм1_спец</t>
  </si>
  <si>
    <t>Км7_спец</t>
  </si>
  <si>
    <t>Км6_спец</t>
  </si>
  <si>
    <t>Км5_спец</t>
  </si>
  <si>
    <t>Км4_спец</t>
  </si>
  <si>
    <t>Км3_спец</t>
  </si>
  <si>
    <t>Км2_спец</t>
  </si>
  <si>
    <t>Км1_спец</t>
  </si>
  <si>
    <t>Бм5_спец</t>
  </si>
  <si>
    <t>Бм4_спец</t>
  </si>
  <si>
    <t>Бм3_спец</t>
  </si>
  <si>
    <t>Бм2_спец</t>
  </si>
  <si>
    <t>Бм1_спец</t>
  </si>
  <si>
    <t>⌀14 A500C L=7400мм.</t>
  </si>
  <si>
    <t>8,94</t>
  </si>
  <si>
    <t>⌀14 A500C L=6700мм.</t>
  </si>
  <si>
    <t>8,10</t>
  </si>
  <si>
    <t>⌀8 A-I(A240) L=600мм.</t>
  </si>
  <si>
    <t>0,24</t>
  </si>
  <si>
    <t>⌀14 A500C L=6600мм.</t>
  </si>
  <si>
    <t>7,98</t>
  </si>
  <si>
    <t>⌀8 A-I(A240) L=500мм.</t>
  </si>
  <si>
    <t>0,20</t>
  </si>
  <si>
    <t>⌀14 A500C L=5150мм.</t>
  </si>
  <si>
    <t>6,23</t>
  </si>
  <si>
    <t>⌀14 A500C L=8150мм.</t>
  </si>
  <si>
    <t>9,85</t>
  </si>
  <si>
    <t>⌀12 A500C L=6500мм.</t>
  </si>
  <si>
    <t>5,78</t>
  </si>
  <si>
    <t>⌀12 A500C L=4950мм.</t>
  </si>
  <si>
    <t>4,40</t>
  </si>
  <si>
    <t>⌀12 A500C L=2330мм.</t>
  </si>
  <si>
    <t>2,07</t>
  </si>
  <si>
    <t>⌀14 A500C L=6350мм.</t>
  </si>
  <si>
    <t>7,68</t>
  </si>
  <si>
    <t>⌀20 A500C L=3900мм.</t>
  </si>
  <si>
    <t>9,62</t>
  </si>
  <si>
    <t>⌀20 A500C L=5160мм.</t>
  </si>
  <si>
    <t>12,73</t>
  </si>
  <si>
    <t>⌀20 A500C L=5050мм.</t>
  </si>
  <si>
    <t>12,46</t>
  </si>
  <si>
    <t>⌀20 A500C L=4860мм.</t>
  </si>
  <si>
    <t>11,99</t>
  </si>
  <si>
    <t>⌀20 A500C L=6180мм.</t>
  </si>
  <si>
    <t>15,24</t>
  </si>
  <si>
    <t>⌀20 A500C L=4300мм.</t>
  </si>
  <si>
    <t>10,61</t>
  </si>
  <si>
    <t>⌀20 A500C L=9000мм.</t>
  </si>
  <si>
    <t>22,20</t>
  </si>
  <si>
    <t>⌀25 A500C L=4000мм.</t>
  </si>
  <si>
    <t>15,42</t>
  </si>
  <si>
    <t>⌀28 A500C L=4000мм.</t>
  </si>
  <si>
    <t>19,34</t>
  </si>
  <si>
    <t>⌀25 A500C L=3700мм.</t>
  </si>
  <si>
    <t>14,26</t>
  </si>
  <si>
    <t>⌀22 A500C L=4000мм.</t>
  </si>
  <si>
    <t>11,94</t>
  </si>
  <si>
    <t>⌀20 A500C L=5000мм.</t>
  </si>
  <si>
    <t>12,34</t>
  </si>
  <si>
    <t>⌀25 A500C L=5200мм.</t>
  </si>
  <si>
    <t>20,04</t>
  </si>
  <si>
    <t>⌀25 A500C L=4500мм.</t>
  </si>
  <si>
    <t>17,34</t>
  </si>
  <si>
    <t>Спец_выпускП.xlsm</t>
  </si>
  <si>
    <t>Импорт книги закончен</t>
  </si>
  <si>
    <t xml:space="preserve"> 1 Изделия_спец.И</t>
  </si>
  <si>
    <t>Сводная_спец</t>
  </si>
  <si>
    <t>Бм1_кж</t>
  </si>
  <si>
    <t>Бм2_кж</t>
  </si>
  <si>
    <t>Бм3_кж</t>
  </si>
  <si>
    <t>Бм4_кж</t>
  </si>
  <si>
    <t>Бм5_кж</t>
  </si>
  <si>
    <t>Км1_кж</t>
  </si>
  <si>
    <t>Км2_кж</t>
  </si>
  <si>
    <t>Км3_кж</t>
  </si>
  <si>
    <t>Км4_кж</t>
  </si>
  <si>
    <t>Км5_кж</t>
  </si>
  <si>
    <t>Км6_кж</t>
  </si>
  <si>
    <t>Км7_кж</t>
  </si>
  <si>
    <t>Пм1_кж</t>
  </si>
  <si>
    <t>Пм1_об</t>
  </si>
  <si>
    <t>Пм2_кж</t>
  </si>
  <si>
    <t>Пм3_кж</t>
  </si>
  <si>
    <t>Пм4_кж</t>
  </si>
  <si>
    <t>Сводная</t>
  </si>
  <si>
    <t>Сводная_грс</t>
  </si>
  <si>
    <t>Сводная_кж</t>
  </si>
  <si>
    <t>Стм1_кж</t>
  </si>
  <si>
    <t>Стм1_об</t>
  </si>
  <si>
    <t>ФПм1_кж</t>
  </si>
  <si>
    <t>ФПм1_об</t>
  </si>
  <si>
    <t>ФПм1выпуски_кж</t>
  </si>
  <si>
    <t>из архикада Балки</t>
  </si>
  <si>
    <t>из архикада Имена сборок_поз</t>
  </si>
  <si>
    <t>из архикада Колонны</t>
  </si>
  <si>
    <t>из архикада Отверстия_плиты</t>
  </si>
  <si>
    <t>из архикада Плиты</t>
  </si>
  <si>
    <t>из архикада Стены</t>
  </si>
  <si>
    <t xml:space="preserve">12.10.2020 11:38:37 @@ D:\Рогожин ДА\prog\YandexDisk\Работа\material-specification\import\КЖ_сист_EXCEL Ведомость отверстий в плитах.txt @@ </t>
  </si>
  <si>
    <t xml:space="preserve">12.10.2020 11:38:42 @@ D:\Рогожин ДА\prog\YandexDisk\Работа\material-specification\import\КЖ_сист_EXCEL ЖБ Балки.txt @@ </t>
  </si>
  <si>
    <t xml:space="preserve">12.10.2020 11:38:44 @@ D:\Рогожин ДА\prog\YandexDisk\Работа\material-specification\import\КЖ_сист_EXCEL ЖБ Колонны.txt @@ </t>
  </si>
  <si>
    <t xml:space="preserve">12.10.2020 11:38:47 @@ D:\Рогожин ДА\prog\YandexDisk\Работа\material-specification\import\КЖ_сист_EXCEL ЖБ Плиты.txt @@ </t>
  </si>
  <si>
    <t xml:space="preserve">12.10.2020 11:38:50 @@ D:\Рогожин ДА\prog\YandexDisk\Работа\material-specification\import\КЖ_сист_EXCEL ЖБ Стены.txt @@ </t>
  </si>
  <si>
    <t xml:space="preserve">12.10.2020 12:04:01 @@ D:\Рогожин ДА\prog\YandexDisk\Работа\material-specification\import\КЖ_сист_Имена сборок_поз.txt @@ </t>
  </si>
  <si>
    <t>21 4 19/ 15 28 28</t>
  </si>
  <si>
    <t/>
  </si>
  <si>
    <t>8,68</t>
  </si>
  <si>
    <t>84,64</t>
  </si>
  <si>
    <t>93,31</t>
  </si>
  <si>
    <t>13,43</t>
  </si>
  <si>
    <t>106,75</t>
  </si>
  <si>
    <t>k=1</t>
  </si>
  <si>
    <t>28</t>
  </si>
  <si>
    <t>82</t>
  </si>
  <si>
    <t>25</t>
  </si>
  <si>
    <t>24,8</t>
  </si>
  <si>
    <t>49,8</t>
  </si>
  <si>
    <t>242,1</t>
  </si>
  <si>
    <t>0,7</t>
  </si>
  <si>
    <t>9,1</t>
  </si>
  <si>
    <t>3,5</t>
  </si>
  <si>
    <t>11,2</t>
  </si>
  <si>
    <t>7,2</t>
  </si>
  <si>
    <t>1,4</t>
  </si>
  <si>
    <t>2,7</t>
  </si>
  <si>
    <t>1,1</t>
  </si>
  <si>
    <t>50,4</t>
  </si>
  <si>
    <t>74,1</t>
  </si>
  <si>
    <t>397</t>
  </si>
  <si>
    <t>569,2</t>
  </si>
  <si>
    <t>22</t>
  </si>
  <si>
    <t>17</t>
  </si>
  <si>
    <t>280</t>
  </si>
  <si>
    <t>33</t>
  </si>
  <si>
    <t>45</t>
  </si>
  <si>
    <t>40</t>
  </si>
  <si>
    <t>104</t>
  </si>
  <si>
    <t>48</t>
  </si>
  <si>
    <t>96</t>
  </si>
  <si>
    <t>ФПм1_спец_mat</t>
  </si>
  <si>
    <t>arch_на_все@ЗащГидро</t>
  </si>
  <si>
    <t>arch_на_все@Набетонка</t>
  </si>
  <si>
    <t>arch_на_все@Подг</t>
  </si>
  <si>
    <t>Стм1_спец_mat</t>
  </si>
  <si>
    <t>arch_на_все@Стм1</t>
  </si>
  <si>
    <t>Пм1_спец_mat</t>
  </si>
  <si>
    <t>arch_на_все@Пм1</t>
  </si>
  <si>
    <t>_кж</t>
  </si>
  <si>
    <t>Данные отсутвуют</t>
  </si>
  <si>
    <t>21 4 19/ 16 0 39</t>
  </si>
  <si>
    <t>12,64</t>
  </si>
  <si>
    <t>130,95</t>
  </si>
  <si>
    <t>143,59</t>
  </si>
  <si>
    <t>20,5</t>
  </si>
  <si>
    <t>164,09</t>
  </si>
  <si>
    <t>26,52</t>
  </si>
  <si>
    <t>309,7</t>
  </si>
  <si>
    <t>336,22</t>
  </si>
  <si>
    <t>40,29</t>
  </si>
  <si>
    <t>376,5</t>
  </si>
  <si>
    <t>134,55</t>
  </si>
  <si>
    <t>2606,04</t>
  </si>
  <si>
    <t>2740,58</t>
  </si>
  <si>
    <t>25,2</t>
  </si>
  <si>
    <t>559,68</t>
  </si>
  <si>
    <t>584,88</t>
  </si>
  <si>
    <t>3325,46</t>
  </si>
  <si>
    <t>411,66</t>
  </si>
  <si>
    <t>19,39</t>
  </si>
  <si>
    <t>488,88</t>
  </si>
  <si>
    <t>508,26</t>
  </si>
  <si>
    <t>919,93</t>
  </si>
  <si>
    <t>Км1,
на все 3 шт.</t>
  </si>
  <si>
    <t>250,08</t>
  </si>
  <si>
    <t>629,7</t>
  </si>
  <si>
    <t>652,08</t>
  </si>
  <si>
    <t>1531,86</t>
  </si>
  <si>
    <t>286,92</t>
  </si>
  <si>
    <t>1818,78</t>
  </si>
  <si>
    <t>Км2,
на все 3 шт.</t>
  </si>
  <si>
    <t>478,68</t>
  </si>
  <si>
    <t>494,88</t>
  </si>
  <si>
    <t>1223,64</t>
  </si>
  <si>
    <t>235,93</t>
  </si>
  <si>
    <t>1459,56</t>
  </si>
  <si>
    <t>Км3,
на все 2 шт.</t>
  </si>
  <si>
    <t>166,72</t>
  </si>
  <si>
    <t>419,81</t>
  </si>
  <si>
    <t>434,72</t>
  </si>
  <si>
    <t>1021,24</t>
  </si>
  <si>
    <t>188,56</t>
  </si>
  <si>
    <t>1209,8</t>
  </si>
  <si>
    <t>130,99</t>
  </si>
  <si>
    <t>144,12</t>
  </si>
  <si>
    <t>275,1</t>
  </si>
  <si>
    <t>34,68</t>
  </si>
  <si>
    <t>309,79</t>
  </si>
  <si>
    <t>Км5,
на все 2 шт.</t>
  </si>
  <si>
    <t>261,97</t>
  </si>
  <si>
    <t>288,24</t>
  </si>
  <si>
    <t>550,2</t>
  </si>
  <si>
    <t>66,64</t>
  </si>
  <si>
    <t>616,84</t>
  </si>
  <si>
    <t>80,64</t>
  </si>
  <si>
    <t>91,72</t>
  </si>
  <si>
    <t>172,36</t>
  </si>
  <si>
    <t>17,68</t>
  </si>
  <si>
    <t>190,04</t>
  </si>
  <si>
    <t>Км7,
на все 2 шт.</t>
  </si>
  <si>
    <t>122,28</t>
  </si>
  <si>
    <t>28,8</t>
  </si>
  <si>
    <t>151,08</t>
  </si>
  <si>
    <t>53,38</t>
  </si>
  <si>
    <t>3715,04</t>
  </si>
  <si>
    <t>2857,78</t>
  </si>
  <si>
    <t>104,28</t>
  </si>
  <si>
    <t>6730,47</t>
  </si>
  <si>
    <t>48,96</t>
  </si>
  <si>
    <t>66</t>
  </si>
  <si>
    <t>334,03</t>
  </si>
  <si>
    <t>448,98</t>
  </si>
  <si>
    <t>7179,45</t>
  </si>
  <si>
    <t>207,57</t>
  </si>
  <si>
    <t>6875,54</t>
  </si>
  <si>
    <t>5590,49</t>
  </si>
  <si>
    <t>1676,02</t>
  </si>
  <si>
    <t>1339,65</t>
  </si>
  <si>
    <t>15689,27</t>
  </si>
  <si>
    <t>795,2</t>
  </si>
  <si>
    <t>16484,47</t>
  </si>
  <si>
    <t>197,76</t>
  </si>
  <si>
    <t>986,16</t>
  </si>
  <si>
    <t>2895,98</t>
  </si>
  <si>
    <t>837,1</t>
  </si>
  <si>
    <t>430,09</t>
  </si>
  <si>
    <t>622,46</t>
  </si>
  <si>
    <t>5969,55</t>
  </si>
  <si>
    <t>171,61</t>
  </si>
  <si>
    <t>6141,15</t>
  </si>
  <si>
    <t>486,73</t>
  </si>
  <si>
    <t>3803,9</t>
  </si>
  <si>
    <t>815,22</t>
  </si>
  <si>
    <t>984,09</t>
  </si>
  <si>
    <t>6287,69</t>
  </si>
  <si>
    <t>6459,29</t>
  </si>
  <si>
    <t>9776,17</t>
  </si>
  <si>
    <t>12413,2</t>
  </si>
  <si>
    <t>22189,37</t>
  </si>
  <si>
    <t>2670,6</t>
  </si>
  <si>
    <t>24859,97</t>
  </si>
  <si>
    <t>520,8</t>
  </si>
  <si>
    <t>2524,04</t>
  </si>
  <si>
    <t>15243,65</t>
  </si>
  <si>
    <t>298,5</t>
  </si>
  <si>
    <t>3175,36</t>
  </si>
  <si>
    <t>1682,58</t>
  </si>
  <si>
    <t>23444,93</t>
  </si>
  <si>
    <t>31,8</t>
  </si>
  <si>
    <t>305,7</t>
  </si>
  <si>
    <t>104,58</t>
  </si>
  <si>
    <t>346,42</t>
  </si>
  <si>
    <t>75,84</t>
  </si>
  <si>
    <t>1400</t>
  </si>
  <si>
    <t>221,12</t>
  </si>
  <si>
    <t>6741,6</t>
  </si>
  <si>
    <t>8889,57</t>
  </si>
  <si>
    <t>656,47</t>
  </si>
  <si>
    <t>17592,72</t>
  </si>
  <si>
    <t>29192,82</t>
  </si>
  <si>
    <t>8272,2</t>
  </si>
  <si>
    <t>4612,48</t>
  </si>
  <si>
    <t>19428,67</t>
  </si>
  <si>
    <t>15565,71</t>
  </si>
  <si>
    <t>97822,89</t>
  </si>
  <si>
    <t>4057,84</t>
  </si>
  <si>
    <t>1129,23</t>
  </si>
  <si>
    <t>1048,56</t>
  </si>
  <si>
    <t>6284,57</t>
  </si>
  <si>
    <t>104107,45</t>
  </si>
  <si>
    <t>555,6</t>
  </si>
  <si>
    <t>911,1</t>
  </si>
  <si>
    <t>317,7</t>
  </si>
  <si>
    <t>291,2</t>
  </si>
  <si>
    <t>231</t>
  </si>
  <si>
    <t>143</t>
  </si>
  <si>
    <t>374</t>
  </si>
  <si>
    <t>664,9</t>
  </si>
  <si>
    <t>97,4</t>
  </si>
  <si>
    <t>762,3</t>
  </si>
  <si>
    <t>73,3</t>
  </si>
  <si>
    <t>1326,8</t>
  </si>
  <si>
    <t>823,1</t>
  </si>
  <si>
    <t>2149,9</t>
  </si>
  <si>
    <t>243,3</t>
  </si>
  <si>
    <t>325</t>
  </si>
  <si>
    <t>106,2</t>
  </si>
  <si>
    <t>674,5</t>
  </si>
  <si>
    <t>_грс</t>
  </si>
  <si>
    <t>21 4 19/ 16 7 49</t>
  </si>
  <si>
    <t>Сводная_об</t>
  </si>
  <si>
    <t>_об</t>
  </si>
  <si>
    <t>21 4 19/ 16 8 36</t>
  </si>
  <si>
    <t>Балка монолитная Бм4, на 1 шт. (всего 2 шт.)</t>
  </si>
  <si>
    <t>4,6</t>
  </si>
  <si>
    <t>Колонна монолитная Км1, на 1 шт. (всего 3 шт.)</t>
  </si>
  <si>
    <t>3,8</t>
  </si>
  <si>
    <t>Колонна монолитная Км2, на 1 шт. (всего 3 шт.)</t>
  </si>
  <si>
    <t>3,1</t>
  </si>
  <si>
    <t>Колонна монолитная Км3, на 1 шт. (всего 2 шт.)</t>
  </si>
  <si>
    <t>3,6</t>
  </si>
  <si>
    <t>Колонна монолитная Км5, на 1 шт. (всего 2 шт.)</t>
  </si>
  <si>
    <t>Колонна монолитная Км7, на 1 шт. (всего 2 шт.)</t>
  </si>
  <si>
    <t>0,6</t>
  </si>
  <si>
    <t>Сводная_раскр</t>
  </si>
  <si>
    <t>21 4 19/ 16 9 29</t>
  </si>
  <si>
    <t>Выборка арматуры на Бм1, Бм2, Бм3, Бм4, Бм5, Км1, Км2, Км3, Км4, Км5, Км6, Км7, Пм1, Пм2, Пм3, Пм4, Стм1, ФПм1, ФПм1выпуски</t>
  </si>
  <si>
    <t>Длина, мм.</t>
  </si>
  <si>
    <t>Кол-во всего</t>
  </si>
  <si>
    <t>Использование (Марка-Позиция)</t>
  </si>
  <si>
    <t>8</t>
  </si>
  <si>
    <t>210</t>
  </si>
  <si>
    <t>2688</t>
  </si>
  <si>
    <t>1344</t>
  </si>
  <si>
    <t>Пм3-Кр9-2; Пм4-Кр9-2; Пм3-Кр10-2; Пм4-Кр10-2</t>
  </si>
  <si>
    <t>260</t>
  </si>
  <si>
    <t>1497</t>
  </si>
  <si>
    <t>306</t>
  </si>
  <si>
    <t>1191</t>
  </si>
  <si>
    <t>Пм1-Кр4-2; Пм2-Кр6-2; Пм2-Кр7-2</t>
  </si>
  <si>
    <t>800</t>
  </si>
  <si>
    <t>192</t>
  </si>
  <si>
    <t>Пм3-Кр10-1; Пм4-Кр10-1</t>
  </si>
  <si>
    <t>1100</t>
  </si>
  <si>
    <t>90</t>
  </si>
  <si>
    <t>Пм2-Кр7-1</t>
  </si>
  <si>
    <t>1200</t>
  </si>
  <si>
    <t>Пм3-Кр9-1; Пм4-Кр9-1</t>
  </si>
  <si>
    <t>Пм2-Кр6-1</t>
  </si>
  <si>
    <t>1450</t>
  </si>
  <si>
    <t>34</t>
  </si>
  <si>
    <t>Пм1-Кр4-1</t>
  </si>
  <si>
    <t>10</t>
  </si>
  <si>
    <t>500</t>
  </si>
  <si>
    <t>1680</t>
  </si>
  <si>
    <t>ФПм1-КП1-3</t>
  </si>
  <si>
    <t>12</t>
  </si>
  <si>
    <t>450</t>
  </si>
  <si>
    <t>840</t>
  </si>
  <si>
    <t>Стм1-КРс1-1</t>
  </si>
  <si>
    <t>760</t>
  </si>
  <si>
    <t>ФПм1-КП1-2</t>
  </si>
  <si>
    <t>780</t>
  </si>
  <si>
    <t>638</t>
  </si>
  <si>
    <t>ФПм1-Кр1-2; ФПм1-Кр2-2</t>
  </si>
  <si>
    <t>42</t>
  </si>
  <si>
    <t>ФПм1выпуски-6</t>
  </si>
  <si>
    <t>112</t>
  </si>
  <si>
    <t>ФПм1-КП1-4</t>
  </si>
  <si>
    <t>1380</t>
  </si>
  <si>
    <t>98</t>
  </si>
  <si>
    <t>Пм1-10</t>
  </si>
  <si>
    <t>1405</t>
  </si>
  <si>
    <t>296</t>
  </si>
  <si>
    <t>Пм1-4</t>
  </si>
  <si>
    <t>1430</t>
  </si>
  <si>
    <t>238</t>
  </si>
  <si>
    <t>Пм1-3</t>
  </si>
  <si>
    <t>1700</t>
  </si>
  <si>
    <t>ФПм1выпуски-5</t>
  </si>
  <si>
    <t>2000</t>
  </si>
  <si>
    <t>Пм1-11</t>
  </si>
  <si>
    <t>2100</t>
  </si>
  <si>
    <t>56</t>
  </si>
  <si>
    <t>ФПм1-Кр2-1</t>
  </si>
  <si>
    <t>2330</t>
  </si>
  <si>
    <t>162</t>
  </si>
  <si>
    <t>Стм1-12</t>
  </si>
  <si>
    <t>2900</t>
  </si>
  <si>
    <t>44</t>
  </si>
  <si>
    <t>ФПм1-Кр1-1</t>
  </si>
  <si>
    <t>4950</t>
  </si>
  <si>
    <t>38</t>
  </si>
  <si>
    <t>Стм1-11</t>
  </si>
  <si>
    <t>6000</t>
  </si>
  <si>
    <t>ФПм1-КП1-1</t>
  </si>
  <si>
    <t>6460</t>
  </si>
  <si>
    <t>1</t>
  </si>
  <si>
    <t>Пм1-1</t>
  </si>
  <si>
    <t>6500</t>
  </si>
  <si>
    <t>46</t>
  </si>
  <si>
    <t>Стм1-10</t>
  </si>
  <si>
    <t>7680</t>
  </si>
  <si>
    <t>Стм1-3</t>
  </si>
  <si>
    <t>9910</t>
  </si>
  <si>
    <t>Пм4-1</t>
  </si>
  <si>
    <t>10740</t>
  </si>
  <si>
    <t>Пм3-1</t>
  </si>
  <si>
    <t>11700</t>
  </si>
  <si>
    <t>1253</t>
  </si>
  <si>
    <t>279</t>
  </si>
  <si>
    <t>94</t>
  </si>
  <si>
    <t>834</t>
  </si>
  <si>
    <t>Пм1-1; Пм3-1; Пм4-1; Стм1-3</t>
  </si>
  <si>
    <t>14</t>
  </si>
  <si>
    <t>Стм1-КРс1-2</t>
  </si>
  <si>
    <t>1300</t>
  </si>
  <si>
    <t>86</t>
  </si>
  <si>
    <t>ФПм1выпуски-4</t>
  </si>
  <si>
    <t>1340</t>
  </si>
  <si>
    <t>Пм1-2</t>
  </si>
  <si>
    <t>1550</t>
  </si>
  <si>
    <t>385</t>
  </si>
  <si>
    <t>43</t>
  </si>
  <si>
    <t>166</t>
  </si>
  <si>
    <t>176</t>
  </si>
  <si>
    <t>Пм1-9; Пм3-4; Пм4-4</t>
  </si>
  <si>
    <t>1580</t>
  </si>
  <si>
    <t>178</t>
  </si>
  <si>
    <t>16</t>
  </si>
  <si>
    <t>74</t>
  </si>
  <si>
    <t>88</t>
  </si>
  <si>
    <t>Пм1-11; Пм3-3; Пм4-3</t>
  </si>
  <si>
    <t>1600</t>
  </si>
  <si>
    <t>268</t>
  </si>
  <si>
    <t>Пм2-4</t>
  </si>
  <si>
    <t>303</t>
  </si>
  <si>
    <t>92</t>
  </si>
  <si>
    <t>68</t>
  </si>
  <si>
    <t>87</t>
  </si>
  <si>
    <t>Пм1-31; Пм1-41; Пм3-22; Пм4-22; ФПм1выпуски-3</t>
  </si>
  <si>
    <t>151</t>
  </si>
  <si>
    <t>Пм2-19</t>
  </si>
  <si>
    <t>2500</t>
  </si>
  <si>
    <t>80</t>
  </si>
  <si>
    <t>Пм1-11; Пм1-21; Пм1-31; Пм4-22</t>
  </si>
  <si>
    <t>2800</t>
  </si>
  <si>
    <t>26</t>
  </si>
  <si>
    <t>Пм1-41; Пм4-11</t>
  </si>
  <si>
    <t>3000</t>
  </si>
  <si>
    <t>18</t>
  </si>
  <si>
    <t>Пм1-21; Пм2-17</t>
  </si>
  <si>
    <t>3300</t>
  </si>
  <si>
    <t>Пм2-24; Пм4-21</t>
  </si>
  <si>
    <t>3490</t>
  </si>
  <si>
    <t>Пм4-2</t>
  </si>
  <si>
    <t>3500</t>
  </si>
  <si>
    <t>Пм2-1; Пм2-23; Пм3-21</t>
  </si>
  <si>
    <t>4000</t>
  </si>
  <si>
    <t>7</t>
  </si>
  <si>
    <t>Пм4-22</t>
  </si>
  <si>
    <t>4110</t>
  </si>
  <si>
    <t>32</t>
  </si>
  <si>
    <t>Пм1-7</t>
  </si>
  <si>
    <t>4280</t>
  </si>
  <si>
    <t>Пм1-8</t>
  </si>
  <si>
    <t>4500</t>
  </si>
  <si>
    <t>159</t>
  </si>
  <si>
    <t>Пм2-22; Пм3-11; Пм3-23; Пм4-11; Пм4-23</t>
  </si>
  <si>
    <t>5150</t>
  </si>
  <si>
    <t>41</t>
  </si>
  <si>
    <t>Стм1-8</t>
  </si>
  <si>
    <t>5500</t>
  </si>
  <si>
    <t>5</t>
  </si>
  <si>
    <t>Пм1-41</t>
  </si>
  <si>
    <t>5850</t>
  </si>
  <si>
    <t>129</t>
  </si>
  <si>
    <t>Пм1-4; Стм1-7</t>
  </si>
  <si>
    <t>69</t>
  </si>
  <si>
    <t>37</t>
  </si>
  <si>
    <t>Пм2-21; Пм3-21</t>
  </si>
  <si>
    <t>6260</t>
  </si>
  <si>
    <t>Пм1-5</t>
  </si>
  <si>
    <t>6350</t>
  </si>
  <si>
    <t>456</t>
  </si>
  <si>
    <t>Стм1-13</t>
  </si>
  <si>
    <t>6600</t>
  </si>
  <si>
    <t>198</t>
  </si>
  <si>
    <t>Стм1-5</t>
  </si>
  <si>
    <t>6700</t>
  </si>
  <si>
    <t>327</t>
  </si>
  <si>
    <t>Стм1-2</t>
  </si>
  <si>
    <t>7400</t>
  </si>
  <si>
    <t>Стм1-1</t>
  </si>
  <si>
    <t>8080</t>
  </si>
  <si>
    <t>Пм3-2</t>
  </si>
  <si>
    <t>8150</t>
  </si>
  <si>
    <t>Стм1-9</t>
  </si>
  <si>
    <t>664</t>
  </si>
  <si>
    <t>378</t>
  </si>
  <si>
    <t>99</t>
  </si>
  <si>
    <t>150</t>
  </si>
  <si>
    <t>Пм1-2; Пм2-1; Пм3-2; Пм4-2</t>
  </si>
  <si>
    <t>1500</t>
  </si>
  <si>
    <t>ФПм1выпуски-8</t>
  </si>
  <si>
    <t>1830</t>
  </si>
  <si>
    <t>237</t>
  </si>
  <si>
    <t>Пм2-3</t>
  </si>
  <si>
    <t>Пм2-9</t>
  </si>
  <si>
    <t>2300</t>
  </si>
  <si>
    <t>172</t>
  </si>
  <si>
    <t>Пм2-8; Пм2-18</t>
  </si>
  <si>
    <t>36</t>
  </si>
  <si>
    <t>Пм3-32; Пм4-32</t>
  </si>
  <si>
    <t>2750</t>
  </si>
  <si>
    <t>2</t>
  </si>
  <si>
    <t>Бм1-3</t>
  </si>
  <si>
    <t>Бм3-3</t>
  </si>
  <si>
    <t>Пм1-31; Пм2-7; Пм3-32; Пм3-42; Пм4-32</t>
  </si>
  <si>
    <t>9</t>
  </si>
  <si>
    <t>Пм2-23; Пм3-42; Пм4-42</t>
  </si>
  <si>
    <t>3700</t>
  </si>
  <si>
    <t>54</t>
  </si>
  <si>
    <t>Пм2-16</t>
  </si>
  <si>
    <t>Бм2-3</t>
  </si>
  <si>
    <t>4150</t>
  </si>
  <si>
    <t>Пм3-42</t>
  </si>
  <si>
    <t>4300</t>
  </si>
  <si>
    <t>51</t>
  </si>
  <si>
    <t>Пм2-15</t>
  </si>
  <si>
    <t>64</t>
  </si>
  <si>
    <t>Пм2-14</t>
  </si>
  <si>
    <t>4700</t>
  </si>
  <si>
    <t>Пм2-13</t>
  </si>
  <si>
    <t>4900</t>
  </si>
  <si>
    <t>30</t>
  </si>
  <si>
    <t>Пм4-11</t>
  </si>
  <si>
    <t>5000</t>
  </si>
  <si>
    <t>123</t>
  </si>
  <si>
    <t>Пм2-12; Пм3-11; Пм4-11</t>
  </si>
  <si>
    <t>5020</t>
  </si>
  <si>
    <t>Бм5-3</t>
  </si>
  <si>
    <t>6400</t>
  </si>
  <si>
    <t>Км1-5; Км2-5; Км3-5</t>
  </si>
  <si>
    <t>6800</t>
  </si>
  <si>
    <t>Км1-3; Км2-3; Км3-3</t>
  </si>
  <si>
    <t>8470</t>
  </si>
  <si>
    <t>Пм2-2</t>
  </si>
  <si>
    <t>10040</t>
  </si>
  <si>
    <t>Бм4-3</t>
  </si>
  <si>
    <t>126</t>
  </si>
  <si>
    <t>4</t>
  </si>
  <si>
    <t>120</t>
  </si>
  <si>
    <t>Бм4-3; Бм5-3; Пм2-2</t>
  </si>
  <si>
    <t>ФПм1выпуски-2</t>
  </si>
  <si>
    <t>2700</t>
  </si>
  <si>
    <t>145</t>
  </si>
  <si>
    <t>102</t>
  </si>
  <si>
    <t>Пм3-32; Пм3-43; Пм4-31; Пм4-32; Пм4-43; Пм4-44</t>
  </si>
  <si>
    <t>3200</t>
  </si>
  <si>
    <t>11</t>
  </si>
  <si>
    <t>Пм4-31</t>
  </si>
  <si>
    <t>23</t>
  </si>
  <si>
    <t>Пм2-6; Пм4-44</t>
  </si>
  <si>
    <t>100</t>
  </si>
  <si>
    <t>67</t>
  </si>
  <si>
    <t>Пм2-6; Пм2-11; Пм3-41; Пм4-41</t>
  </si>
  <si>
    <t>Пм2-10; Пм3-44; Пм4-44</t>
  </si>
  <si>
    <t>5100</t>
  </si>
  <si>
    <t>Км7-1</t>
  </si>
  <si>
    <t>20</t>
  </si>
  <si>
    <t>72</t>
  </si>
  <si>
    <t>Пм3-31; ФПм1выпуски-7</t>
  </si>
  <si>
    <t>21</t>
  </si>
  <si>
    <t>Пм2-8</t>
  </si>
  <si>
    <t>Пм3-31</t>
  </si>
  <si>
    <t>Пм2-7</t>
  </si>
  <si>
    <t>3900</t>
  </si>
  <si>
    <t>256</t>
  </si>
  <si>
    <t>ФПм1-2</t>
  </si>
  <si>
    <t>Пм2-6</t>
  </si>
  <si>
    <t>ФПм1-7</t>
  </si>
  <si>
    <t>4450</t>
  </si>
  <si>
    <t>Пм3-41</t>
  </si>
  <si>
    <t>65</t>
  </si>
  <si>
    <t>4860</t>
  </si>
  <si>
    <t>ФПм1-5</t>
  </si>
  <si>
    <t>Пм3-44; ФПм1-32</t>
  </si>
  <si>
    <t>5050</t>
  </si>
  <si>
    <t>ФПм1-4</t>
  </si>
  <si>
    <t>5160</t>
  </si>
  <si>
    <t>3</t>
  </si>
  <si>
    <t>ФПм1-3</t>
  </si>
  <si>
    <t>5450</t>
  </si>
  <si>
    <t>24</t>
  </si>
  <si>
    <t>6</t>
  </si>
  <si>
    <t>Км2-7; Км6-2</t>
  </si>
  <si>
    <t>6180</t>
  </si>
  <si>
    <t>ФПм1-6</t>
  </si>
  <si>
    <t>8000</t>
  </si>
  <si>
    <t>Км1-1; Км2-1; Км3-1; ФПм1-1</t>
  </si>
  <si>
    <t>8850</t>
  </si>
  <si>
    <t>Км1-7; Км3-7; Км4-2; Км5-2</t>
  </si>
  <si>
    <t>9000</t>
  </si>
  <si>
    <t>ФПм1-11</t>
  </si>
  <si>
    <t>408</t>
  </si>
  <si>
    <t>ФПм1-1</t>
  </si>
  <si>
    <t>ФПм1-31</t>
  </si>
  <si>
    <t>2560</t>
  </si>
  <si>
    <t>Бм2-6; Бм3-6</t>
  </si>
  <si>
    <t>2600</t>
  </si>
  <si>
    <t>Бм4-6; Бм5-6</t>
  </si>
  <si>
    <t>533</t>
  </si>
  <si>
    <t>530</t>
  </si>
  <si>
    <t>Бм3-2; ФПм1выпуски-1</t>
  </si>
  <si>
    <t>3350</t>
  </si>
  <si>
    <t>Бм1-2</t>
  </si>
  <si>
    <t>3600</t>
  </si>
  <si>
    <t>Км2-6</t>
  </si>
  <si>
    <t>ФПм1-22</t>
  </si>
  <si>
    <t>3920</t>
  </si>
  <si>
    <t>Бм3-1</t>
  </si>
  <si>
    <t>3970</t>
  </si>
  <si>
    <t>Бм1-1</t>
  </si>
  <si>
    <t>39</t>
  </si>
  <si>
    <t>Бм4-7; Бм5-7; ФПм1-12</t>
  </si>
  <si>
    <t>13</t>
  </si>
  <si>
    <t>Бм2-2; ФПм1-42</t>
  </si>
  <si>
    <t>5120</t>
  </si>
  <si>
    <t>Бм2-1</t>
  </si>
  <si>
    <t>Бм5-2</t>
  </si>
  <si>
    <t>5200</t>
  </si>
  <si>
    <t>93</t>
  </si>
  <si>
    <t>ФПм1-41</t>
  </si>
  <si>
    <t>5950</t>
  </si>
  <si>
    <t>Км6-1</t>
  </si>
  <si>
    <t>7000</t>
  </si>
  <si>
    <t>Км1-6; Км3-6</t>
  </si>
  <si>
    <t>7100</t>
  </si>
  <si>
    <t>Км1-4; Км2-4; Км3-4</t>
  </si>
  <si>
    <t>8040</t>
  </si>
  <si>
    <t>Бм4-1</t>
  </si>
  <si>
    <t>8650</t>
  </si>
  <si>
    <t>Бм5-1</t>
  </si>
  <si>
    <t>9350</t>
  </si>
  <si>
    <t>Км4-1; Км5-1</t>
  </si>
  <si>
    <t>11340</t>
  </si>
  <si>
    <t>Бм4-2</t>
  </si>
  <si>
    <t>31</t>
  </si>
  <si>
    <t>Бм4-1; Бм4-2; Бм5-1; Бм5-2</t>
  </si>
  <si>
    <t>ФПм1-21</t>
  </si>
  <si>
    <t>350</t>
  </si>
  <si>
    <t>612</t>
  </si>
  <si>
    <t>Пм1-6</t>
  </si>
  <si>
    <t>170</t>
  </si>
  <si>
    <t>2232</t>
  </si>
  <si>
    <t>360</t>
  </si>
  <si>
    <t>936</t>
  </si>
  <si>
    <t>Пм1-Кр8-2; Пм3-Кр8-2; Пм4-Кр8-2</t>
  </si>
  <si>
    <t>425</t>
  </si>
  <si>
    <t>Бм1-5; Бм2-5; Бм3-5; Бм5-5</t>
  </si>
  <si>
    <t>3231</t>
  </si>
  <si>
    <t>Стм1-6</t>
  </si>
  <si>
    <t>525</t>
  </si>
  <si>
    <t>Бм4-5</t>
  </si>
  <si>
    <t>600</t>
  </si>
  <si>
    <t>8435</t>
  </si>
  <si>
    <t>Стм1-4</t>
  </si>
  <si>
    <t>60</t>
  </si>
  <si>
    <t>Км7-3</t>
  </si>
  <si>
    <t>1280</t>
  </si>
  <si>
    <t>496</t>
  </si>
  <si>
    <t>208</t>
  </si>
  <si>
    <t>Пм1-Кр8-1; Пм3-Кр8-1; Пм4-Кр8-1</t>
  </si>
  <si>
    <t>1660</t>
  </si>
  <si>
    <t>368</t>
  </si>
  <si>
    <t>138</t>
  </si>
  <si>
    <t>Км1-2; Км2-2; Км3-2</t>
  </si>
  <si>
    <t>864</t>
  </si>
  <si>
    <t>288</t>
  </si>
  <si>
    <t>213</t>
  </si>
  <si>
    <t>188</t>
  </si>
  <si>
    <t>Км1-8; Км2-8; Км3-8; Км4-3; Км5-3; Км6-3</t>
  </si>
  <si>
    <t>1780</t>
  </si>
  <si>
    <t>Бм1-4; Бм2-4; Бм3-4</t>
  </si>
  <si>
    <t>220</t>
  </si>
  <si>
    <t>2520</t>
  </si>
  <si>
    <t>Пм2-Кр5-2</t>
  </si>
  <si>
    <t>230</t>
  </si>
  <si>
    <t>1026</t>
  </si>
  <si>
    <t>Пм1-Кр3-2</t>
  </si>
  <si>
    <t>788</t>
  </si>
  <si>
    <t>228</t>
  </si>
  <si>
    <t>560</t>
  </si>
  <si>
    <t>Пм1-Кр3-1; Пм2-Кр5-1</t>
  </si>
  <si>
    <t>2180</t>
  </si>
  <si>
    <t>84</t>
  </si>
  <si>
    <t>Бм5-4</t>
  </si>
  <si>
    <t>2380</t>
  </si>
  <si>
    <t>Бм4-4</t>
  </si>
  <si>
    <t>_раскр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</si>
</sst>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name val="Arial"/>
      <family val="2"/>
      <charset val="204"/>
    </font>
    <font>
      <b/>
      <sz val="12"/>
      <color theme="1"/>
      <name val="Calibri"/>
      <family val="2"/>
      <charset val="204"/>
      <scheme val="minor"/>
    </font>
    <font>
      <sz val="12"/>
      <color theme="1"/>
      <name val="ISOCPEUR"/>
      <family val="2"/>
      <charset val="204"/>
    </font>
    <font>
      <u/>
      <sz val="11"/>
      <color theme="10"/>
      <name val="Calibri"/>
      <family val="2"/>
      <charset val="204"/>
      <scheme val="minor"/>
    </font>
    <font>
      <sz val="6"/>
      <color theme="1"/>
      <name val="Calibri"/>
      <family val="2"/>
      <charset val="204"/>
      <scheme val="minor"/>
    </font>
    <font>
      <b/>
      <sz val="9"/>
      <color theme="1"/>
      <name val="Calibri"/>
      <family val="2"/>
      <charset val="204"/>
      <scheme val="minor"/>
    </font>
    <font>
      <sz val="8"/>
      <name val="Calibri"/>
      <family val="2"/>
      <charset val="204"/>
      <scheme val="minor"/>
    </font>
    <font>
      <sz val="9"/>
      <color indexed="81"/>
      <name val="Tahoma"/>
      <family val="2"/>
      <charset val="204"/>
    </font>
    <font>
      <b/>
      <sz val="12"/>
      <color theme="1"/>
      <name val="ISOCPEUR"/>
      <family val="2"/>
      <charset val="204"/>
    </font>
    <font>
      <sz val="14"/>
      <color theme="1"/>
      <name val="ISOCPEUR"/>
      <family val="2"/>
      <charset val="204"/>
    </font>
    <font>
      <sz val="3"/>
      <color theme="1"/>
      <name val="ISOCPEUR"/>
      <family val="2"/>
      <charset val="204"/>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3D3D3"/>
        <bgColor indexed="64"/>
      </patternFill>
    </fill>
    <fill>
      <patternFill patternType="solid">
        <fgColor rgb="FFF08080"/>
        <bgColor indexed="64"/>
      </patternFill>
    </fill>
    <fill>
      <patternFill patternType="solid">
        <fgColor theme="0" tint="-7.9989013336588644E-2"/>
        <bgColor indexed="64"/>
      </patternFill>
    </fill>
    <fill>
      <patternFill patternType="solid">
        <fgColor rgb="FF90EE90"/>
        <bgColor indexed="64"/>
      </patternFill>
    </fill>
    <fill>
      <patternFill patternType="solid">
        <fgColor rgb="FFFAFAD2"/>
        <bgColor indexed="64"/>
      </patternFill>
    </fill>
    <fill>
      <patternFill patternType="solid">
        <fgColor rgb="FFADD8E6"/>
        <bgColor indexed="64"/>
      </patternFill>
    </fill>
    <fill>
      <patternFill patternType="solid">
        <fgColor rgb="FFDEB887"/>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79995117038483843"/>
        <bgColor indexed="64"/>
      </patternFill>
    </fill>
    <fill>
      <patternFill patternType="solid">
        <fgColor rgb="FFFFFF00"/>
        <bgColor indexed="64"/>
      </patternFill>
    </fill>
    <fill>
      <patternFill patternType="solid">
        <fgColor theme="0"/>
        <bgColor indexed="64"/>
      </patternFill>
    </fill>
    <fill>
      <patternFill patternType="solid">
        <fgColor theme="4" tint="0.39994506668294322"/>
        <bgColor indexed="64"/>
      </patternFill>
    </fill>
    <fill>
      <patternFill patternType="solid">
        <fgColor theme="9" tint="0.79995117038483843"/>
        <bgColor indexed="64"/>
      </patternFill>
    </fill>
    <fill>
      <patternFill patternType="solid">
        <fgColor theme="4" tint="0.79995117038483843"/>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21" fillId="0" borderId="0" applyNumberFormat="0" applyFill="0" applyBorder="0" applyAlignment="0" applyProtection="0"/>
  </cellStyleXfs>
  <cellXfs count="150">
    <xf numFmtId="0" fontId="0" fillId="0" borderId="0" xfId="0"/>
    <xf numFmtId="0" fontId="0" fillId="0" borderId="0" xfId="0" applyAlignment="1">
      <alignment horizontal="center" vertical="center"/>
    </xf>
    <xf numFmtId="0" fontId="16" fillId="0" borderId="0" xfId="0" applyFont="1" applyAlignment="1">
      <alignment horizontal="center" vertical="center"/>
    </xf>
    <xf numFmtId="0" fontId="16" fillId="0" borderId="0" xfId="0" applyFont="1" applyAlignment="1">
      <alignment horizontal="center" vertical="center" textRotation="90"/>
    </xf>
    <xf numFmtId="22" fontId="0" fillId="0" borderId="0" xfId="0" applyNumberFormat="1" applyAlignment="1">
      <alignment horizontal="center" vertical="center"/>
    </xf>
    <xf numFmtId="0" fontId="19" fillId="0" borderId="0" xfId="0" applyFont="1" applyBorder="1"/>
    <xf numFmtId="0" fontId="19"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quotePrefix="1" applyAlignment="1">
      <alignment horizontal="center" vertical="center"/>
    </xf>
    <xf numFmtId="22" fontId="16" fillId="0" borderId="0" xfId="0" applyNumberFormat="1" applyFont="1" applyAlignment="1">
      <alignment horizontal="center" vertical="center"/>
    </xf>
    <xf numFmtId="0" fontId="16" fillId="0" borderId="0" xfId="0" quotePrefix="1" applyFont="1" applyAlignment="1">
      <alignment horizontal="center" vertical="center" textRotation="90"/>
    </xf>
    <xf numFmtId="0" fontId="0" fillId="0" borderId="0" xfId="0" applyBorder="1"/>
    <xf numFmtId="3" fontId="0" fillId="0" borderId="0" xfId="0" applyNumberFormat="1" applyAlignment="1">
      <alignment horizontal="center" vertical="center"/>
    </xf>
    <xf numFmtId="0" fontId="20" fillId="33" borderId="12" xfId="0" applyFont="1" applyFill="1" applyBorder="1" applyAlignment="1">
      <alignment horizontal="center" vertical="center" wrapText="1"/>
    </xf>
    <xf numFmtId="0" fontId="20" fillId="34" borderId="11" xfId="0" applyFont="1" applyFill="1" applyBorder="1" applyAlignment="1">
      <alignment horizontal="center" vertical="center" wrapText="1"/>
    </xf>
    <xf numFmtId="0" fontId="20" fillId="34" borderId="12" xfId="0" applyFont="1" applyFill="1" applyBorder="1" applyAlignment="1">
      <alignment horizontal="center" vertical="center" wrapText="1"/>
    </xf>
    <xf numFmtId="0" fontId="20" fillId="34" borderId="13" xfId="0" applyFont="1" applyFill="1" applyBorder="1" applyAlignment="1">
      <alignment horizontal="center" vertical="center" wrapText="1"/>
    </xf>
    <xf numFmtId="0" fontId="20" fillId="35" borderId="14"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36" borderId="12" xfId="0" applyFont="1" applyFill="1" applyBorder="1" applyAlignment="1">
      <alignment horizontal="center" vertical="center" wrapText="1"/>
    </xf>
    <xf numFmtId="0" fontId="20" fillId="36" borderId="13" xfId="0" applyFont="1" applyFill="1" applyBorder="1" applyAlignment="1">
      <alignment horizontal="center" vertical="center" wrapText="1"/>
    </xf>
    <xf numFmtId="0" fontId="20" fillId="37" borderId="12" xfId="0" applyFont="1" applyFill="1" applyBorder="1" applyAlignment="1">
      <alignment horizontal="center" vertical="center" wrapText="1"/>
    </xf>
    <xf numFmtId="0" fontId="20" fillId="33" borderId="16" xfId="0" applyFont="1" applyFill="1" applyBorder="1" applyAlignment="1">
      <alignment horizontal="center" vertical="center" wrapText="1"/>
    </xf>
    <xf numFmtId="0" fontId="21" fillId="0" borderId="0" xfId="43" quotePrefix="1" applyBorder="1" applyAlignment="1">
      <alignment horizontal="center" vertical="center" wrapText="1"/>
    </xf>
    <xf numFmtId="0" fontId="22" fillId="0" borderId="0" xfId="0" applyFont="1" applyBorder="1" applyAlignment="1">
      <alignment horizontal="center" vertical="center" wrapText="1"/>
    </xf>
    <xf numFmtId="0" fontId="23" fillId="0" borderId="0" xfId="0" applyFont="1" applyBorder="1" applyAlignment="1">
      <alignment horizontal="center" vertical="center" textRotation="90" wrapText="1"/>
    </xf>
    <xf numFmtId="0" fontId="20" fillId="0" borderId="17" xfId="0" applyFont="1" applyFill="1" applyBorder="1" applyAlignment="1">
      <alignment horizontal="center" vertical="center" wrapText="1"/>
    </xf>
    <xf numFmtId="0" fontId="0" fillId="0" borderId="0" xfId="0" quotePrefix="1"/>
    <xf numFmtId="22" fontId="0" fillId="0" borderId="0" xfId="0" applyNumberFormat="1"/>
    <xf numFmtId="3" fontId="0" fillId="0" borderId="0" xfId="0" applyNumberFormat="1"/>
    <xf numFmtId="0" fontId="20" fillId="0" borderId="12" xfId="0" applyFont="1" applyFill="1" applyBorder="1" applyAlignment="1">
      <alignment horizontal="center" vertical="center" wrapText="1"/>
    </xf>
    <xf numFmtId="0" fontId="20" fillId="0" borderId="16"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15" xfId="0" applyFont="1" applyFill="1" applyBorder="1" applyAlignment="1">
      <alignment horizontal="center" vertical="center" wrapText="1"/>
    </xf>
    <xf numFmtId="0" fontId="20" fillId="38" borderId="12" xfId="0" applyFont="1" applyFill="1" applyBorder="1" applyAlignment="1">
      <alignment horizontal="center" vertical="center" wrapText="1"/>
    </xf>
    <xf numFmtId="0" fontId="20" fillId="0" borderId="19" xfId="0" applyFont="1" applyFill="1" applyBorder="1" applyAlignment="1">
      <alignment horizontal="center" vertical="center" wrapText="1"/>
    </xf>
    <xf numFmtId="0" fontId="20" fillId="0" borderId="24" xfId="0" applyFont="1" applyFill="1" applyBorder="1" applyAlignment="1">
      <alignment horizontal="center" vertical="center" wrapText="1"/>
    </xf>
    <xf numFmtId="0" fontId="20" fillId="0" borderId="18" xfId="0" applyFont="1" applyFill="1" applyBorder="1" applyAlignment="1">
      <alignment horizontal="center" vertical="center" wrapText="1"/>
    </xf>
    <xf numFmtId="0" fontId="20" fillId="0" borderId="23" xfId="0" applyFont="1" applyFill="1" applyBorder="1" applyAlignment="1">
      <alignment horizontal="center" vertical="center" wrapText="1"/>
    </xf>
    <xf numFmtId="0" fontId="20" fillId="0" borderId="10" xfId="0" applyFont="1" applyFill="1" applyBorder="1" applyAlignment="1">
      <alignment horizontal="center" vertical="center" wrapText="1"/>
    </xf>
    <xf numFmtId="0" fontId="20" fillId="0" borderId="20" xfId="0" applyFont="1" applyFill="1" applyBorder="1" applyAlignment="1">
      <alignment horizontal="center" vertical="center" wrapText="1"/>
    </xf>
    <xf numFmtId="0" fontId="20" fillId="0" borderId="21" xfId="0" applyFont="1" applyFill="1" applyBorder="1" applyAlignment="1">
      <alignment horizontal="center" vertical="center" wrapText="1"/>
    </xf>
    <xf numFmtId="0" fontId="20" fillId="0" borderId="22" xfId="0" applyFont="1" applyFill="1" applyBorder="1" applyAlignment="1">
      <alignment horizontal="center" vertical="center" wrapText="1"/>
    </xf>
    <xf numFmtId="0" fontId="20" fillId="0" borderId="25"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10"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1" xfId="0" applyFont="1" applyBorder="1" applyAlignment="1">
      <alignment horizontal="center" vertical="center" wrapText="1"/>
    </xf>
    <xf numFmtId="0" fontId="20" fillId="0" borderId="12" xfId="0" applyFont="1" applyBorder="1" applyAlignment="1">
      <alignment horizontal="center" vertical="center" wrapText="1"/>
    </xf>
    <xf numFmtId="0" fontId="20" fillId="0" borderId="28"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0"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32" xfId="0" applyFont="1" applyBorder="1" applyAlignment="1">
      <alignment horizontal="center" vertical="center" wrapText="1"/>
    </xf>
    <xf numFmtId="0" fontId="26" fillId="0" borderId="33" xfId="0" applyFont="1" applyBorder="1" applyAlignment="1">
      <alignment horizontal="center" vertical="center" wrapText="1"/>
    </xf>
    <xf numFmtId="0" fontId="26" fillId="0" borderId="34" xfId="0" applyFont="1" applyBorder="1" applyAlignment="1">
      <alignment horizontal="center" vertical="center" shrinkToFit="1"/>
    </xf>
    <xf numFmtId="0" fontId="26" fillId="40" borderId="35" xfId="0" applyFont="1" applyFill="1" applyBorder="1" applyAlignment="1">
      <alignment horizontal="center" vertical="center" shrinkToFit="1"/>
    </xf>
    <xf numFmtId="0" fontId="20" fillId="41" borderId="36" xfId="0" applyFont="1" applyFill="1" applyBorder="1" applyAlignment="1">
      <alignment horizontal="center" vertical="center" wrapText="1"/>
    </xf>
    <xf numFmtId="0" fontId="20" fillId="0" borderId="25"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37" xfId="0" applyFont="1" applyBorder="1" applyAlignment="1">
      <alignment horizontal="center" vertical="center" wrapText="1"/>
    </xf>
    <xf numFmtId="0" fontId="20" fillId="0" borderId="11" xfId="0" applyFont="1" applyBorder="1" applyAlignment="1">
      <alignment horizontal="center" vertical="center" wrapText="1"/>
    </xf>
    <xf numFmtId="0" fontId="20" fillId="0" borderId="12" xfId="0" applyFont="1" applyBorder="1" applyAlignment="1">
      <alignment horizontal="center" vertical="center" wrapText="1"/>
    </xf>
    <xf numFmtId="0" fontId="20" fillId="0" borderId="13" xfId="0" applyFont="1" applyBorder="1" applyAlignment="1">
      <alignment horizontal="center" vertical="center" wrapText="1"/>
    </xf>
    <xf numFmtId="0" fontId="20" fillId="33" borderId="11" xfId="0" applyFont="1" applyFill="1" applyBorder="1" applyAlignment="1">
      <alignment horizontal="center" vertical="center" wrapText="1"/>
    </xf>
    <xf numFmtId="0" fontId="20" fillId="33" borderId="13" xfId="0" applyFont="1" applyFill="1" applyBorder="1" applyAlignment="1">
      <alignment horizontal="center" vertical="center" wrapText="1"/>
    </xf>
    <xf numFmtId="0" fontId="20" fillId="42" borderId="11" xfId="0" applyFont="1" applyFill="1" applyBorder="1" applyAlignment="1">
      <alignment horizontal="center" vertical="center" wrapText="1"/>
    </xf>
    <xf numFmtId="0" fontId="20" fillId="42" borderId="12" xfId="0" applyFont="1" applyFill="1" applyBorder="1" applyAlignment="1">
      <alignment horizontal="center" vertical="center" wrapText="1"/>
    </xf>
    <xf numFmtId="0" fontId="20" fillId="42" borderId="13" xfId="0" applyFont="1" applyFill="1" applyBorder="1" applyAlignment="1">
      <alignment horizontal="center" vertical="center" wrapText="1"/>
    </xf>
    <xf numFmtId="0" fontId="20" fillId="0" borderId="15" xfId="0" applyFont="1" applyBorder="1" applyAlignment="1">
      <alignment horizontal="center" vertical="center" wrapText="1"/>
    </xf>
    <xf numFmtId="0" fontId="20" fillId="0" borderId="16" xfId="0" applyFont="1" applyBorder="1" applyAlignment="1">
      <alignment horizontal="center" vertical="center" wrapText="1"/>
    </xf>
    <xf numFmtId="0" fontId="20" fillId="0" borderId="17"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13" xfId="0" applyFont="1" applyBorder="1" applyAlignment="1">
      <alignment horizontal="center" vertical="center" wrapText="1"/>
    </xf>
    <xf numFmtId="0" fontId="20" fillId="0" borderId="16" xfId="0" applyFont="1" applyBorder="1" applyAlignment="1">
      <alignment horizontal="center" vertical="center" wrapText="1"/>
    </xf>
    <xf numFmtId="0" fontId="20" fillId="43" borderId="12" xfId="0" applyFont="1" applyFill="1" applyBorder="1" applyAlignment="1">
      <alignment horizontal="center" vertical="center" wrapText="1"/>
    </xf>
    <xf numFmtId="0" fontId="20" fillId="39" borderId="12" xfId="0" applyFont="1" applyFill="1" applyBorder="1" applyAlignment="1">
      <alignment horizontal="center" vertical="center" wrapText="1"/>
    </xf>
    <xf numFmtId="0" fontId="20" fillId="0" borderId="37" xfId="0" applyFont="1" applyBorder="1" applyAlignment="1">
      <alignment horizontal="center" vertical="center" wrapText="1"/>
    </xf>
    <xf numFmtId="0" fontId="20" fillId="0" borderId="11" xfId="0" applyFont="1" applyBorder="1" applyAlignment="1">
      <alignment horizontal="center" vertical="center" textRotation="90" wrapText="1"/>
    </xf>
    <xf numFmtId="0" fontId="20" fillId="0" borderId="12" xfId="0" applyFont="1" applyBorder="1" applyAlignment="1">
      <alignment horizontal="center" vertical="center" textRotation="90" wrapText="1"/>
    </xf>
    <xf numFmtId="0" fontId="20" fillId="0" borderId="13" xfId="0" applyFont="1" applyBorder="1" applyAlignment="1">
      <alignment horizontal="center" vertical="center" wrapText="1"/>
    </xf>
    <xf numFmtId="0" fontId="20" fillId="41" borderId="17" xfId="0" applyFont="1" applyFill="1" applyBorder="1" applyAlignment="1">
      <alignment horizontal="center" vertical="center" wrapText="1"/>
    </xf>
    <xf numFmtId="0" fontId="20" fillId="0" borderId="40" xfId="0" applyFont="1" applyBorder="1" applyAlignment="1">
      <alignment horizontal="center" vertical="center" wrapText="1"/>
    </xf>
    <xf numFmtId="0" fontId="26" fillId="40" borderId="41" xfId="0" applyFont="1" applyFill="1" applyBorder="1" applyAlignment="1">
      <alignment horizontal="center" vertical="center" shrinkToFit="1"/>
    </xf>
    <xf numFmtId="0" fontId="20" fillId="33" borderId="15" xfId="0" applyFont="1" applyFill="1" applyBorder="1" applyAlignment="1">
      <alignment horizontal="center" vertical="center" wrapText="1"/>
    </xf>
    <xf numFmtId="0" fontId="20" fillId="33" borderId="17" xfId="0" applyFont="1" applyFill="1" applyBorder="1" applyAlignment="1">
      <alignment horizontal="center" vertical="center" wrapText="1"/>
    </xf>
    <xf numFmtId="0" fontId="20" fillId="0" borderId="39" xfId="0" applyFont="1" applyFill="1" applyBorder="1" applyAlignment="1">
      <alignment horizontal="center" vertical="center" wrapText="1"/>
    </xf>
    <xf numFmtId="0" fontId="20" fillId="0" borderId="25" xfId="0" applyFont="1" applyFill="1" applyBorder="1" applyAlignment="1">
      <alignment horizontal="center" vertical="center" wrapText="1"/>
    </xf>
    <xf numFmtId="0" fontId="20" fillId="0" borderId="26" xfId="0" applyFont="1" applyFill="1" applyBorder="1" applyAlignment="1">
      <alignment horizontal="center" vertical="center" wrapText="1"/>
    </xf>
    <xf numFmtId="0" fontId="20" fillId="0" borderId="37" xfId="0" applyFont="1" applyFill="1" applyBorder="1" applyAlignment="1">
      <alignment horizontal="center" vertical="center" wrapText="1"/>
    </xf>
    <xf numFmtId="0" fontId="20" fillId="0" borderId="25" xfId="0" applyFont="1" applyFill="1" applyBorder="1" applyAlignment="1">
      <alignment horizontal="center" vertical="center" wrapText="1"/>
    </xf>
    <xf numFmtId="0" fontId="20" fillId="0" borderId="26" xfId="0" applyFont="1" applyFill="1" applyBorder="1" applyAlignment="1">
      <alignment horizontal="center" vertical="center" wrapText="1"/>
    </xf>
    <xf numFmtId="0" fontId="20" fillId="45" borderId="12" xfId="0" applyFont="1" applyFill="1" applyBorder="1" applyAlignment="1">
      <alignment horizontal="center" vertical="center" wrapText="1"/>
    </xf>
    <xf numFmtId="0" fontId="20" fillId="0" borderId="37"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20" fillId="0" borderId="12"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30" xfId="0" applyFont="1" applyFill="1" applyBorder="1" applyAlignment="1">
      <alignment horizontal="center" vertical="center" wrapText="1"/>
    </xf>
    <xf numFmtId="0" fontId="20" fillId="0" borderId="31" xfId="0" applyFont="1" applyFill="1" applyBorder="1" applyAlignment="1">
      <alignment horizontal="center" vertical="center" wrapText="1"/>
    </xf>
    <xf numFmtId="0" fontId="20" fillId="0" borderId="31" xfId="0" applyFont="1" applyFill="1" applyBorder="1" applyAlignment="1">
      <alignment horizontal="center" vertical="center" wrapText="1"/>
    </xf>
    <xf numFmtId="0" fontId="20" fillId="0" borderId="40" xfId="0" applyFont="1" applyFill="1" applyBorder="1" applyAlignment="1">
      <alignment horizontal="center" vertical="center" wrapText="1"/>
    </xf>
    <xf numFmtId="0" fontId="20" fillId="0" borderId="33" xfId="0" applyFont="1" applyFill="1" applyBorder="1" applyAlignment="1">
      <alignment horizontal="center" vertical="center" wrapText="1"/>
    </xf>
    <xf numFmtId="0" fontId="26" fillId="0" borderId="33" xfId="0" applyFont="1" applyFill="1" applyBorder="1" applyAlignment="1">
      <alignment horizontal="center" vertical="center" wrapText="1"/>
    </xf>
    <xf numFmtId="0" fontId="26" fillId="0" borderId="34" xfId="0" quotePrefix="1" applyFont="1" applyFill="1" applyBorder="1" applyAlignment="1">
      <alignment horizontal="center" vertical="center" shrinkToFit="1"/>
    </xf>
    <xf numFmtId="0" fontId="26" fillId="40" borderId="41" xfId="0" quotePrefix="1" applyFont="1" applyFill="1" applyBorder="1" applyAlignment="1">
      <alignment horizontal="center" vertical="center" shrinkToFit="1"/>
    </xf>
    <xf numFmtId="0" fontId="27" fillId="0" borderId="43" xfId="0" applyFont="1" applyBorder="1" applyAlignment="1">
      <alignment horizontal="center" vertical="center" shrinkToFit="1"/>
    </xf>
    <xf numFmtId="0" fontId="28" fillId="44" borderId="0" xfId="0" applyFont="1" applyFill="1" applyBorder="1"/>
    <xf numFmtId="0" fontId="20" fillId="0" borderId="42" xfId="0" applyFont="1" applyFill="1" applyBorder="1" applyAlignment="1">
      <alignment horizontal="center" vertical="center" wrapText="1"/>
    </xf>
    <xf numFmtId="0" fontId="20" fillId="0" borderId="14" xfId="0" applyFont="1" applyFill="1" applyBorder="1" applyAlignment="1">
      <alignment horizontal="center" vertical="center" wrapText="1"/>
    </xf>
    <xf numFmtId="0" fontId="20" fillId="0" borderId="12" xfId="0" quotePrefix="1" applyFont="1" applyFill="1" applyBorder="1" applyAlignment="1">
      <alignment horizontal="center" vertical="center" wrapText="1"/>
    </xf>
    <xf numFmtId="0" fontId="20" fillId="0" borderId="13" xfId="0" quotePrefix="1" applyFont="1" applyFill="1" applyBorder="1" applyAlignment="1">
      <alignment horizontal="center" vertical="center" wrapText="1"/>
    </xf>
    <xf numFmtId="0" fontId="20" fillId="0" borderId="16" xfId="0" quotePrefix="1" applyFont="1" applyFill="1" applyBorder="1" applyAlignment="1">
      <alignment horizontal="center" vertical="center" wrapText="1"/>
    </xf>
    <xf numFmtId="0" fontId="20" fillId="0" borderId="28" xfId="0" applyFont="1" applyFill="1" applyBorder="1" applyAlignment="1">
      <alignment horizontal="center" vertical="center" wrapText="1"/>
    </xf>
    <xf numFmtId="0" fontId="20" fillId="0" borderId="38" xfId="0" applyFont="1" applyFill="1" applyBorder="1" applyAlignment="1">
      <alignment horizontal="center" vertical="center" wrapText="1"/>
    </xf>
    <xf numFmtId="0" fontId="27" fillId="0" borderId="44" xfId="0" applyFont="1" applyFill="1" applyBorder="1" applyAlignment="1">
      <alignment horizontal="center" vertical="center" shrinkToFit="1"/>
    </xf>
    <xf numFmtId="0" fontId="27" fillId="0" borderId="20" xfId="0" applyFont="1" applyFill="1" applyBorder="1" applyAlignment="1">
      <alignment horizontal="center" vertical="center" shrinkToFit="1"/>
    </xf>
    <xf numFmtId="0" fontId="27" fillId="0" borderId="22" xfId="0" applyFont="1" applyFill="1" applyBorder="1" applyAlignment="1">
      <alignment horizontal="center" vertical="center" shrinkToFit="1"/>
    </xf>
    <xf numFmtId="0" fontId="20" fillId="46" borderId="12" xfId="0" applyFont="1" applyFill="1" applyBorder="1" applyAlignment="1">
      <alignment horizontal="center" vertical="center" wrapText="1"/>
    </xf>
    <xf numFmtId="0" fontId="20" fillId="47" borderId="12" xfId="0" applyFont="1" applyFill="1" applyBorder="1" applyAlignment="1">
      <alignment horizontal="center" vertical="center" wrapText="1"/>
    </xf>
    <xf numFmtId="0" fontId="20" fillId="47" borderId="13" xfId="0" applyFont="1" applyFill="1" applyBorder="1" applyAlignment="1">
      <alignment horizontal="center" vertical="center" wrapText="1"/>
    </xf>
    <xf numFmtId="0" fontId="20" fillId="0" borderId="26" xfId="0" quotePrefix="1" applyFont="1" applyFill="1" applyBorder="1" applyAlignment="1">
      <alignment horizontal="center" vertical="center" wrapText="1"/>
    </xf>
    <xf numFmtId="0" fontId="20" fillId="0" borderId="26" xfId="0" applyFont="1" applyFill="1" applyBorder="1" applyAlignment="1">
      <alignment horizontal="center" vertical="center" shrinkToFit="1"/>
    </xf>
    <xf numFmtId="0" fontId="20" fillId="0" borderId="26" xfId="0" quotePrefix="1" applyFont="1" applyFill="1" applyBorder="1" applyAlignment="1">
      <alignment horizontal="center" vertical="center" shrinkToFit="1"/>
    </xf>
    <xf numFmtId="0" fontId="20" fillId="0" borderId="37" xfId="0" applyFont="1" applyFill="1" applyBorder="1" applyAlignment="1">
      <alignment horizontal="center" vertical="center" shrinkToFit="1"/>
    </xf>
    <xf numFmtId="0" fontId="20" fillId="0" borderId="12" xfId="0" applyFont="1" applyFill="1" applyBorder="1" applyAlignment="1">
      <alignment horizontal="center" vertical="center" shrinkToFit="1"/>
    </xf>
    <xf numFmtId="0" fontId="20" fillId="0" borderId="12" xfId="0" quotePrefix="1" applyFont="1" applyFill="1" applyBorder="1" applyAlignment="1">
      <alignment horizontal="center" vertical="center" shrinkToFit="1"/>
    </xf>
    <xf numFmtId="0" fontId="20" fillId="0" borderId="13" xfId="0" quotePrefix="1" applyFont="1" applyFill="1" applyBorder="1" applyAlignment="1">
      <alignment horizontal="center" vertical="center" shrinkToFit="1"/>
    </xf>
    <xf numFmtId="0" fontId="20" fillId="0" borderId="13" xfId="0" applyFont="1" applyFill="1" applyBorder="1" applyAlignment="1">
      <alignment horizontal="center" vertical="center" shrinkToFit="1"/>
    </xf>
    <xf numFmtId="0" fontId="26" fillId="0" borderId="15" xfId="0" applyFont="1" applyFill="1" applyBorder="1" applyAlignment="1">
      <alignment horizontal="center" vertical="center" wrapText="1"/>
    </xf>
    <xf numFmtId="0" fontId="26" fillId="0" borderId="16" xfId="0" quotePrefix="1" applyFont="1" applyFill="1" applyBorder="1" applyAlignment="1">
      <alignment horizontal="center" vertical="center" shrinkToFit="1"/>
    </xf>
    <xf numFmtId="0" fontId="26" fillId="40" borderId="17" xfId="0" quotePrefix="1" applyFont="1" applyFill="1" applyBorder="1" applyAlignment="1">
      <alignment horizontal="center" vertical="center" shrinkToFit="1"/>
    </xf>
    <xf numFmtId="0" fontId="20" fillId="0" borderId="31" xfId="0" quotePrefix="1" applyFont="1" applyFill="1" applyBorder="1" applyAlignment="1">
      <alignment horizontal="center" vertical="center" wrapText="1"/>
    </xf>
    <xf numFmtId="0" fontId="20" fillId="0" borderId="45" xfId="0" applyFont="1" applyFill="1" applyBorder="1" applyAlignment="1">
      <alignment horizontal="center" vertical="center" wrapText="1"/>
    </xf>
    <xf numFmtId="0" fontId="20" fillId="0" borderId="34" xfId="0" applyFont="1" applyFill="1" applyBorder="1" applyAlignment="1">
      <alignment horizontal="center" vertical="center" wrapText="1"/>
    </xf>
    <xf numFmtId="0" fontId="20" fillId="0" borderId="41" xfId="0" applyFont="1" applyFill="1" applyBorder="1" applyAlignment="1">
      <alignment horizontal="center" vertical="center" wrapText="1"/>
    </xf>
    <xf numFmtId="0" fontId="26" fillId="0" borderId="11" xfId="0" applyFont="1" applyFill="1" applyBorder="1" applyAlignment="1">
      <alignment horizontal="center" vertical="center" wrapText="1"/>
    </xf>
    <xf numFmtId="0" fontId="26" fillId="0" borderId="12" xfId="0" applyFont="1" applyFill="1" applyBorder="1" applyAlignment="1">
      <alignment horizontal="center" vertical="center" wrapText="1"/>
    </xf>
    <xf numFmtId="0" fontId="26" fillId="0" borderId="13" xfId="0" applyFont="1" applyFill="1" applyBorder="1" applyAlignment="1">
      <alignment horizontal="center" vertical="center" wrapText="1"/>
    </xf>
    <xf numFmtId="0" fontId="27" fillId="0" borderId="43" xfId="0" quotePrefix="1" applyFont="1" applyBorder="1" applyAlignment="1">
      <alignment horizontal="center" vertical="center" shrinkToFit="1"/>
    </xf>
    <xf numFmtId="0" fontId="20" fillId="0" borderId="46" xfId="0" applyFont="1" applyFill="1" applyBorder="1" applyAlignment="1">
      <alignment horizontal="center" vertical="center" wrapText="1"/>
    </xf>
    <xf numFmtId="0" fontId="20" fillId="0" borderId="47" xfId="0" applyFont="1" applyFill="1" applyBorder="1" applyAlignment="1">
      <alignment horizontal="center" vertical="center" wrapText="1"/>
    </xf>
    <xf numFmtId="0" fontId="20" fillId="0" borderId="39" xfId="0" quotePrefix="1" applyFont="1" applyFill="1" applyBorder="1" applyAlignment="1">
      <alignment horizontal="center" vertical="center" wrapText="1"/>
    </xf>
    <xf numFmtId="0" fontId="20" fillId="0" borderId="24" xfId="0" quotePrefix="1" applyFont="1" applyFill="1" applyBorder="1" applyAlignment="1">
      <alignment horizontal="center" vertical="center" wrapText="1"/>
    </xf>
    <xf numFmtId="0" fontId="20" fillId="0" borderId="45" xfId="0" quotePrefix="1" applyFont="1" applyFill="1" applyBorder="1" applyAlignment="1">
      <alignment horizontal="center" vertical="center" wrapText="1"/>
    </xf>
    <xf numFmtId="0" fontId="27" fillId="0" borderId="44" xfId="0" quotePrefix="1" applyFont="1" applyFill="1" applyBorder="1" applyAlignment="1">
      <alignment horizontal="center" vertical="center" shrinkToFit="1"/>
    </xf>
    <xf numFmtId="0" fontId="27" fillId="0" borderId="20" xfId="0" quotePrefix="1" applyFont="1" applyFill="1" applyBorder="1" applyAlignment="1">
      <alignment horizontal="center" vertical="center" shrinkToFit="1"/>
    </xf>
    <xf numFmtId="0" fontId="27" fillId="0" borderId="22" xfId="0" quotePrefix="1" applyFont="1" applyFill="1" applyBorder="1" applyAlignment="1">
      <alignment horizontal="center" vertical="center" shrinkToFit="1"/>
    </xf>
  </cellXfs>
  <cellStyles count="4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3"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2" xr:uid="{00000000-0005-0000-0000-00002500000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281">
    <dxf>
      <font>
        <color rgb="FF006100"/>
      </font>
      <fill>
        <patternFill>
          <fgColor indexed="64"/>
          <bgColor rgb="FFC6EFCE"/>
        </patternFill>
      </fill>
    </dxf>
    <dxf>
      <font>
        <color rgb="FF9C5700"/>
      </font>
      <fill>
        <patternFill>
          <fgColor indexed="64"/>
          <bgColor rgb="FFFFEB9C"/>
        </patternFill>
      </fill>
    </dxf>
    <dxf>
      <fill>
        <patternFill>
          <fgColor indexed="64"/>
          <bgColor theme="9" tint="0.59996337778862885"/>
        </patternFill>
      </fill>
    </dxf>
    <dxf>
      <fill>
        <patternFill>
          <fgColor indexed="64"/>
          <bgColor theme="5" tint="0.59996337778862885"/>
        </patternFill>
      </fill>
    </dxf>
    <dxf>
      <fill>
        <patternFill>
          <fgColor indexed="64"/>
          <bgColor theme="3" tint="0.79995117038483843"/>
        </patternFill>
      </fill>
    </dxf>
    <dxf>
      <fill>
        <patternFill>
          <fgColor indexed="64"/>
          <bgColor theme="6" tint="0.59996337778862885"/>
        </patternFill>
      </fill>
    </dxf>
    <dxf>
      <font>
        <color theme="0" tint="-0.34998626667073579"/>
      </font>
      <fill>
        <patternFill>
          <fgColor indexed="64"/>
          <bgColor theme="0" tint="-0.34998626667073579"/>
        </patternFill>
      </fill>
    </dxf>
    <dxf>
      <fill>
        <patternFill>
          <fgColor indexed="64"/>
          <bgColor theme="0" tint="-0.14993743705557422"/>
        </patternFill>
      </fill>
    </dxf>
    <dxf>
      <fill>
        <patternFill>
          <fgColor indexed="64"/>
          <bgColor theme="9" tint="0.39991454817346722"/>
        </patternFill>
      </fill>
    </dxf>
    <dxf>
      <font>
        <color rgb="FF9C6500"/>
      </font>
      <fill>
        <patternFill>
          <fgColor indexed="64"/>
          <bgColor rgb="FFFFEB9C"/>
        </patternFill>
      </fill>
    </dxf>
    <dxf>
      <font>
        <color rgb="FF9C6500"/>
      </font>
    </dxf>
    <dxf>
      <font>
        <color rgb="FF9C6500"/>
      </font>
    </dxf>
    <dxf>
      <font>
        <u/>
      </font>
    </dxf>
    <dxf>
      <font>
        <u/>
      </font>
    </dxf>
    <dxf>
      <font>
        <u/>
      </font>
    </dxf>
    <dxf>
      <font>
        <u/>
      </font>
    </dxf>
    <dxf>
      <font>
        <u/>
      </font>
    </dxf>
    <dxf>
      <font>
        <u/>
      </font>
    </dxf>
    <dxf>
      <font>
        <u/>
      </font>
    </dxf>
    <dxf>
      <font>
        <u/>
      </font>
    </dxf>
    <dxf>
      <font>
        <b/>
        <i val="0"/>
      </font>
    </dxf>
    <dxf>
      <font>
        <b/>
        <i val="0"/>
      </font>
    </dxf>
    <dxf>
      <font>
        <b/>
        <i val="0"/>
      </font>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color rgb="FF9C5700"/>
      </font>
      <fill>
        <patternFill>
          <fgColor indexed="64"/>
          <bgColor rgb="FFFFEB9C"/>
        </patternFill>
      </fill>
    </dxf>
    <dxf>
      <font>
        <color rgb="FF006100"/>
      </font>
      <fill>
        <patternFill>
          <fgColor indexed="64"/>
          <bgColor rgb="FFC6EFCE"/>
        </patternFill>
      </fill>
    </dxf>
    <dxf>
      <fill>
        <patternFill>
          <fgColor indexed="64"/>
          <bgColor theme="9" tint="0.39991454817346722"/>
        </patternFill>
      </fill>
    </dxf>
    <dxf>
      <fill>
        <patternFill>
          <fgColor indexed="64"/>
          <bgColor theme="0" tint="-0.14993743705557422"/>
        </patternFill>
      </fill>
    </dxf>
    <dxf>
      <font>
        <color theme="0" tint="-0.34998626667073579"/>
      </font>
      <fill>
        <patternFill>
          <fgColor indexed="64"/>
          <bgColor theme="0" tint="-0.34998626667073579"/>
        </patternFill>
      </fill>
    </dxf>
    <dxf>
      <fill>
        <patternFill>
          <fgColor indexed="64"/>
          <bgColor theme="6" tint="0.59996337778862885"/>
        </patternFill>
      </fill>
    </dxf>
    <dxf>
      <fill>
        <patternFill>
          <fgColor indexed="64"/>
          <bgColor theme="3" tint="0.79995117038483843"/>
        </patternFill>
      </fill>
    </dxf>
    <dxf>
      <fill>
        <patternFill>
          <fgColor indexed="64"/>
          <bgColor theme="5" tint="0.59996337778862885"/>
        </patternFill>
      </fill>
    </dxf>
    <dxf>
      <fill>
        <patternFill>
          <fgColor indexed="64"/>
          <bgColor theme="9" tint="0.59996337778862885"/>
        </patternFill>
      </fill>
    </dxf>
    <dxf>
      <font>
        <color rgb="FF9C5700"/>
      </font>
      <fill>
        <patternFill>
          <fgColor indexed="64"/>
          <bgColor rgb="FFFFEB9C"/>
        </patternFill>
      </fill>
    </dxf>
    <dxf>
      <font>
        <color rgb="FF006100"/>
      </font>
      <fill>
        <patternFill>
          <fgColor indexed="64"/>
          <bgColor rgb="FFC6EFCE"/>
        </patternFill>
      </fill>
    </dxf>
    <dxf>
      <fill>
        <patternFill>
          <fgColor indexed="64"/>
          <bgColor theme="9" tint="0.39991454817346722"/>
        </patternFill>
      </fill>
    </dxf>
    <dxf>
      <fill>
        <patternFill>
          <fgColor indexed="64"/>
          <bgColor theme="0" tint="-0.14993743705557422"/>
        </patternFill>
      </fill>
    </dxf>
    <dxf>
      <font>
        <color theme="0" tint="-0.34998626667073579"/>
      </font>
      <fill>
        <patternFill>
          <fgColor indexed="64"/>
          <bgColor theme="0" tint="-0.34998626667073579"/>
        </patternFill>
      </fill>
    </dxf>
    <dxf>
      <fill>
        <patternFill>
          <fgColor indexed="64"/>
          <bgColor theme="6" tint="0.59996337778862885"/>
        </patternFill>
      </fill>
    </dxf>
    <dxf>
      <fill>
        <patternFill>
          <fgColor indexed="64"/>
          <bgColor theme="3" tint="0.79995117038483843"/>
        </patternFill>
      </fill>
    </dxf>
    <dxf>
      <fill>
        <patternFill>
          <fgColor indexed="64"/>
          <bgColor theme="5" tint="0.59996337778862885"/>
        </patternFill>
      </fill>
    </dxf>
    <dxf>
      <fill>
        <patternFill>
          <fgColor indexed="64"/>
          <bgColor theme="9" tint="0.59996337778862885"/>
        </patternFill>
      </fill>
    </dxf>
  </dxfs>
  <tableStyles count="0" defaultTableStyle="TableStyleMedium9" defaultPivotStyle="PivotStyleLight16"/>
  <colors>
    <mruColors>
      <color rgb="FFC25C10"/>
      <color rgb="FFBC1616"/>
      <color rgb="FFBC8F00"/>
      <color rgb="FF66FF99"/>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21">
    <tabColor rgb="FF00B050"/>
  </sheetPr>
  <dimension ref="A1:AE100"/>
  <sheetViews>
    <sheetView workbookViewId="0"/>
  </sheetViews>
  <sheetFormatPr defaultRowHeight="15" x14ac:dyDescent="0.25"/>
  <cols>
    <col min="1" max="3" width="24.7109375" style="11" customWidth="1"/>
    <col min="4" max="5" width="8.7109375" style="11" customWidth="1"/>
    <col min="6" max="6" width="15.7109375" style="11" customWidth="1"/>
    <col min="7" max="8" width="9.140625" style="11"/>
    <col min="9" max="27" width="5.7109375" style="11" customWidth="1"/>
    <col min="28" max="31" width="10.7109375" style="11" customWidth="1"/>
    <col min="32" max="16384" width="9.140625" style="11"/>
  </cols>
  <sheetData>
    <row r="1" spans="1:31" s="5" customFormat="1" ht="80.099999999999994" customHeight="1" x14ac:dyDescent="0.25">
      <c r="A1" s="6" t="s">
        <v>2905</v>
      </c>
      <c r="B1" s="6" t="s">
        <v>2904</v>
      </c>
      <c r="C1" s="6" t="s">
        <v>2903</v>
      </c>
      <c r="D1" s="6"/>
      <c r="E1" s="25" t="s">
        <v>2883</v>
      </c>
      <c r="F1" s="25" t="s">
        <v>2884</v>
      </c>
      <c r="G1" s="25" t="s">
        <v>2885</v>
      </c>
      <c r="H1" s="25" t="s">
        <v>2886</v>
      </c>
      <c r="I1" s="25" t="s">
        <v>2887</v>
      </c>
      <c r="J1" s="25" t="s">
        <v>2888</v>
      </c>
      <c r="K1" s="25" t="s">
        <v>2889</v>
      </c>
      <c r="L1" s="25" t="s">
        <v>2906</v>
      </c>
      <c r="M1" s="25" t="s">
        <v>2907</v>
      </c>
      <c r="N1" s="25" t="s">
        <v>2890</v>
      </c>
      <c r="O1" s="25" t="s">
        <v>2891</v>
      </c>
      <c r="P1" s="25" t="s">
        <v>2892</v>
      </c>
      <c r="Q1" s="25" t="s">
        <v>2893</v>
      </c>
      <c r="R1" s="25" t="s">
        <v>2894</v>
      </c>
      <c r="S1" s="25" t="s">
        <v>2895</v>
      </c>
      <c r="T1" s="25" t="s">
        <v>2896</v>
      </c>
      <c r="U1" s="25" t="s">
        <v>2897</v>
      </c>
      <c r="V1" s="25" t="s">
        <v>2898</v>
      </c>
      <c r="W1" s="25" t="s">
        <v>2878</v>
      </c>
      <c r="X1" s="25" t="s">
        <v>2899</v>
      </c>
      <c r="Y1" s="25" t="s">
        <v>2879</v>
      </c>
      <c r="Z1" s="25" t="s">
        <v>2900</v>
      </c>
      <c r="AA1" s="25" t="s">
        <v>2908</v>
      </c>
      <c r="AB1" s="25" t="s">
        <v>2901</v>
      </c>
      <c r="AC1" s="25" t="s">
        <v>2902</v>
      </c>
      <c r="AD1" s="25" t="s">
        <v>2955</v>
      </c>
      <c r="AE1" s="25" t="s">
        <v>2956</v>
      </c>
    </row>
    <row r="2" spans="1:31" x14ac:dyDescent="0.25">
      <c r="A2" s="23" t="s">
        <v>4000</v>
      </c>
      <c r="B2" s="7"/>
      <c r="C2" s="7"/>
      <c r="D2" s="7"/>
      <c r="E2" s="7">
        <v>1</v>
      </c>
      <c r="F2" s="7" t="s">
        <v>4092</v>
      </c>
      <c r="G2" s="24" t="b">
        <v>0</v>
      </c>
      <c r="H2" s="24" t="b">
        <v>0</v>
      </c>
      <c r="I2" s="24" t="b">
        <v>0</v>
      </c>
      <c r="J2" s="24" t="b">
        <v>0</v>
      </c>
      <c r="K2" s="24" t="b">
        <v>1</v>
      </c>
      <c r="L2" s="24" t="b">
        <v>0</v>
      </c>
      <c r="M2" s="24" t="b">
        <v>0</v>
      </c>
      <c r="N2" s="24" t="b">
        <v>0</v>
      </c>
      <c r="O2" s="24" t="b">
        <v>1</v>
      </c>
      <c r="P2" s="24" t="b">
        <v>1</v>
      </c>
      <c r="Q2" s="24" t="b">
        <v>1</v>
      </c>
      <c r="R2" s="24" t="b">
        <v>0</v>
      </c>
      <c r="S2" s="24" t="b">
        <v>0</v>
      </c>
      <c r="T2" s="24" t="b">
        <v>0</v>
      </c>
      <c r="U2" s="24" t="b">
        <v>0</v>
      </c>
      <c r="V2" s="24" t="b">
        <v>1</v>
      </c>
      <c r="W2" s="24" t="b">
        <v>1</v>
      </c>
      <c r="X2" s="24" t="b">
        <v>1</v>
      </c>
      <c r="Y2" s="24" t="b">
        <v>1</v>
      </c>
      <c r="Z2" s="24" t="b">
        <v>1</v>
      </c>
      <c r="AA2" s="24" t="b">
        <v>1</v>
      </c>
      <c r="AB2" s="7" t="s">
        <v>0</v>
      </c>
      <c r="AC2" s="7"/>
      <c r="AD2" s="7" t="s">
        <v>0</v>
      </c>
      <c r="AE2" s="7"/>
    </row>
    <row r="3" spans="1:31" x14ac:dyDescent="0.25">
      <c r="A3" s="23" t="s">
        <v>3999</v>
      </c>
      <c r="B3" s="7"/>
      <c r="C3" s="7"/>
      <c r="D3" s="7"/>
      <c r="E3" s="7">
        <v>1</v>
      </c>
      <c r="F3" s="7" t="s">
        <v>3155</v>
      </c>
      <c r="G3" s="24" t="b">
        <v>0</v>
      </c>
      <c r="H3" s="24" t="b">
        <v>0</v>
      </c>
      <c r="I3" s="24" t="b">
        <v>0</v>
      </c>
      <c r="J3" s="24" t="b">
        <v>0</v>
      </c>
      <c r="K3" s="24" t="b">
        <v>1</v>
      </c>
      <c r="L3" s="24" t="b">
        <v>0</v>
      </c>
      <c r="M3" s="24" t="b">
        <v>0</v>
      </c>
      <c r="N3" s="24" t="b">
        <v>0</v>
      </c>
      <c r="O3" s="24" t="b">
        <v>1</v>
      </c>
      <c r="P3" s="24" t="b">
        <v>1</v>
      </c>
      <c r="Q3" s="24" t="b">
        <v>1</v>
      </c>
      <c r="R3" s="24" t="b">
        <v>0</v>
      </c>
      <c r="S3" s="24" t="b">
        <v>0</v>
      </c>
      <c r="T3" s="24" t="b">
        <v>0</v>
      </c>
      <c r="U3" s="24" t="b">
        <v>0</v>
      </c>
      <c r="V3" s="24" t="b">
        <v>1</v>
      </c>
      <c r="W3" s="24" t="b">
        <v>1</v>
      </c>
      <c r="X3" s="24" t="b">
        <v>1</v>
      </c>
      <c r="Y3" s="24" t="b">
        <v>1</v>
      </c>
      <c r="Z3" s="24" t="b">
        <v>1</v>
      </c>
      <c r="AA3" s="24" t="b">
        <v>1</v>
      </c>
      <c r="AB3" s="7" t="s">
        <v>0</v>
      </c>
      <c r="AC3" s="7"/>
      <c r="AD3" s="7" t="s">
        <v>0</v>
      </c>
      <c r="AE3" s="7"/>
    </row>
    <row r="4" spans="1:31" x14ac:dyDescent="0.25">
      <c r="A4" s="23" t="s">
        <v>3998</v>
      </c>
      <c r="B4" s="7"/>
      <c r="C4" s="7"/>
      <c r="D4" s="7"/>
      <c r="E4" s="7">
        <v>1</v>
      </c>
      <c r="F4" s="7" t="s">
        <v>3155</v>
      </c>
      <c r="G4" s="24" t="b">
        <v>0</v>
      </c>
      <c r="H4" s="24" t="b">
        <v>0</v>
      </c>
      <c r="I4" s="24" t="b">
        <v>0</v>
      </c>
      <c r="J4" s="24" t="b">
        <v>0</v>
      </c>
      <c r="K4" s="24" t="b">
        <v>1</v>
      </c>
      <c r="L4" s="24" t="b">
        <v>0</v>
      </c>
      <c r="M4" s="24" t="b">
        <v>0</v>
      </c>
      <c r="N4" s="24" t="b">
        <v>0</v>
      </c>
      <c r="O4" s="24" t="b">
        <v>1</v>
      </c>
      <c r="P4" s="24" t="b">
        <v>1</v>
      </c>
      <c r="Q4" s="24" t="b">
        <v>1</v>
      </c>
      <c r="R4" s="24" t="b">
        <v>0</v>
      </c>
      <c r="S4" s="24" t="b">
        <v>0</v>
      </c>
      <c r="T4" s="24" t="b">
        <v>0</v>
      </c>
      <c r="U4" s="24" t="b">
        <v>0</v>
      </c>
      <c r="V4" s="24" t="b">
        <v>1</v>
      </c>
      <c r="W4" s="24" t="b">
        <v>1</v>
      </c>
      <c r="X4" s="24" t="b">
        <v>1</v>
      </c>
      <c r="Y4" s="24" t="b">
        <v>1</v>
      </c>
      <c r="Z4" s="24" t="b">
        <v>1</v>
      </c>
      <c r="AA4" s="24" t="b">
        <v>1</v>
      </c>
      <c r="AB4" s="7" t="s">
        <v>0</v>
      </c>
      <c r="AC4" s="7"/>
      <c r="AD4" s="7" t="s">
        <v>0</v>
      </c>
      <c r="AE4" s="7"/>
    </row>
    <row r="5" spans="1:31" x14ac:dyDescent="0.25">
      <c r="A5" s="23" t="s">
        <v>3997</v>
      </c>
      <c r="B5" s="7"/>
      <c r="C5" s="7"/>
      <c r="D5" s="7"/>
      <c r="E5" s="7">
        <v>1</v>
      </c>
      <c r="F5" s="7" t="s">
        <v>3155</v>
      </c>
      <c r="G5" s="24" t="b">
        <v>0</v>
      </c>
      <c r="H5" s="24" t="b">
        <v>0</v>
      </c>
      <c r="I5" s="24" t="b">
        <v>0</v>
      </c>
      <c r="J5" s="24" t="b">
        <v>0</v>
      </c>
      <c r="K5" s="24" t="b">
        <v>1</v>
      </c>
      <c r="L5" s="24" t="b">
        <v>0</v>
      </c>
      <c r="M5" s="24" t="b">
        <v>0</v>
      </c>
      <c r="N5" s="24" t="b">
        <v>0</v>
      </c>
      <c r="O5" s="24" t="b">
        <v>1</v>
      </c>
      <c r="P5" s="24" t="b">
        <v>1</v>
      </c>
      <c r="Q5" s="24" t="b">
        <v>1</v>
      </c>
      <c r="R5" s="24" t="b">
        <v>0</v>
      </c>
      <c r="S5" s="24" t="b">
        <v>0</v>
      </c>
      <c r="T5" s="24" t="b">
        <v>0</v>
      </c>
      <c r="U5" s="24" t="b">
        <v>0</v>
      </c>
      <c r="V5" s="24" t="b">
        <v>1</v>
      </c>
      <c r="W5" s="24" t="b">
        <v>1</v>
      </c>
      <c r="X5" s="24" t="b">
        <v>1</v>
      </c>
      <c r="Y5" s="24" t="b">
        <v>1</v>
      </c>
      <c r="Z5" s="24" t="b">
        <v>1</v>
      </c>
      <c r="AA5" s="24" t="b">
        <v>1</v>
      </c>
      <c r="AB5" s="7" t="s">
        <v>0</v>
      </c>
      <c r="AC5" s="7"/>
      <c r="AD5" s="7" t="s">
        <v>0</v>
      </c>
      <c r="AE5" s="7"/>
    </row>
    <row r="6" spans="1:31" x14ac:dyDescent="0.25">
      <c r="A6" s="23" t="s">
        <v>3996</v>
      </c>
      <c r="B6" s="7"/>
      <c r="C6" s="7"/>
      <c r="D6" s="7"/>
      <c r="E6" s="7">
        <v>1</v>
      </c>
      <c r="F6" s="7" t="s">
        <v>3155</v>
      </c>
      <c r="G6" s="24" t="b">
        <v>0</v>
      </c>
      <c r="H6" s="24" t="b">
        <v>0</v>
      </c>
      <c r="I6" s="24" t="b">
        <v>0</v>
      </c>
      <c r="J6" s="24" t="b">
        <v>0</v>
      </c>
      <c r="K6" s="24" t="b">
        <v>1</v>
      </c>
      <c r="L6" s="24" t="b">
        <v>0</v>
      </c>
      <c r="M6" s="24" t="b">
        <v>0</v>
      </c>
      <c r="N6" s="24" t="b">
        <v>0</v>
      </c>
      <c r="O6" s="24" t="b">
        <v>1</v>
      </c>
      <c r="P6" s="24" t="b">
        <v>1</v>
      </c>
      <c r="Q6" s="24" t="b">
        <v>1</v>
      </c>
      <c r="R6" s="24" t="b">
        <v>0</v>
      </c>
      <c r="S6" s="24" t="b">
        <v>0</v>
      </c>
      <c r="T6" s="24" t="b">
        <v>0</v>
      </c>
      <c r="U6" s="24" t="b">
        <v>0</v>
      </c>
      <c r="V6" s="24" t="b">
        <v>1</v>
      </c>
      <c r="W6" s="24" t="b">
        <v>1</v>
      </c>
      <c r="X6" s="24" t="b">
        <v>1</v>
      </c>
      <c r="Y6" s="24" t="b">
        <v>1</v>
      </c>
      <c r="Z6" s="24" t="b">
        <v>1</v>
      </c>
      <c r="AA6" s="24" t="b">
        <v>1</v>
      </c>
      <c r="AB6" s="7" t="s">
        <v>0</v>
      </c>
      <c r="AC6" s="7"/>
      <c r="AD6" s="7" t="s">
        <v>0</v>
      </c>
      <c r="AE6" s="7"/>
    </row>
    <row r="7" spans="1:31" x14ac:dyDescent="0.25">
      <c r="A7" s="7"/>
      <c r="B7" s="7"/>
      <c r="C7" s="23" t="s">
        <v>2939</v>
      </c>
      <c r="D7" s="7"/>
      <c r="E7" s="7"/>
      <c r="F7" s="7"/>
      <c r="G7" s="24"/>
      <c r="H7" s="24"/>
      <c r="I7" s="24"/>
      <c r="J7" s="24"/>
      <c r="K7" s="24"/>
      <c r="L7" s="24"/>
      <c r="M7" s="24"/>
      <c r="N7" s="24"/>
      <c r="O7" s="24"/>
      <c r="P7" s="24"/>
      <c r="Q7" s="24"/>
      <c r="R7" s="24"/>
      <c r="S7" s="24"/>
      <c r="T7" s="24"/>
      <c r="U7" s="24"/>
      <c r="V7" s="24"/>
      <c r="W7" s="24"/>
      <c r="X7" s="24"/>
      <c r="Y7" s="24"/>
      <c r="Z7" s="24"/>
      <c r="AA7" s="24"/>
      <c r="AB7" s="7"/>
      <c r="AC7" s="7"/>
      <c r="AD7" s="7"/>
      <c r="AE7" s="7"/>
    </row>
    <row r="8" spans="1:31" x14ac:dyDescent="0.25">
      <c r="A8" s="23" t="s">
        <v>3995</v>
      </c>
      <c r="B8" s="7"/>
      <c r="C8" s="7"/>
      <c r="D8" s="7"/>
      <c r="E8" s="7">
        <v>1</v>
      </c>
      <c r="F8" s="7" t="s">
        <v>3155</v>
      </c>
      <c r="G8" s="24" t="b">
        <v>0</v>
      </c>
      <c r="H8" s="24" t="b">
        <v>0</v>
      </c>
      <c r="I8" s="24" t="b">
        <v>0</v>
      </c>
      <c r="J8" s="24" t="b">
        <v>0</v>
      </c>
      <c r="K8" s="24" t="b">
        <v>1</v>
      </c>
      <c r="L8" s="24" t="b">
        <v>0</v>
      </c>
      <c r="M8" s="24" t="b">
        <v>0</v>
      </c>
      <c r="N8" s="24" t="b">
        <v>0</v>
      </c>
      <c r="O8" s="24" t="b">
        <v>1</v>
      </c>
      <c r="P8" s="24" t="b">
        <v>1</v>
      </c>
      <c r="Q8" s="24" t="b">
        <v>1</v>
      </c>
      <c r="R8" s="24" t="b">
        <v>0</v>
      </c>
      <c r="S8" s="24" t="b">
        <v>0</v>
      </c>
      <c r="T8" s="24" t="b">
        <v>0</v>
      </c>
      <c r="U8" s="24" t="b">
        <v>0</v>
      </c>
      <c r="V8" s="24" t="b">
        <v>1</v>
      </c>
      <c r="W8" s="24" t="b">
        <v>1</v>
      </c>
      <c r="X8" s="24" t="b">
        <v>1</v>
      </c>
      <c r="Y8" s="24" t="b">
        <v>1</v>
      </c>
      <c r="Z8" s="24" t="b">
        <v>1</v>
      </c>
      <c r="AA8" s="24" t="b">
        <v>1</v>
      </c>
      <c r="AB8" s="7" t="s">
        <v>0</v>
      </c>
      <c r="AC8" s="7"/>
      <c r="AD8" s="7" t="s">
        <v>0</v>
      </c>
      <c r="AE8" s="7"/>
    </row>
    <row r="9" spans="1:31" x14ac:dyDescent="0.25">
      <c r="A9" s="23" t="s">
        <v>3994</v>
      </c>
      <c r="B9" s="7"/>
      <c r="C9" s="7"/>
      <c r="D9" s="7"/>
      <c r="E9" s="7">
        <v>1</v>
      </c>
      <c r="F9" s="7" t="s">
        <v>3155</v>
      </c>
      <c r="G9" s="24" t="b">
        <v>0</v>
      </c>
      <c r="H9" s="24" t="b">
        <v>0</v>
      </c>
      <c r="I9" s="24" t="b">
        <v>0</v>
      </c>
      <c r="J9" s="24" t="b">
        <v>0</v>
      </c>
      <c r="K9" s="24" t="b">
        <v>1</v>
      </c>
      <c r="L9" s="24" t="b">
        <v>0</v>
      </c>
      <c r="M9" s="24" t="b">
        <v>0</v>
      </c>
      <c r="N9" s="24" t="b">
        <v>0</v>
      </c>
      <c r="O9" s="24" t="b">
        <v>1</v>
      </c>
      <c r="P9" s="24" t="b">
        <v>1</v>
      </c>
      <c r="Q9" s="24" t="b">
        <v>1</v>
      </c>
      <c r="R9" s="24" t="b">
        <v>0</v>
      </c>
      <c r="S9" s="24" t="b">
        <v>0</v>
      </c>
      <c r="T9" s="24" t="b">
        <v>0</v>
      </c>
      <c r="U9" s="24" t="b">
        <v>0</v>
      </c>
      <c r="V9" s="24" t="b">
        <v>1</v>
      </c>
      <c r="W9" s="24" t="b">
        <v>1</v>
      </c>
      <c r="X9" s="24" t="b">
        <v>1</v>
      </c>
      <c r="Y9" s="24" t="b">
        <v>1</v>
      </c>
      <c r="Z9" s="24" t="b">
        <v>1</v>
      </c>
      <c r="AA9" s="24" t="b">
        <v>1</v>
      </c>
      <c r="AB9" s="7" t="s">
        <v>0</v>
      </c>
      <c r="AC9" s="7"/>
      <c r="AD9" s="7" t="s">
        <v>0</v>
      </c>
      <c r="AE9" s="7"/>
    </row>
    <row r="10" spans="1:31" x14ac:dyDescent="0.25">
      <c r="A10" s="23" t="s">
        <v>3993</v>
      </c>
      <c r="B10" s="7"/>
      <c r="C10" s="7"/>
      <c r="D10" s="7"/>
      <c r="E10" s="7">
        <v>1</v>
      </c>
      <c r="F10" s="7" t="s">
        <v>3155</v>
      </c>
      <c r="G10" s="24" t="b">
        <v>0</v>
      </c>
      <c r="H10" s="24" t="b">
        <v>0</v>
      </c>
      <c r="I10" s="24" t="b">
        <v>0</v>
      </c>
      <c r="J10" s="24" t="b">
        <v>0</v>
      </c>
      <c r="K10" s="24" t="b">
        <v>1</v>
      </c>
      <c r="L10" s="24" t="b">
        <v>0</v>
      </c>
      <c r="M10" s="24" t="b">
        <v>0</v>
      </c>
      <c r="N10" s="24" t="b">
        <v>0</v>
      </c>
      <c r="O10" s="24" t="b">
        <v>1</v>
      </c>
      <c r="P10" s="24" t="b">
        <v>1</v>
      </c>
      <c r="Q10" s="24" t="b">
        <v>1</v>
      </c>
      <c r="R10" s="24" t="b">
        <v>0</v>
      </c>
      <c r="S10" s="24" t="b">
        <v>0</v>
      </c>
      <c r="T10" s="24" t="b">
        <v>0</v>
      </c>
      <c r="U10" s="24" t="b">
        <v>0</v>
      </c>
      <c r="V10" s="24" t="b">
        <v>1</v>
      </c>
      <c r="W10" s="24" t="b">
        <v>1</v>
      </c>
      <c r="X10" s="24" t="b">
        <v>1</v>
      </c>
      <c r="Y10" s="24" t="b">
        <v>1</v>
      </c>
      <c r="Z10" s="24" t="b">
        <v>1</v>
      </c>
      <c r="AA10" s="24" t="b">
        <v>1</v>
      </c>
      <c r="AB10" s="7" t="s">
        <v>0</v>
      </c>
      <c r="AC10" s="7"/>
      <c r="AD10" s="7" t="s">
        <v>0</v>
      </c>
      <c r="AE10" s="7"/>
    </row>
    <row r="11" spans="1:31" x14ac:dyDescent="0.25">
      <c r="A11" s="23" t="s">
        <v>3992</v>
      </c>
      <c r="B11" s="7"/>
      <c r="C11" s="7"/>
      <c r="D11" s="7"/>
      <c r="E11" s="7">
        <v>1</v>
      </c>
      <c r="F11" s="7" t="s">
        <v>3155</v>
      </c>
      <c r="G11" s="24" t="b">
        <v>0</v>
      </c>
      <c r="H11" s="24" t="b">
        <v>0</v>
      </c>
      <c r="I11" s="24" t="b">
        <v>0</v>
      </c>
      <c r="J11" s="24" t="b">
        <v>0</v>
      </c>
      <c r="K11" s="24" t="b">
        <v>1</v>
      </c>
      <c r="L11" s="24" t="b">
        <v>0</v>
      </c>
      <c r="M11" s="24" t="b">
        <v>0</v>
      </c>
      <c r="N11" s="24" t="b">
        <v>0</v>
      </c>
      <c r="O11" s="24" t="b">
        <v>1</v>
      </c>
      <c r="P11" s="24" t="b">
        <v>1</v>
      </c>
      <c r="Q11" s="24" t="b">
        <v>1</v>
      </c>
      <c r="R11" s="24" t="b">
        <v>0</v>
      </c>
      <c r="S11" s="24" t="b">
        <v>0</v>
      </c>
      <c r="T11" s="24" t="b">
        <v>0</v>
      </c>
      <c r="U11" s="24" t="b">
        <v>0</v>
      </c>
      <c r="V11" s="24" t="b">
        <v>1</v>
      </c>
      <c r="W11" s="24" t="b">
        <v>1</v>
      </c>
      <c r="X11" s="24" t="b">
        <v>1</v>
      </c>
      <c r="Y11" s="24" t="b">
        <v>1</v>
      </c>
      <c r="Z11" s="24" t="b">
        <v>1</v>
      </c>
      <c r="AA11" s="24" t="b">
        <v>1</v>
      </c>
      <c r="AB11" s="7" t="s">
        <v>0</v>
      </c>
      <c r="AC11" s="7"/>
      <c r="AD11" s="7" t="s">
        <v>0</v>
      </c>
      <c r="AE11" s="7"/>
    </row>
    <row r="12" spans="1:31" x14ac:dyDescent="0.25">
      <c r="A12" s="23" t="s">
        <v>3991</v>
      </c>
      <c r="B12" s="7"/>
      <c r="C12" s="7"/>
      <c r="D12" s="7"/>
      <c r="E12" s="7">
        <v>1</v>
      </c>
      <c r="F12" s="7" t="s">
        <v>3155</v>
      </c>
      <c r="G12" s="24" t="b">
        <v>0</v>
      </c>
      <c r="H12" s="24" t="b">
        <v>0</v>
      </c>
      <c r="I12" s="24" t="b">
        <v>0</v>
      </c>
      <c r="J12" s="24" t="b">
        <v>0</v>
      </c>
      <c r="K12" s="24" t="b">
        <v>1</v>
      </c>
      <c r="L12" s="24" t="b">
        <v>0</v>
      </c>
      <c r="M12" s="24" t="b">
        <v>0</v>
      </c>
      <c r="N12" s="24" t="b">
        <v>0</v>
      </c>
      <c r="O12" s="24" t="b">
        <v>1</v>
      </c>
      <c r="P12" s="24" t="b">
        <v>1</v>
      </c>
      <c r="Q12" s="24" t="b">
        <v>1</v>
      </c>
      <c r="R12" s="24" t="b">
        <v>0</v>
      </c>
      <c r="S12" s="24" t="b">
        <v>0</v>
      </c>
      <c r="T12" s="24" t="b">
        <v>0</v>
      </c>
      <c r="U12" s="24" t="b">
        <v>0</v>
      </c>
      <c r="V12" s="24" t="b">
        <v>1</v>
      </c>
      <c r="W12" s="24" t="b">
        <v>1</v>
      </c>
      <c r="X12" s="24" t="b">
        <v>1</v>
      </c>
      <c r="Y12" s="24" t="b">
        <v>1</v>
      </c>
      <c r="Z12" s="24" t="b">
        <v>1</v>
      </c>
      <c r="AA12" s="24" t="b">
        <v>1</v>
      </c>
      <c r="AB12" s="7" t="s">
        <v>0</v>
      </c>
      <c r="AC12" s="7"/>
      <c r="AD12" s="7" t="s">
        <v>0</v>
      </c>
      <c r="AE12" s="7"/>
    </row>
    <row r="13" spans="1:31" x14ac:dyDescent="0.25">
      <c r="A13" s="23" t="s">
        <v>3990</v>
      </c>
      <c r="B13" s="7"/>
      <c r="C13" s="7"/>
      <c r="D13" s="7"/>
      <c r="E13" s="7">
        <v>1</v>
      </c>
      <c r="F13" s="7" t="s">
        <v>3155</v>
      </c>
      <c r="G13" s="24" t="b">
        <v>0</v>
      </c>
      <c r="H13" s="24" t="b">
        <v>0</v>
      </c>
      <c r="I13" s="24" t="b">
        <v>0</v>
      </c>
      <c r="J13" s="24" t="b">
        <v>0</v>
      </c>
      <c r="K13" s="24" t="b">
        <v>1</v>
      </c>
      <c r="L13" s="24" t="b">
        <v>0</v>
      </c>
      <c r="M13" s="24" t="b">
        <v>0</v>
      </c>
      <c r="N13" s="24" t="b">
        <v>0</v>
      </c>
      <c r="O13" s="24" t="b">
        <v>1</v>
      </c>
      <c r="P13" s="24" t="b">
        <v>1</v>
      </c>
      <c r="Q13" s="24" t="b">
        <v>1</v>
      </c>
      <c r="R13" s="24" t="b">
        <v>0</v>
      </c>
      <c r="S13" s="24" t="b">
        <v>0</v>
      </c>
      <c r="T13" s="24" t="b">
        <v>0</v>
      </c>
      <c r="U13" s="24" t="b">
        <v>0</v>
      </c>
      <c r="V13" s="24" t="b">
        <v>1</v>
      </c>
      <c r="W13" s="24" t="b">
        <v>1</v>
      </c>
      <c r="X13" s="24" t="b">
        <v>1</v>
      </c>
      <c r="Y13" s="24" t="b">
        <v>1</v>
      </c>
      <c r="Z13" s="24" t="b">
        <v>1</v>
      </c>
      <c r="AA13" s="24" t="b">
        <v>1</v>
      </c>
      <c r="AB13" s="7" t="s">
        <v>0</v>
      </c>
      <c r="AC13" s="7"/>
      <c r="AD13" s="7" t="s">
        <v>0</v>
      </c>
      <c r="AE13" s="7"/>
    </row>
    <row r="14" spans="1:31" x14ac:dyDescent="0.25">
      <c r="A14" s="23" t="s">
        <v>3989</v>
      </c>
      <c r="B14" s="7"/>
      <c r="C14" s="7"/>
      <c r="D14" s="7"/>
      <c r="E14" s="7">
        <v>1</v>
      </c>
      <c r="F14" s="7" t="s">
        <v>3155</v>
      </c>
      <c r="G14" s="24" t="b">
        <v>0</v>
      </c>
      <c r="H14" s="24" t="b">
        <v>0</v>
      </c>
      <c r="I14" s="24" t="b">
        <v>0</v>
      </c>
      <c r="J14" s="24" t="b">
        <v>0</v>
      </c>
      <c r="K14" s="24" t="b">
        <v>1</v>
      </c>
      <c r="L14" s="24" t="b">
        <v>0</v>
      </c>
      <c r="M14" s="24" t="b">
        <v>0</v>
      </c>
      <c r="N14" s="24" t="b">
        <v>0</v>
      </c>
      <c r="O14" s="24" t="b">
        <v>1</v>
      </c>
      <c r="P14" s="24" t="b">
        <v>1</v>
      </c>
      <c r="Q14" s="24" t="b">
        <v>1</v>
      </c>
      <c r="R14" s="24" t="b">
        <v>0</v>
      </c>
      <c r="S14" s="24" t="b">
        <v>0</v>
      </c>
      <c r="T14" s="24" t="b">
        <v>0</v>
      </c>
      <c r="U14" s="24" t="b">
        <v>0</v>
      </c>
      <c r="V14" s="24" t="b">
        <v>1</v>
      </c>
      <c r="W14" s="24" t="b">
        <v>1</v>
      </c>
      <c r="X14" s="24" t="b">
        <v>1</v>
      </c>
      <c r="Y14" s="24" t="b">
        <v>1</v>
      </c>
      <c r="Z14" s="24" t="b">
        <v>1</v>
      </c>
      <c r="AA14" s="24" t="b">
        <v>1</v>
      </c>
      <c r="AB14" s="7" t="s">
        <v>0</v>
      </c>
      <c r="AC14" s="7"/>
      <c r="AD14" s="7" t="s">
        <v>0</v>
      </c>
      <c r="AE14" s="7"/>
    </row>
    <row r="15" spans="1:31" x14ac:dyDescent="0.25">
      <c r="A15" s="23" t="s">
        <v>3988</v>
      </c>
      <c r="B15" s="7"/>
      <c r="C15" s="7"/>
      <c r="D15" s="7"/>
      <c r="E15" s="7">
        <v>1</v>
      </c>
      <c r="F15" s="7" t="s">
        <v>3155</v>
      </c>
      <c r="G15" s="24" t="b">
        <v>0</v>
      </c>
      <c r="H15" s="24" t="b">
        <v>0</v>
      </c>
      <c r="I15" s="24" t="b">
        <v>0</v>
      </c>
      <c r="J15" s="24" t="b">
        <v>0</v>
      </c>
      <c r="K15" s="24" t="b">
        <v>1</v>
      </c>
      <c r="L15" s="24" t="b">
        <v>0</v>
      </c>
      <c r="M15" s="24" t="b">
        <v>0</v>
      </c>
      <c r="N15" s="24" t="b">
        <v>0</v>
      </c>
      <c r="O15" s="24" t="b">
        <v>1</v>
      </c>
      <c r="P15" s="24" t="b">
        <v>1</v>
      </c>
      <c r="Q15" s="24" t="b">
        <v>1</v>
      </c>
      <c r="R15" s="24" t="b">
        <v>0</v>
      </c>
      <c r="S15" s="24" t="b">
        <v>0</v>
      </c>
      <c r="T15" s="24" t="b">
        <v>0</v>
      </c>
      <c r="U15" s="24" t="b">
        <v>0</v>
      </c>
      <c r="V15" s="24" t="b">
        <v>1</v>
      </c>
      <c r="W15" s="24" t="b">
        <v>1</v>
      </c>
      <c r="X15" s="24" t="b">
        <v>1</v>
      </c>
      <c r="Y15" s="24" t="b">
        <v>1</v>
      </c>
      <c r="Z15" s="24" t="b">
        <v>1</v>
      </c>
      <c r="AA15" s="24" t="b">
        <v>1</v>
      </c>
      <c r="AB15" s="7" t="s">
        <v>0</v>
      </c>
      <c r="AC15" s="7"/>
      <c r="AD15" s="7" t="s">
        <v>0</v>
      </c>
      <c r="AE15" s="7"/>
    </row>
    <row r="16" spans="1:31" x14ac:dyDescent="0.25">
      <c r="A16" s="23" t="s">
        <v>3987</v>
      </c>
      <c r="B16" s="7"/>
      <c r="C16" s="7"/>
      <c r="D16" s="7"/>
      <c r="E16" s="7">
        <v>1</v>
      </c>
      <c r="F16" s="7" t="s">
        <v>3155</v>
      </c>
      <c r="G16" s="24" t="b">
        <v>0</v>
      </c>
      <c r="H16" s="24" t="b">
        <v>0</v>
      </c>
      <c r="I16" s="24" t="b">
        <v>0</v>
      </c>
      <c r="J16" s="24" t="b">
        <v>0</v>
      </c>
      <c r="K16" s="24" t="b">
        <v>1</v>
      </c>
      <c r="L16" s="24" t="b">
        <v>0</v>
      </c>
      <c r="M16" s="24" t="b">
        <v>0</v>
      </c>
      <c r="N16" s="24" t="b">
        <v>0</v>
      </c>
      <c r="O16" s="24" t="b">
        <v>1</v>
      </c>
      <c r="P16" s="24" t="b">
        <v>1</v>
      </c>
      <c r="Q16" s="24" t="b">
        <v>1</v>
      </c>
      <c r="R16" s="24" t="b">
        <v>0</v>
      </c>
      <c r="S16" s="24" t="b">
        <v>0</v>
      </c>
      <c r="T16" s="24" t="b">
        <v>0</v>
      </c>
      <c r="U16" s="24" t="b">
        <v>0</v>
      </c>
      <c r="V16" s="24" t="b">
        <v>1</v>
      </c>
      <c r="W16" s="24" t="b">
        <v>1</v>
      </c>
      <c r="X16" s="24" t="b">
        <v>1</v>
      </c>
      <c r="Y16" s="24" t="b">
        <v>1</v>
      </c>
      <c r="Z16" s="24" t="b">
        <v>1</v>
      </c>
      <c r="AA16" s="24" t="b">
        <v>1</v>
      </c>
      <c r="AB16" s="7" t="s">
        <v>0</v>
      </c>
      <c r="AC16" s="7"/>
      <c r="AD16" s="7" t="s">
        <v>0</v>
      </c>
      <c r="AE16" s="7"/>
    </row>
    <row r="17" spans="1:31" x14ac:dyDescent="0.25">
      <c r="A17" s="23" t="s">
        <v>3986</v>
      </c>
      <c r="B17" s="7"/>
      <c r="C17" s="7"/>
      <c r="D17" s="7"/>
      <c r="E17" s="7">
        <v>1</v>
      </c>
      <c r="F17" s="7" t="s">
        <v>3155</v>
      </c>
      <c r="G17" s="24" t="b">
        <v>0</v>
      </c>
      <c r="H17" s="24" t="b">
        <v>0</v>
      </c>
      <c r="I17" s="24" t="b">
        <v>0</v>
      </c>
      <c r="J17" s="24" t="b">
        <v>0</v>
      </c>
      <c r="K17" s="24" t="b">
        <v>1</v>
      </c>
      <c r="L17" s="24" t="b">
        <v>0</v>
      </c>
      <c r="M17" s="24" t="b">
        <v>0</v>
      </c>
      <c r="N17" s="24" t="b">
        <v>0</v>
      </c>
      <c r="O17" s="24" t="b">
        <v>1</v>
      </c>
      <c r="P17" s="24" t="b">
        <v>1</v>
      </c>
      <c r="Q17" s="24" t="b">
        <v>1</v>
      </c>
      <c r="R17" s="24" t="b">
        <v>0</v>
      </c>
      <c r="S17" s="24" t="b">
        <v>0</v>
      </c>
      <c r="T17" s="24" t="b">
        <v>0</v>
      </c>
      <c r="U17" s="24" t="b">
        <v>0</v>
      </c>
      <c r="V17" s="24" t="b">
        <v>1</v>
      </c>
      <c r="W17" s="24" t="b">
        <v>1</v>
      </c>
      <c r="X17" s="24" t="b">
        <v>1</v>
      </c>
      <c r="Y17" s="24" t="b">
        <v>1</v>
      </c>
      <c r="Z17" s="24" t="b">
        <v>1</v>
      </c>
      <c r="AA17" s="24" t="b">
        <v>1</v>
      </c>
      <c r="AB17" s="7" t="s">
        <v>0</v>
      </c>
      <c r="AC17" s="7"/>
      <c r="AD17" s="7" t="s">
        <v>0</v>
      </c>
      <c r="AE17" s="7"/>
    </row>
    <row r="18" spans="1:31" x14ac:dyDescent="0.25">
      <c r="A18" s="23" t="s">
        <v>3985</v>
      </c>
      <c r="B18" s="7"/>
      <c r="C18" s="7"/>
      <c r="D18" s="7"/>
      <c r="E18" s="7">
        <v>1</v>
      </c>
      <c r="F18" s="7" t="s">
        <v>3155</v>
      </c>
      <c r="G18" s="24" t="b">
        <v>0</v>
      </c>
      <c r="H18" s="24" t="b">
        <v>0</v>
      </c>
      <c r="I18" s="24" t="b">
        <v>0</v>
      </c>
      <c r="J18" s="24" t="b">
        <v>0</v>
      </c>
      <c r="K18" s="24" t="b">
        <v>1</v>
      </c>
      <c r="L18" s="24" t="b">
        <v>0</v>
      </c>
      <c r="M18" s="24" t="b">
        <v>0</v>
      </c>
      <c r="N18" s="24" t="b">
        <v>0</v>
      </c>
      <c r="O18" s="24" t="b">
        <v>1</v>
      </c>
      <c r="P18" s="24" t="b">
        <v>1</v>
      </c>
      <c r="Q18" s="24" t="b">
        <v>1</v>
      </c>
      <c r="R18" s="24" t="b">
        <v>0</v>
      </c>
      <c r="S18" s="24" t="b">
        <v>0</v>
      </c>
      <c r="T18" s="24" t="b">
        <v>0</v>
      </c>
      <c r="U18" s="24" t="b">
        <v>0</v>
      </c>
      <c r="V18" s="24" t="b">
        <v>1</v>
      </c>
      <c r="W18" s="24" t="b">
        <v>1</v>
      </c>
      <c r="X18" s="24" t="b">
        <v>1</v>
      </c>
      <c r="Y18" s="24" t="b">
        <v>1</v>
      </c>
      <c r="Z18" s="24" t="b">
        <v>1</v>
      </c>
      <c r="AA18" s="24" t="b">
        <v>1</v>
      </c>
      <c r="AB18" s="7" t="s">
        <v>0</v>
      </c>
      <c r="AC18" s="7"/>
      <c r="AD18" s="7" t="s">
        <v>0</v>
      </c>
      <c r="AE18" s="7"/>
    </row>
    <row r="19" spans="1:31" x14ac:dyDescent="0.25">
      <c r="A19" s="23" t="s">
        <v>4054</v>
      </c>
      <c r="B19" s="7"/>
      <c r="C19" s="7"/>
      <c r="D19" s="7"/>
      <c r="E19" s="7">
        <v>1</v>
      </c>
      <c r="F19" s="7" t="s">
        <v>4302</v>
      </c>
      <c r="G19" s="24" t="b">
        <v>0</v>
      </c>
      <c r="H19" s="24" t="b">
        <v>0</v>
      </c>
      <c r="I19" s="24" t="b">
        <v>0</v>
      </c>
      <c r="J19" s="24" t="b">
        <v>1</v>
      </c>
      <c r="K19" s="24" t="b">
        <v>1</v>
      </c>
      <c r="L19" s="24" t="b">
        <v>0</v>
      </c>
      <c r="M19" s="24" t="b">
        <v>0</v>
      </c>
      <c r="N19" s="24" t="b">
        <v>0</v>
      </c>
      <c r="O19" s="24" t="b">
        <v>1</v>
      </c>
      <c r="P19" s="24" t="b">
        <v>1</v>
      </c>
      <c r="Q19" s="24" t="b">
        <v>1</v>
      </c>
      <c r="R19" s="24" t="b">
        <v>0</v>
      </c>
      <c r="S19" s="24" t="b">
        <v>0</v>
      </c>
      <c r="T19" s="24" t="b">
        <v>0</v>
      </c>
      <c r="U19" s="24" t="b">
        <v>0</v>
      </c>
      <c r="V19" s="24" t="b">
        <v>1</v>
      </c>
      <c r="W19" s="24" t="b">
        <v>1</v>
      </c>
      <c r="X19" s="24" t="b">
        <v>1</v>
      </c>
      <c r="Y19" s="24" t="b">
        <v>1</v>
      </c>
      <c r="Z19" s="24" t="b">
        <v>1</v>
      </c>
      <c r="AA19" s="24" t="b">
        <v>1</v>
      </c>
      <c r="AB19" s="7" t="s">
        <v>0</v>
      </c>
      <c r="AC19" s="7"/>
      <c r="AD19" s="7" t="s">
        <v>0</v>
      </c>
      <c r="AE19" s="7"/>
    </row>
    <row r="20" spans="1:31" x14ac:dyDescent="0.25">
      <c r="A20" s="23" t="s">
        <v>3894</v>
      </c>
      <c r="B20" s="7"/>
      <c r="C20" s="7"/>
      <c r="D20" s="7"/>
      <c r="E20" s="7">
        <v>1</v>
      </c>
      <c r="F20" s="7" t="s">
        <v>3155</v>
      </c>
      <c r="G20" s="24" t="b">
        <v>0</v>
      </c>
      <c r="H20" s="24" t="b">
        <v>0</v>
      </c>
      <c r="I20" s="24" t="b">
        <v>0</v>
      </c>
      <c r="J20" s="24" t="b">
        <v>0</v>
      </c>
      <c r="K20" s="24" t="b">
        <v>1</v>
      </c>
      <c r="L20" s="24" t="b">
        <v>0</v>
      </c>
      <c r="M20" s="24" t="b">
        <v>0</v>
      </c>
      <c r="N20" s="24" t="b">
        <v>0</v>
      </c>
      <c r="O20" s="24" t="b">
        <v>1</v>
      </c>
      <c r="P20" s="24" t="b">
        <v>1</v>
      </c>
      <c r="Q20" s="24" t="b">
        <v>1</v>
      </c>
      <c r="R20" s="24" t="b">
        <v>0</v>
      </c>
      <c r="S20" s="24" t="b">
        <v>0</v>
      </c>
      <c r="T20" s="24" t="b">
        <v>0</v>
      </c>
      <c r="U20" s="24" t="b">
        <v>0</v>
      </c>
      <c r="V20" s="24" t="b">
        <v>1</v>
      </c>
      <c r="W20" s="24" t="b">
        <v>1</v>
      </c>
      <c r="X20" s="24" t="b">
        <v>1</v>
      </c>
      <c r="Y20" s="24" t="b">
        <v>1</v>
      </c>
      <c r="Z20" s="24" t="b">
        <v>1</v>
      </c>
      <c r="AA20" s="24" t="b">
        <v>1</v>
      </c>
      <c r="AB20" s="7" t="s">
        <v>0</v>
      </c>
      <c r="AC20" s="7"/>
      <c r="AD20" s="7" t="s">
        <v>0</v>
      </c>
      <c r="AE20" s="7"/>
    </row>
    <row r="21" spans="1:31" x14ac:dyDescent="0.25">
      <c r="A21" s="23" t="s">
        <v>3873</v>
      </c>
      <c r="B21" s="7"/>
      <c r="C21" s="7"/>
      <c r="D21" s="7"/>
      <c r="E21" s="7">
        <v>1</v>
      </c>
      <c r="F21" s="7" t="s">
        <v>3155</v>
      </c>
      <c r="G21" s="24" t="b">
        <v>0</v>
      </c>
      <c r="H21" s="24" t="b">
        <v>0</v>
      </c>
      <c r="I21" s="24" t="b">
        <v>0</v>
      </c>
      <c r="J21" s="24" t="b">
        <v>0</v>
      </c>
      <c r="K21" s="24" t="b">
        <v>1</v>
      </c>
      <c r="L21" s="24" t="b">
        <v>0</v>
      </c>
      <c r="M21" s="24" t="b">
        <v>0</v>
      </c>
      <c r="N21" s="24" t="b">
        <v>0</v>
      </c>
      <c r="O21" s="24" t="b">
        <v>1</v>
      </c>
      <c r="P21" s="24" t="b">
        <v>1</v>
      </c>
      <c r="Q21" s="24" t="b">
        <v>1</v>
      </c>
      <c r="R21" s="24" t="b">
        <v>0</v>
      </c>
      <c r="S21" s="24" t="b">
        <v>0</v>
      </c>
      <c r="T21" s="24" t="b">
        <v>0</v>
      </c>
      <c r="U21" s="24" t="b">
        <v>0</v>
      </c>
      <c r="V21" s="24" t="b">
        <v>1</v>
      </c>
      <c r="W21" s="24" t="b">
        <v>1</v>
      </c>
      <c r="X21" s="24" t="b">
        <v>1</v>
      </c>
      <c r="Y21" s="24" t="b">
        <v>1</v>
      </c>
      <c r="Z21" s="24" t="b">
        <v>1</v>
      </c>
      <c r="AA21" s="24" t="b">
        <v>1</v>
      </c>
      <c r="AB21" s="7" t="s">
        <v>0</v>
      </c>
      <c r="AC21" s="7"/>
      <c r="AD21" s="7" t="s">
        <v>0</v>
      </c>
      <c r="AE21" s="7"/>
    </row>
    <row r="22" spans="1:31" x14ac:dyDescent="0.25">
      <c r="A22" s="23" t="s">
        <v>3777</v>
      </c>
      <c r="B22" s="7"/>
      <c r="C22" s="7"/>
      <c r="D22" s="7"/>
      <c r="E22" s="7">
        <v>1</v>
      </c>
      <c r="F22" s="7" t="s">
        <v>3155</v>
      </c>
      <c r="G22" s="24" t="b">
        <v>0</v>
      </c>
      <c r="H22" s="24" t="b">
        <v>0</v>
      </c>
      <c r="I22" s="24" t="b">
        <v>0</v>
      </c>
      <c r="J22" s="24" t="b">
        <v>0</v>
      </c>
      <c r="K22" s="24" t="b">
        <v>1</v>
      </c>
      <c r="L22" s="24" t="b">
        <v>0</v>
      </c>
      <c r="M22" s="24" t="b">
        <v>0</v>
      </c>
      <c r="N22" s="24" t="b">
        <v>0</v>
      </c>
      <c r="O22" s="24" t="b">
        <v>1</v>
      </c>
      <c r="P22" s="24" t="b">
        <v>1</v>
      </c>
      <c r="Q22" s="24" t="b">
        <v>1</v>
      </c>
      <c r="R22" s="24" t="b">
        <v>0</v>
      </c>
      <c r="S22" s="24" t="b">
        <v>0</v>
      </c>
      <c r="T22" s="24" t="b">
        <v>0</v>
      </c>
      <c r="U22" s="24" t="b">
        <v>0</v>
      </c>
      <c r="V22" s="24" t="b">
        <v>1</v>
      </c>
      <c r="W22" s="24" t="b">
        <v>1</v>
      </c>
      <c r="X22" s="24" t="b">
        <v>1</v>
      </c>
      <c r="Y22" s="24" t="b">
        <v>1</v>
      </c>
      <c r="Z22" s="24" t="b">
        <v>1</v>
      </c>
      <c r="AA22" s="24" t="b">
        <v>1</v>
      </c>
      <c r="AB22" s="7" t="s">
        <v>0</v>
      </c>
      <c r="AC22" s="7"/>
      <c r="AD22" s="7" t="s">
        <v>0</v>
      </c>
      <c r="AE22" s="7"/>
    </row>
    <row r="23" spans="1:31" x14ac:dyDescent="0.25">
      <c r="A23" s="7"/>
      <c r="B23" s="23" t="s">
        <v>4055</v>
      </c>
      <c r="C23" s="7"/>
      <c r="D23" s="7"/>
      <c r="E23" s="7">
        <v>1</v>
      </c>
      <c r="F23" s="7" t="s">
        <v>4092</v>
      </c>
      <c r="G23" s="24" t="b">
        <v>0</v>
      </c>
      <c r="H23" s="24" t="b">
        <v>0</v>
      </c>
      <c r="I23" s="24" t="b">
        <v>0</v>
      </c>
      <c r="J23" s="24" t="b">
        <v>0</v>
      </c>
      <c r="K23" s="24" t="b">
        <v>1</v>
      </c>
      <c r="L23" s="24" t="b">
        <v>0</v>
      </c>
      <c r="M23" s="24" t="b">
        <v>0</v>
      </c>
      <c r="N23" s="24" t="b">
        <v>0</v>
      </c>
      <c r="O23" s="24" t="b">
        <v>1</v>
      </c>
      <c r="P23" s="24" t="b">
        <v>1</v>
      </c>
      <c r="Q23" s="24" t="b">
        <v>1</v>
      </c>
      <c r="R23" s="24" t="b">
        <v>0</v>
      </c>
      <c r="S23" s="24" t="b">
        <v>0</v>
      </c>
      <c r="T23" s="24" t="b">
        <v>0</v>
      </c>
      <c r="U23" s="24" t="b">
        <v>0</v>
      </c>
      <c r="V23" s="24" t="b">
        <v>1</v>
      </c>
      <c r="W23" s="24" t="b">
        <v>1</v>
      </c>
      <c r="X23" s="24" t="b">
        <v>1</v>
      </c>
      <c r="Y23" s="24" t="b">
        <v>1</v>
      </c>
      <c r="Z23" s="24" t="b">
        <v>1</v>
      </c>
      <c r="AA23" s="24" t="b">
        <v>1</v>
      </c>
      <c r="AB23" s="7" t="s">
        <v>0</v>
      </c>
      <c r="AC23" s="7"/>
      <c r="AD23" s="7" t="s">
        <v>0</v>
      </c>
      <c r="AE23" s="7"/>
    </row>
    <row r="24" spans="1:31" x14ac:dyDescent="0.25">
      <c r="A24" s="7"/>
      <c r="B24" s="23" t="s">
        <v>4056</v>
      </c>
      <c r="C24" s="7"/>
      <c r="D24" s="7"/>
      <c r="E24" s="7">
        <v>1</v>
      </c>
      <c r="F24" s="7" t="s">
        <v>3155</v>
      </c>
      <c r="G24" s="24" t="b">
        <v>0</v>
      </c>
      <c r="H24" s="24" t="b">
        <v>0</v>
      </c>
      <c r="I24" s="24" t="b">
        <v>0</v>
      </c>
      <c r="J24" s="24" t="b">
        <v>0</v>
      </c>
      <c r="K24" s="24" t="b">
        <v>1</v>
      </c>
      <c r="L24" s="24" t="b">
        <v>0</v>
      </c>
      <c r="M24" s="24" t="b">
        <v>0</v>
      </c>
      <c r="N24" s="24" t="b">
        <v>0</v>
      </c>
      <c r="O24" s="24" t="b">
        <v>1</v>
      </c>
      <c r="P24" s="24" t="b">
        <v>1</v>
      </c>
      <c r="Q24" s="24" t="b">
        <v>1</v>
      </c>
      <c r="R24" s="24" t="b">
        <v>0</v>
      </c>
      <c r="S24" s="24" t="b">
        <v>0</v>
      </c>
      <c r="T24" s="24" t="b">
        <v>0</v>
      </c>
      <c r="U24" s="24" t="b">
        <v>0</v>
      </c>
      <c r="V24" s="24" t="b">
        <v>1</v>
      </c>
      <c r="W24" s="24" t="b">
        <v>1</v>
      </c>
      <c r="X24" s="24" t="b">
        <v>1</v>
      </c>
      <c r="Y24" s="24" t="b">
        <v>1</v>
      </c>
      <c r="Z24" s="24" t="b">
        <v>1</v>
      </c>
      <c r="AA24" s="24" t="b">
        <v>1</v>
      </c>
      <c r="AB24" s="7" t="s">
        <v>0</v>
      </c>
      <c r="AC24" s="7"/>
      <c r="AD24" s="7" t="s">
        <v>0</v>
      </c>
      <c r="AE24" s="7"/>
    </row>
    <row r="25" spans="1:31" x14ac:dyDescent="0.25">
      <c r="A25" s="7"/>
      <c r="B25" s="23" t="s">
        <v>4057</v>
      </c>
      <c r="C25" s="7"/>
      <c r="D25" s="7"/>
      <c r="E25" s="7">
        <v>1</v>
      </c>
      <c r="F25" s="7" t="s">
        <v>3155</v>
      </c>
      <c r="G25" s="24" t="b">
        <v>0</v>
      </c>
      <c r="H25" s="24" t="b">
        <v>0</v>
      </c>
      <c r="I25" s="24" t="b">
        <v>0</v>
      </c>
      <c r="J25" s="24" t="b">
        <v>0</v>
      </c>
      <c r="K25" s="24" t="b">
        <v>1</v>
      </c>
      <c r="L25" s="24" t="b">
        <v>0</v>
      </c>
      <c r="M25" s="24" t="b">
        <v>0</v>
      </c>
      <c r="N25" s="24" t="b">
        <v>0</v>
      </c>
      <c r="O25" s="24" t="b">
        <v>1</v>
      </c>
      <c r="P25" s="24" t="b">
        <v>1</v>
      </c>
      <c r="Q25" s="24" t="b">
        <v>1</v>
      </c>
      <c r="R25" s="24" t="b">
        <v>0</v>
      </c>
      <c r="S25" s="24" t="b">
        <v>0</v>
      </c>
      <c r="T25" s="24" t="b">
        <v>0</v>
      </c>
      <c r="U25" s="24" t="b">
        <v>0</v>
      </c>
      <c r="V25" s="24" t="b">
        <v>1</v>
      </c>
      <c r="W25" s="24" t="b">
        <v>1</v>
      </c>
      <c r="X25" s="24" t="b">
        <v>1</v>
      </c>
      <c r="Y25" s="24" t="b">
        <v>1</v>
      </c>
      <c r="Z25" s="24" t="b">
        <v>1</v>
      </c>
      <c r="AA25" s="24" t="b">
        <v>1</v>
      </c>
      <c r="AB25" s="7" t="s">
        <v>0</v>
      </c>
      <c r="AC25" s="7"/>
      <c r="AD25" s="7" t="s">
        <v>0</v>
      </c>
      <c r="AE25" s="7"/>
    </row>
    <row r="26" spans="1:31" x14ac:dyDescent="0.25">
      <c r="A26" s="7"/>
      <c r="B26" s="23" t="s">
        <v>4058</v>
      </c>
      <c r="C26" s="7"/>
      <c r="D26" s="7"/>
      <c r="E26" s="7">
        <v>1</v>
      </c>
      <c r="F26" s="7" t="s">
        <v>3155</v>
      </c>
      <c r="G26" s="24" t="b">
        <v>0</v>
      </c>
      <c r="H26" s="24" t="b">
        <v>0</v>
      </c>
      <c r="I26" s="24" t="b">
        <v>0</v>
      </c>
      <c r="J26" s="24" t="b">
        <v>0</v>
      </c>
      <c r="K26" s="24" t="b">
        <v>1</v>
      </c>
      <c r="L26" s="24" t="b">
        <v>0</v>
      </c>
      <c r="M26" s="24" t="b">
        <v>0</v>
      </c>
      <c r="N26" s="24" t="b">
        <v>0</v>
      </c>
      <c r="O26" s="24" t="b">
        <v>1</v>
      </c>
      <c r="P26" s="24" t="b">
        <v>1</v>
      </c>
      <c r="Q26" s="24" t="b">
        <v>1</v>
      </c>
      <c r="R26" s="24" t="b">
        <v>0</v>
      </c>
      <c r="S26" s="24" t="b">
        <v>0</v>
      </c>
      <c r="T26" s="24" t="b">
        <v>0</v>
      </c>
      <c r="U26" s="24" t="b">
        <v>0</v>
      </c>
      <c r="V26" s="24" t="b">
        <v>1</v>
      </c>
      <c r="W26" s="24" t="b">
        <v>1</v>
      </c>
      <c r="X26" s="24" t="b">
        <v>1</v>
      </c>
      <c r="Y26" s="24" t="b">
        <v>1</v>
      </c>
      <c r="Z26" s="24" t="b">
        <v>1</v>
      </c>
      <c r="AA26" s="24" t="b">
        <v>1</v>
      </c>
      <c r="AB26" s="7" t="s">
        <v>0</v>
      </c>
      <c r="AC26" s="7"/>
      <c r="AD26" s="7" t="s">
        <v>0</v>
      </c>
      <c r="AE26" s="7"/>
    </row>
    <row r="27" spans="1:31" x14ac:dyDescent="0.25">
      <c r="A27" s="7"/>
      <c r="B27" s="23" t="s">
        <v>4059</v>
      </c>
      <c r="C27" s="7"/>
      <c r="D27" s="7"/>
      <c r="E27" s="7">
        <v>1</v>
      </c>
      <c r="F27" s="7" t="s">
        <v>3155</v>
      </c>
      <c r="G27" s="24" t="b">
        <v>0</v>
      </c>
      <c r="H27" s="24" t="b">
        <v>0</v>
      </c>
      <c r="I27" s="24" t="b">
        <v>0</v>
      </c>
      <c r="J27" s="24" t="b">
        <v>0</v>
      </c>
      <c r="K27" s="24" t="b">
        <v>1</v>
      </c>
      <c r="L27" s="24" t="b">
        <v>0</v>
      </c>
      <c r="M27" s="24" t="b">
        <v>0</v>
      </c>
      <c r="N27" s="24" t="b">
        <v>0</v>
      </c>
      <c r="O27" s="24" t="b">
        <v>1</v>
      </c>
      <c r="P27" s="24" t="b">
        <v>1</v>
      </c>
      <c r="Q27" s="24" t="b">
        <v>1</v>
      </c>
      <c r="R27" s="24" t="b">
        <v>0</v>
      </c>
      <c r="S27" s="24" t="b">
        <v>0</v>
      </c>
      <c r="T27" s="24" t="b">
        <v>0</v>
      </c>
      <c r="U27" s="24" t="b">
        <v>0</v>
      </c>
      <c r="V27" s="24" t="b">
        <v>1</v>
      </c>
      <c r="W27" s="24" t="b">
        <v>1</v>
      </c>
      <c r="X27" s="24" t="b">
        <v>1</v>
      </c>
      <c r="Y27" s="24" t="b">
        <v>1</v>
      </c>
      <c r="Z27" s="24" t="b">
        <v>1</v>
      </c>
      <c r="AA27" s="24" t="b">
        <v>1</v>
      </c>
      <c r="AB27" s="7" t="s">
        <v>0</v>
      </c>
      <c r="AC27" s="7"/>
      <c r="AD27" s="7" t="s">
        <v>0</v>
      </c>
      <c r="AE27" s="7"/>
    </row>
    <row r="28" spans="1:31" x14ac:dyDescent="0.25">
      <c r="A28" s="7"/>
      <c r="B28" s="23" t="s">
        <v>4060</v>
      </c>
      <c r="C28" s="7"/>
      <c r="D28" s="7"/>
      <c r="E28" s="7">
        <v>1</v>
      </c>
      <c r="F28" s="7" t="s">
        <v>3155</v>
      </c>
      <c r="G28" s="24" t="b">
        <v>0</v>
      </c>
      <c r="H28" s="24" t="b">
        <v>0</v>
      </c>
      <c r="I28" s="24" t="b">
        <v>0</v>
      </c>
      <c r="J28" s="24" t="b">
        <v>0</v>
      </c>
      <c r="K28" s="24" t="b">
        <v>1</v>
      </c>
      <c r="L28" s="24" t="b">
        <v>0</v>
      </c>
      <c r="M28" s="24" t="b">
        <v>0</v>
      </c>
      <c r="N28" s="24" t="b">
        <v>0</v>
      </c>
      <c r="O28" s="24" t="b">
        <v>1</v>
      </c>
      <c r="P28" s="24" t="b">
        <v>1</v>
      </c>
      <c r="Q28" s="24" t="b">
        <v>1</v>
      </c>
      <c r="R28" s="24" t="b">
        <v>0</v>
      </c>
      <c r="S28" s="24" t="b">
        <v>0</v>
      </c>
      <c r="T28" s="24" t="b">
        <v>0</v>
      </c>
      <c r="U28" s="24" t="b">
        <v>0</v>
      </c>
      <c r="V28" s="24" t="b">
        <v>1</v>
      </c>
      <c r="W28" s="24" t="b">
        <v>1</v>
      </c>
      <c r="X28" s="24" t="b">
        <v>1</v>
      </c>
      <c r="Y28" s="24" t="b">
        <v>1</v>
      </c>
      <c r="Z28" s="24" t="b">
        <v>1</v>
      </c>
      <c r="AA28" s="24" t="b">
        <v>1</v>
      </c>
      <c r="AB28" s="7" t="s">
        <v>0</v>
      </c>
      <c r="AC28" s="7"/>
      <c r="AD28" s="7" t="s">
        <v>0</v>
      </c>
      <c r="AE28" s="7"/>
    </row>
    <row r="29" spans="1:31" x14ac:dyDescent="0.25">
      <c r="A29" s="7"/>
      <c r="B29" s="23" t="s">
        <v>4061</v>
      </c>
      <c r="C29" s="7"/>
      <c r="D29" s="7"/>
      <c r="E29" s="7">
        <v>1</v>
      </c>
      <c r="F29" s="7" t="s">
        <v>3155</v>
      </c>
      <c r="G29" s="24" t="b">
        <v>0</v>
      </c>
      <c r="H29" s="24" t="b">
        <v>0</v>
      </c>
      <c r="I29" s="24" t="b">
        <v>0</v>
      </c>
      <c r="J29" s="24" t="b">
        <v>0</v>
      </c>
      <c r="K29" s="24" t="b">
        <v>1</v>
      </c>
      <c r="L29" s="24" t="b">
        <v>0</v>
      </c>
      <c r="M29" s="24" t="b">
        <v>0</v>
      </c>
      <c r="N29" s="24" t="b">
        <v>0</v>
      </c>
      <c r="O29" s="24" t="b">
        <v>1</v>
      </c>
      <c r="P29" s="24" t="b">
        <v>1</v>
      </c>
      <c r="Q29" s="24" t="b">
        <v>1</v>
      </c>
      <c r="R29" s="24" t="b">
        <v>0</v>
      </c>
      <c r="S29" s="24" t="b">
        <v>0</v>
      </c>
      <c r="T29" s="24" t="b">
        <v>0</v>
      </c>
      <c r="U29" s="24" t="b">
        <v>0</v>
      </c>
      <c r="V29" s="24" t="b">
        <v>1</v>
      </c>
      <c r="W29" s="24" t="b">
        <v>1</v>
      </c>
      <c r="X29" s="24" t="b">
        <v>1</v>
      </c>
      <c r="Y29" s="24" t="b">
        <v>1</v>
      </c>
      <c r="Z29" s="24" t="b">
        <v>1</v>
      </c>
      <c r="AA29" s="24" t="b">
        <v>1</v>
      </c>
      <c r="AB29" s="7" t="s">
        <v>0</v>
      </c>
      <c r="AC29" s="7"/>
      <c r="AD29" s="7" t="s">
        <v>0</v>
      </c>
      <c r="AE29" s="7"/>
    </row>
    <row r="30" spans="1:31" x14ac:dyDescent="0.25">
      <c r="A30" s="7"/>
      <c r="B30" s="23" t="s">
        <v>4062</v>
      </c>
      <c r="C30" s="7"/>
      <c r="D30" s="7"/>
      <c r="E30" s="7">
        <v>1</v>
      </c>
      <c r="F30" s="7" t="s">
        <v>3155</v>
      </c>
      <c r="G30" s="24" t="b">
        <v>0</v>
      </c>
      <c r="H30" s="24" t="b">
        <v>0</v>
      </c>
      <c r="I30" s="24" t="b">
        <v>0</v>
      </c>
      <c r="J30" s="24" t="b">
        <v>0</v>
      </c>
      <c r="K30" s="24" t="b">
        <v>1</v>
      </c>
      <c r="L30" s="24" t="b">
        <v>0</v>
      </c>
      <c r="M30" s="24" t="b">
        <v>0</v>
      </c>
      <c r="N30" s="24" t="b">
        <v>0</v>
      </c>
      <c r="O30" s="24" t="b">
        <v>1</v>
      </c>
      <c r="P30" s="24" t="b">
        <v>1</v>
      </c>
      <c r="Q30" s="24" t="b">
        <v>1</v>
      </c>
      <c r="R30" s="24" t="b">
        <v>0</v>
      </c>
      <c r="S30" s="24" t="b">
        <v>0</v>
      </c>
      <c r="T30" s="24" t="b">
        <v>0</v>
      </c>
      <c r="U30" s="24" t="b">
        <v>0</v>
      </c>
      <c r="V30" s="24" t="b">
        <v>1</v>
      </c>
      <c r="W30" s="24" t="b">
        <v>1</v>
      </c>
      <c r="X30" s="24" t="b">
        <v>1</v>
      </c>
      <c r="Y30" s="24" t="b">
        <v>1</v>
      </c>
      <c r="Z30" s="24" t="b">
        <v>1</v>
      </c>
      <c r="AA30" s="24" t="b">
        <v>1</v>
      </c>
      <c r="AB30" s="7" t="s">
        <v>0</v>
      </c>
      <c r="AC30" s="7"/>
      <c r="AD30" s="7" t="s">
        <v>0</v>
      </c>
      <c r="AE30" s="7"/>
    </row>
    <row r="31" spans="1:31" x14ac:dyDescent="0.25">
      <c r="A31" s="7"/>
      <c r="B31" s="23" t="s">
        <v>4063</v>
      </c>
      <c r="C31" s="7"/>
      <c r="D31" s="7"/>
      <c r="E31" s="7">
        <v>1</v>
      </c>
      <c r="F31" s="7" t="s">
        <v>3155</v>
      </c>
      <c r="G31" s="24" t="b">
        <v>0</v>
      </c>
      <c r="H31" s="24" t="b">
        <v>0</v>
      </c>
      <c r="I31" s="24" t="b">
        <v>0</v>
      </c>
      <c r="J31" s="24" t="b">
        <v>0</v>
      </c>
      <c r="K31" s="24" t="b">
        <v>1</v>
      </c>
      <c r="L31" s="24" t="b">
        <v>0</v>
      </c>
      <c r="M31" s="24" t="b">
        <v>0</v>
      </c>
      <c r="N31" s="24" t="b">
        <v>0</v>
      </c>
      <c r="O31" s="24" t="b">
        <v>1</v>
      </c>
      <c r="P31" s="24" t="b">
        <v>1</v>
      </c>
      <c r="Q31" s="24" t="b">
        <v>1</v>
      </c>
      <c r="R31" s="24" t="b">
        <v>0</v>
      </c>
      <c r="S31" s="24" t="b">
        <v>0</v>
      </c>
      <c r="T31" s="24" t="b">
        <v>0</v>
      </c>
      <c r="U31" s="24" t="b">
        <v>0</v>
      </c>
      <c r="V31" s="24" t="b">
        <v>1</v>
      </c>
      <c r="W31" s="24" t="b">
        <v>1</v>
      </c>
      <c r="X31" s="24" t="b">
        <v>1</v>
      </c>
      <c r="Y31" s="24" t="b">
        <v>1</v>
      </c>
      <c r="Z31" s="24" t="b">
        <v>1</v>
      </c>
      <c r="AA31" s="24" t="b">
        <v>1</v>
      </c>
      <c r="AB31" s="7" t="s">
        <v>0</v>
      </c>
      <c r="AC31" s="7"/>
      <c r="AD31" s="7" t="s">
        <v>0</v>
      </c>
      <c r="AE31" s="7"/>
    </row>
    <row r="32" spans="1:31" x14ac:dyDescent="0.25">
      <c r="A32" s="7"/>
      <c r="B32" s="23" t="s">
        <v>4064</v>
      </c>
      <c r="C32" s="7"/>
      <c r="D32" s="7"/>
      <c r="E32" s="7">
        <v>1</v>
      </c>
      <c r="F32" s="7" t="s">
        <v>3155</v>
      </c>
      <c r="G32" s="24" t="b">
        <v>0</v>
      </c>
      <c r="H32" s="24" t="b">
        <v>0</v>
      </c>
      <c r="I32" s="24" t="b">
        <v>0</v>
      </c>
      <c r="J32" s="24" t="b">
        <v>0</v>
      </c>
      <c r="K32" s="24" t="b">
        <v>1</v>
      </c>
      <c r="L32" s="24" t="b">
        <v>0</v>
      </c>
      <c r="M32" s="24" t="b">
        <v>0</v>
      </c>
      <c r="N32" s="24" t="b">
        <v>0</v>
      </c>
      <c r="O32" s="24" t="b">
        <v>1</v>
      </c>
      <c r="P32" s="24" t="b">
        <v>1</v>
      </c>
      <c r="Q32" s="24" t="b">
        <v>1</v>
      </c>
      <c r="R32" s="24" t="b">
        <v>0</v>
      </c>
      <c r="S32" s="24" t="b">
        <v>0</v>
      </c>
      <c r="T32" s="24" t="b">
        <v>0</v>
      </c>
      <c r="U32" s="24" t="b">
        <v>0</v>
      </c>
      <c r="V32" s="24" t="b">
        <v>1</v>
      </c>
      <c r="W32" s="24" t="b">
        <v>1</v>
      </c>
      <c r="X32" s="24" t="b">
        <v>1</v>
      </c>
      <c r="Y32" s="24" t="b">
        <v>1</v>
      </c>
      <c r="Z32" s="24" t="b">
        <v>1</v>
      </c>
      <c r="AA32" s="24" t="b">
        <v>1</v>
      </c>
      <c r="AB32" s="7" t="s">
        <v>0</v>
      </c>
      <c r="AC32" s="7"/>
      <c r="AD32" s="7" t="s">
        <v>0</v>
      </c>
      <c r="AE32" s="7"/>
    </row>
    <row r="33" spans="1:31" x14ac:dyDescent="0.25">
      <c r="A33" s="7"/>
      <c r="B33" s="23" t="s">
        <v>4065</v>
      </c>
      <c r="C33" s="7"/>
      <c r="D33" s="7"/>
      <c r="E33" s="7">
        <v>1</v>
      </c>
      <c r="F33" s="7" t="s">
        <v>3155</v>
      </c>
      <c r="G33" s="24" t="b">
        <v>0</v>
      </c>
      <c r="H33" s="24" t="b">
        <v>0</v>
      </c>
      <c r="I33" s="24" t="b">
        <v>0</v>
      </c>
      <c r="J33" s="24" t="b">
        <v>0</v>
      </c>
      <c r="K33" s="24" t="b">
        <v>1</v>
      </c>
      <c r="L33" s="24" t="b">
        <v>0</v>
      </c>
      <c r="M33" s="24" t="b">
        <v>0</v>
      </c>
      <c r="N33" s="24" t="b">
        <v>0</v>
      </c>
      <c r="O33" s="24" t="b">
        <v>1</v>
      </c>
      <c r="P33" s="24" t="b">
        <v>1</v>
      </c>
      <c r="Q33" s="24" t="b">
        <v>1</v>
      </c>
      <c r="R33" s="24" t="b">
        <v>0</v>
      </c>
      <c r="S33" s="24" t="b">
        <v>0</v>
      </c>
      <c r="T33" s="24" t="b">
        <v>0</v>
      </c>
      <c r="U33" s="24" t="b">
        <v>0</v>
      </c>
      <c r="V33" s="24" t="b">
        <v>1</v>
      </c>
      <c r="W33" s="24" t="b">
        <v>1</v>
      </c>
      <c r="X33" s="24" t="b">
        <v>1</v>
      </c>
      <c r="Y33" s="24" t="b">
        <v>1</v>
      </c>
      <c r="Z33" s="24" t="b">
        <v>1</v>
      </c>
      <c r="AA33" s="24" t="b">
        <v>1</v>
      </c>
      <c r="AB33" s="7" t="s">
        <v>0</v>
      </c>
      <c r="AC33" s="7"/>
      <c r="AD33" s="7" t="s">
        <v>0</v>
      </c>
      <c r="AE33" s="7"/>
    </row>
    <row r="34" spans="1:31" x14ac:dyDescent="0.25">
      <c r="A34" s="7"/>
      <c r="B34" s="23" t="s">
        <v>4066</v>
      </c>
      <c r="C34" s="7"/>
      <c r="D34" s="7"/>
      <c r="E34" s="7">
        <v>1</v>
      </c>
      <c r="F34" s="7" t="s">
        <v>3155</v>
      </c>
      <c r="G34" s="24" t="b">
        <v>0</v>
      </c>
      <c r="H34" s="24" t="b">
        <v>0</v>
      </c>
      <c r="I34" s="24" t="b">
        <v>0</v>
      </c>
      <c r="J34" s="24" t="b">
        <v>0</v>
      </c>
      <c r="K34" s="24" t="b">
        <v>1</v>
      </c>
      <c r="L34" s="24" t="b">
        <v>0</v>
      </c>
      <c r="M34" s="24" t="b">
        <v>0</v>
      </c>
      <c r="N34" s="24" t="b">
        <v>0</v>
      </c>
      <c r="O34" s="24" t="b">
        <v>1</v>
      </c>
      <c r="P34" s="24" t="b">
        <v>1</v>
      </c>
      <c r="Q34" s="24" t="b">
        <v>1</v>
      </c>
      <c r="R34" s="24" t="b">
        <v>0</v>
      </c>
      <c r="S34" s="24" t="b">
        <v>0</v>
      </c>
      <c r="T34" s="24" t="b">
        <v>0</v>
      </c>
      <c r="U34" s="24" t="b">
        <v>0</v>
      </c>
      <c r="V34" s="24" t="b">
        <v>1</v>
      </c>
      <c r="W34" s="24" t="b">
        <v>1</v>
      </c>
      <c r="X34" s="24" t="b">
        <v>1</v>
      </c>
      <c r="Y34" s="24" t="b">
        <v>1</v>
      </c>
      <c r="Z34" s="24" t="b">
        <v>1</v>
      </c>
      <c r="AA34" s="24" t="b">
        <v>1</v>
      </c>
      <c r="AB34" s="7" t="s">
        <v>0</v>
      </c>
      <c r="AC34" s="7"/>
      <c r="AD34" s="7" t="s">
        <v>0</v>
      </c>
      <c r="AE34" s="7"/>
    </row>
    <row r="35" spans="1:31" x14ac:dyDescent="0.25">
      <c r="A35" s="7"/>
      <c r="B35" s="23" t="s">
        <v>4067</v>
      </c>
      <c r="C35" s="7"/>
      <c r="D35" s="7"/>
      <c r="E35" s="7">
        <v>1</v>
      </c>
      <c r="F35" s="7" t="s">
        <v>3155</v>
      </c>
      <c r="G35" s="24" t="b">
        <v>0</v>
      </c>
      <c r="H35" s="24" t="b">
        <v>0</v>
      </c>
      <c r="I35" s="24" t="b">
        <v>0</v>
      </c>
      <c r="J35" s="24" t="b">
        <v>0</v>
      </c>
      <c r="K35" s="24" t="b">
        <v>1</v>
      </c>
      <c r="L35" s="24" t="b">
        <v>0</v>
      </c>
      <c r="M35" s="24" t="b">
        <v>0</v>
      </c>
      <c r="N35" s="24" t="b">
        <v>0</v>
      </c>
      <c r="O35" s="24" t="b">
        <v>1</v>
      </c>
      <c r="P35" s="24" t="b">
        <v>1</v>
      </c>
      <c r="Q35" s="24" t="b">
        <v>1</v>
      </c>
      <c r="R35" s="24" t="b">
        <v>0</v>
      </c>
      <c r="S35" s="24" t="b">
        <v>0</v>
      </c>
      <c r="T35" s="24" t="b">
        <v>0</v>
      </c>
      <c r="U35" s="24" t="b">
        <v>0</v>
      </c>
      <c r="V35" s="24" t="b">
        <v>1</v>
      </c>
      <c r="W35" s="24" t="b">
        <v>1</v>
      </c>
      <c r="X35" s="24" t="b">
        <v>1</v>
      </c>
      <c r="Y35" s="24" t="b">
        <v>1</v>
      </c>
      <c r="Z35" s="24" t="b">
        <v>1</v>
      </c>
      <c r="AA35" s="24" t="b">
        <v>1</v>
      </c>
      <c r="AB35" s="7" t="s">
        <v>0</v>
      </c>
      <c r="AC35" s="7"/>
      <c r="AD35" s="7" t="s">
        <v>0</v>
      </c>
      <c r="AE35" s="7"/>
    </row>
    <row r="36" spans="1:31" x14ac:dyDescent="0.25">
      <c r="A36" s="7"/>
      <c r="B36" s="23" t="s">
        <v>4068</v>
      </c>
      <c r="C36" s="7"/>
      <c r="D36" s="7"/>
      <c r="E36" s="7">
        <v>1</v>
      </c>
      <c r="F36" s="7" t="s">
        <v>3155</v>
      </c>
      <c r="G36" s="24" t="b">
        <v>0</v>
      </c>
      <c r="H36" s="24" t="b">
        <v>0</v>
      </c>
      <c r="I36" s="24" t="b">
        <v>0</v>
      </c>
      <c r="J36" s="24" t="b">
        <v>0</v>
      </c>
      <c r="K36" s="24" t="b">
        <v>1</v>
      </c>
      <c r="L36" s="24" t="b">
        <v>0</v>
      </c>
      <c r="M36" s="24" t="b">
        <v>0</v>
      </c>
      <c r="N36" s="24" t="b">
        <v>0</v>
      </c>
      <c r="O36" s="24" t="b">
        <v>1</v>
      </c>
      <c r="P36" s="24" t="b">
        <v>1</v>
      </c>
      <c r="Q36" s="24" t="b">
        <v>1</v>
      </c>
      <c r="R36" s="24" t="b">
        <v>0</v>
      </c>
      <c r="S36" s="24" t="b">
        <v>0</v>
      </c>
      <c r="T36" s="24" t="b">
        <v>0</v>
      </c>
      <c r="U36" s="24" t="b">
        <v>0</v>
      </c>
      <c r="V36" s="24" t="b">
        <v>1</v>
      </c>
      <c r="W36" s="24" t="b">
        <v>1</v>
      </c>
      <c r="X36" s="24" t="b">
        <v>1</v>
      </c>
      <c r="Y36" s="24" t="b">
        <v>1</v>
      </c>
      <c r="Z36" s="24" t="b">
        <v>1</v>
      </c>
      <c r="AA36" s="24" t="b">
        <v>1</v>
      </c>
      <c r="AB36" s="7" t="s">
        <v>0</v>
      </c>
      <c r="AC36" s="7"/>
      <c r="AD36" s="7" t="s">
        <v>0</v>
      </c>
      <c r="AE36" s="7"/>
    </row>
    <row r="37" spans="1:31" x14ac:dyDescent="0.25">
      <c r="A37" s="7"/>
      <c r="B37" s="23" t="s">
        <v>4069</v>
      </c>
      <c r="C37" s="7"/>
      <c r="D37" s="7"/>
      <c r="E37" s="7">
        <v>1</v>
      </c>
      <c r="F37" s="7" t="s">
        <v>3155</v>
      </c>
      <c r="G37" s="24" t="b">
        <v>0</v>
      </c>
      <c r="H37" s="24" t="b">
        <v>0</v>
      </c>
      <c r="I37" s="24" t="b">
        <v>0</v>
      </c>
      <c r="J37" s="24" t="b">
        <v>0</v>
      </c>
      <c r="K37" s="24" t="b">
        <v>1</v>
      </c>
      <c r="L37" s="24" t="b">
        <v>0</v>
      </c>
      <c r="M37" s="24" t="b">
        <v>0</v>
      </c>
      <c r="N37" s="24" t="b">
        <v>0</v>
      </c>
      <c r="O37" s="24" t="b">
        <v>1</v>
      </c>
      <c r="P37" s="24" t="b">
        <v>1</v>
      </c>
      <c r="Q37" s="24" t="b">
        <v>1</v>
      </c>
      <c r="R37" s="24" t="b">
        <v>0</v>
      </c>
      <c r="S37" s="24" t="b">
        <v>0</v>
      </c>
      <c r="T37" s="24" t="b">
        <v>0</v>
      </c>
      <c r="U37" s="24" t="b">
        <v>0</v>
      </c>
      <c r="V37" s="24" t="b">
        <v>1</v>
      </c>
      <c r="W37" s="24" t="b">
        <v>1</v>
      </c>
      <c r="X37" s="24" t="b">
        <v>1</v>
      </c>
      <c r="Y37" s="24" t="b">
        <v>1</v>
      </c>
      <c r="Z37" s="24" t="b">
        <v>1</v>
      </c>
      <c r="AA37" s="24" t="b">
        <v>1</v>
      </c>
      <c r="AB37" s="7" t="s">
        <v>0</v>
      </c>
      <c r="AC37" s="7"/>
      <c r="AD37" s="7" t="s">
        <v>0</v>
      </c>
      <c r="AE37" s="7"/>
    </row>
    <row r="38" spans="1:31" x14ac:dyDescent="0.25">
      <c r="A38" s="7"/>
      <c r="B38" s="23" t="s">
        <v>4070</v>
      </c>
      <c r="C38" s="7"/>
      <c r="D38" s="7"/>
      <c r="E38" s="7">
        <v>1</v>
      </c>
      <c r="F38" s="7" t="s">
        <v>3155</v>
      </c>
      <c r="G38" s="24" t="b">
        <v>0</v>
      </c>
      <c r="H38" s="24" t="b">
        <v>0</v>
      </c>
      <c r="I38" s="24" t="b">
        <v>0</v>
      </c>
      <c r="J38" s="24" t="b">
        <v>0</v>
      </c>
      <c r="K38" s="24" t="b">
        <v>1</v>
      </c>
      <c r="L38" s="24" t="b">
        <v>0</v>
      </c>
      <c r="M38" s="24" t="b">
        <v>0</v>
      </c>
      <c r="N38" s="24" t="b">
        <v>0</v>
      </c>
      <c r="O38" s="24" t="b">
        <v>1</v>
      </c>
      <c r="P38" s="24" t="b">
        <v>1</v>
      </c>
      <c r="Q38" s="24" t="b">
        <v>1</v>
      </c>
      <c r="R38" s="24" t="b">
        <v>0</v>
      </c>
      <c r="S38" s="24" t="b">
        <v>0</v>
      </c>
      <c r="T38" s="24" t="b">
        <v>0</v>
      </c>
      <c r="U38" s="24" t="b">
        <v>0</v>
      </c>
      <c r="V38" s="24" t="b">
        <v>1</v>
      </c>
      <c r="W38" s="24" t="b">
        <v>1</v>
      </c>
      <c r="X38" s="24" t="b">
        <v>1</v>
      </c>
      <c r="Y38" s="24" t="b">
        <v>1</v>
      </c>
      <c r="Z38" s="24" t="b">
        <v>1</v>
      </c>
      <c r="AA38" s="24" t="b">
        <v>1</v>
      </c>
      <c r="AB38" s="7" t="s">
        <v>0</v>
      </c>
      <c r="AC38" s="7"/>
      <c r="AD38" s="7" t="s">
        <v>0</v>
      </c>
      <c r="AE38" s="7"/>
    </row>
    <row r="39" spans="1:31" x14ac:dyDescent="0.25">
      <c r="A39" s="7"/>
      <c r="B39" s="23" t="s">
        <v>4071</v>
      </c>
      <c r="C39" s="7"/>
      <c r="D39" s="7"/>
      <c r="E39" s="7">
        <v>1</v>
      </c>
      <c r="F39" s="7" t="s">
        <v>3155</v>
      </c>
      <c r="G39" s="24" t="b">
        <v>0</v>
      </c>
      <c r="H39" s="24" t="b">
        <v>0</v>
      </c>
      <c r="I39" s="24" t="b">
        <v>0</v>
      </c>
      <c r="J39" s="24" t="b">
        <v>0</v>
      </c>
      <c r="K39" s="24" t="b">
        <v>1</v>
      </c>
      <c r="L39" s="24" t="b">
        <v>0</v>
      </c>
      <c r="M39" s="24" t="b">
        <v>0</v>
      </c>
      <c r="N39" s="24" t="b">
        <v>0</v>
      </c>
      <c r="O39" s="24" t="b">
        <v>1</v>
      </c>
      <c r="P39" s="24" t="b">
        <v>1</v>
      </c>
      <c r="Q39" s="24" t="b">
        <v>1</v>
      </c>
      <c r="R39" s="24" t="b">
        <v>0</v>
      </c>
      <c r="S39" s="24" t="b">
        <v>0</v>
      </c>
      <c r="T39" s="24" t="b">
        <v>0</v>
      </c>
      <c r="U39" s="24" t="b">
        <v>0</v>
      </c>
      <c r="V39" s="24" t="b">
        <v>1</v>
      </c>
      <c r="W39" s="24" t="b">
        <v>1</v>
      </c>
      <c r="X39" s="24" t="b">
        <v>1</v>
      </c>
      <c r="Y39" s="24" t="b">
        <v>1</v>
      </c>
      <c r="Z39" s="24" t="b">
        <v>1</v>
      </c>
      <c r="AA39" s="24" t="b">
        <v>1</v>
      </c>
      <c r="AB39" s="7" t="s">
        <v>0</v>
      </c>
      <c r="AC39" s="7"/>
      <c r="AD39" s="7" t="s">
        <v>0</v>
      </c>
      <c r="AE39" s="7"/>
    </row>
    <row r="40" spans="1:31" x14ac:dyDescent="0.25">
      <c r="A40" s="7"/>
      <c r="B40" s="23" t="s">
        <v>4072</v>
      </c>
      <c r="C40" s="7"/>
      <c r="D40" s="7"/>
      <c r="E40" s="7">
        <v>1</v>
      </c>
      <c r="F40" s="7" t="s">
        <v>4302</v>
      </c>
      <c r="G40" s="24" t="b">
        <v>0</v>
      </c>
      <c r="H40" s="24" t="b">
        <v>0</v>
      </c>
      <c r="I40" s="24" t="b">
        <v>0</v>
      </c>
      <c r="J40" s="24" t="b">
        <v>1</v>
      </c>
      <c r="K40" s="24" t="b">
        <v>1</v>
      </c>
      <c r="L40" s="24" t="b">
        <v>0</v>
      </c>
      <c r="M40" s="24" t="b">
        <v>0</v>
      </c>
      <c r="N40" s="24" t="b">
        <v>0</v>
      </c>
      <c r="O40" s="24" t="b">
        <v>1</v>
      </c>
      <c r="P40" s="24" t="b">
        <v>1</v>
      </c>
      <c r="Q40" s="24" t="b">
        <v>1</v>
      </c>
      <c r="R40" s="24" t="b">
        <v>0</v>
      </c>
      <c r="S40" s="24" t="b">
        <v>0</v>
      </c>
      <c r="T40" s="24" t="b">
        <v>0</v>
      </c>
      <c r="U40" s="24" t="b">
        <v>0</v>
      </c>
      <c r="V40" s="24" t="b">
        <v>1</v>
      </c>
      <c r="W40" s="24" t="b">
        <v>1</v>
      </c>
      <c r="X40" s="24" t="b">
        <v>1</v>
      </c>
      <c r="Y40" s="24" t="b">
        <v>1</v>
      </c>
      <c r="Z40" s="24" t="b">
        <v>1</v>
      </c>
      <c r="AA40" s="24" t="b">
        <v>1</v>
      </c>
      <c r="AB40" s="7" t="s">
        <v>0</v>
      </c>
      <c r="AC40" s="7"/>
      <c r="AD40" s="7" t="s">
        <v>0</v>
      </c>
      <c r="AE40" s="7"/>
    </row>
    <row r="41" spans="1:31" x14ac:dyDescent="0.25">
      <c r="A41" s="7"/>
      <c r="B41" s="23" t="s">
        <v>4073</v>
      </c>
      <c r="C41" s="7"/>
      <c r="D41" s="7"/>
      <c r="E41" s="7">
        <v>1</v>
      </c>
      <c r="F41" s="7" t="s">
        <v>4286</v>
      </c>
      <c r="G41" s="24" t="b">
        <v>0</v>
      </c>
      <c r="H41" s="24" t="b">
        <v>0</v>
      </c>
      <c r="I41" s="24" t="b">
        <v>0</v>
      </c>
      <c r="J41" s="24" t="b">
        <v>0</v>
      </c>
      <c r="K41" s="24" t="b">
        <v>1</v>
      </c>
      <c r="L41" s="24" t="b">
        <v>0</v>
      </c>
      <c r="M41" s="24" t="b">
        <v>0</v>
      </c>
      <c r="N41" s="24" t="b">
        <v>0</v>
      </c>
      <c r="O41" s="24" t="b">
        <v>1</v>
      </c>
      <c r="P41" s="24" t="b">
        <v>1</v>
      </c>
      <c r="Q41" s="24" t="b">
        <v>1</v>
      </c>
      <c r="R41" s="24" t="b">
        <v>0</v>
      </c>
      <c r="S41" s="24" t="b">
        <v>0</v>
      </c>
      <c r="T41" s="24" t="b">
        <v>0</v>
      </c>
      <c r="U41" s="24" t="b">
        <v>0</v>
      </c>
      <c r="V41" s="24" t="b">
        <v>1</v>
      </c>
      <c r="W41" s="24" t="b">
        <v>0</v>
      </c>
      <c r="X41" s="24" t="b">
        <v>1</v>
      </c>
      <c r="Y41" s="24" t="b">
        <v>1</v>
      </c>
      <c r="Z41" s="24" t="b">
        <v>1</v>
      </c>
      <c r="AA41" s="24" t="b">
        <v>0</v>
      </c>
      <c r="AB41" s="7" t="s">
        <v>0</v>
      </c>
      <c r="AC41" s="7"/>
      <c r="AD41" s="7" t="s">
        <v>0</v>
      </c>
      <c r="AE41" s="7"/>
    </row>
    <row r="42" spans="1:31" x14ac:dyDescent="0.25">
      <c r="A42" s="7"/>
      <c r="B42" s="23" t="s">
        <v>4074</v>
      </c>
      <c r="C42" s="7"/>
      <c r="D42" s="7"/>
      <c r="E42" s="7">
        <v>1</v>
      </c>
      <c r="F42" s="7" t="s">
        <v>4137</v>
      </c>
      <c r="G42" s="24" t="b">
        <v>0</v>
      </c>
      <c r="H42" s="24" t="b">
        <v>0</v>
      </c>
      <c r="I42" s="24" t="b">
        <v>0</v>
      </c>
      <c r="J42" s="24" t="b">
        <v>0</v>
      </c>
      <c r="K42" s="24" t="b">
        <v>1</v>
      </c>
      <c r="L42" s="24" t="b">
        <v>0</v>
      </c>
      <c r="M42" s="24" t="b">
        <v>0</v>
      </c>
      <c r="N42" s="24" t="b">
        <v>0</v>
      </c>
      <c r="O42" s="24" t="b">
        <v>1</v>
      </c>
      <c r="P42" s="24" t="b">
        <v>1</v>
      </c>
      <c r="Q42" s="24" t="b">
        <v>1</v>
      </c>
      <c r="R42" s="24" t="b">
        <v>0</v>
      </c>
      <c r="S42" s="24" t="b">
        <v>0</v>
      </c>
      <c r="T42" s="24" t="b">
        <v>0</v>
      </c>
      <c r="U42" s="24" t="b">
        <v>0</v>
      </c>
      <c r="V42" s="24" t="b">
        <v>1</v>
      </c>
      <c r="W42" s="24" t="b">
        <v>1</v>
      </c>
      <c r="X42" s="24" t="b">
        <v>1</v>
      </c>
      <c r="Y42" s="24" t="b">
        <v>1</v>
      </c>
      <c r="Z42" s="24" t="b">
        <v>1</v>
      </c>
      <c r="AA42" s="24" t="b">
        <v>1</v>
      </c>
      <c r="AB42" s="7" t="s">
        <v>0</v>
      </c>
      <c r="AC42" s="7"/>
      <c r="AD42" s="7" t="s">
        <v>0</v>
      </c>
      <c r="AE42" s="7"/>
    </row>
    <row r="43" spans="1:31" x14ac:dyDescent="0.25">
      <c r="A43" s="7"/>
      <c r="B43" s="23" t="s">
        <v>4287</v>
      </c>
      <c r="C43" s="7"/>
      <c r="D43" s="7"/>
      <c r="E43" s="7">
        <v>1</v>
      </c>
      <c r="F43" s="7" t="s">
        <v>4289</v>
      </c>
      <c r="G43" s="24" t="b">
        <v>0</v>
      </c>
      <c r="H43" s="24" t="b">
        <v>0</v>
      </c>
      <c r="I43" s="24" t="b">
        <v>0</v>
      </c>
      <c r="J43" s="24" t="b">
        <v>1</v>
      </c>
      <c r="K43" s="24" t="b">
        <v>1</v>
      </c>
      <c r="L43" s="24" t="b">
        <v>0</v>
      </c>
      <c r="M43" s="24" t="b">
        <v>0</v>
      </c>
      <c r="N43" s="24" t="b">
        <v>0</v>
      </c>
      <c r="O43" s="24" t="b">
        <v>1</v>
      </c>
      <c r="P43" s="24" t="b">
        <v>1</v>
      </c>
      <c r="Q43" s="24" t="b">
        <v>1</v>
      </c>
      <c r="R43" s="24" t="b">
        <v>0</v>
      </c>
      <c r="S43" s="24" t="b">
        <v>0</v>
      </c>
      <c r="T43" s="24" t="b">
        <v>0</v>
      </c>
      <c r="U43" s="24" t="b">
        <v>0</v>
      </c>
      <c r="V43" s="24" t="b">
        <v>1</v>
      </c>
      <c r="W43" s="24" t="b">
        <v>0</v>
      </c>
      <c r="X43" s="24" t="b">
        <v>1</v>
      </c>
      <c r="Y43" s="24" t="b">
        <v>1</v>
      </c>
      <c r="Z43" s="24" t="b">
        <v>1</v>
      </c>
      <c r="AA43" s="24" t="b">
        <v>0</v>
      </c>
      <c r="AB43" s="7" t="s">
        <v>0</v>
      </c>
      <c r="AC43" s="7"/>
      <c r="AD43" s="7" t="s">
        <v>0</v>
      </c>
      <c r="AE43" s="7"/>
    </row>
    <row r="44" spans="1:31" x14ac:dyDescent="0.25">
      <c r="A44" s="7"/>
      <c r="B44" s="7"/>
      <c r="C44" s="23" t="s">
        <v>4301</v>
      </c>
      <c r="D44" s="7"/>
      <c r="E44" s="7">
        <v>1</v>
      </c>
      <c r="F44" s="7" t="s">
        <v>4302</v>
      </c>
      <c r="G44" s="24" t="b">
        <v>0</v>
      </c>
      <c r="H44" s="24" t="b">
        <v>0</v>
      </c>
      <c r="I44" s="24" t="b">
        <v>0</v>
      </c>
      <c r="J44" s="24" t="b">
        <v>1</v>
      </c>
      <c r="K44" s="24" t="b">
        <v>1</v>
      </c>
      <c r="L44" s="24" t="b">
        <v>0</v>
      </c>
      <c r="M44" s="24" t="b">
        <v>0</v>
      </c>
      <c r="N44" s="24" t="b">
        <v>0</v>
      </c>
      <c r="O44" s="24" t="b">
        <v>1</v>
      </c>
      <c r="P44" s="24" t="b">
        <v>1</v>
      </c>
      <c r="Q44" s="24" t="b">
        <v>1</v>
      </c>
      <c r="R44" s="24" t="b">
        <v>0</v>
      </c>
      <c r="S44" s="24" t="b">
        <v>0</v>
      </c>
      <c r="T44" s="24" t="b">
        <v>0</v>
      </c>
      <c r="U44" s="24" t="b">
        <v>0</v>
      </c>
      <c r="V44" s="24" t="b">
        <v>1</v>
      </c>
      <c r="W44" s="24" t="b">
        <v>1</v>
      </c>
      <c r="X44" s="24" t="b">
        <v>1</v>
      </c>
      <c r="Y44" s="24" t="b">
        <v>1</v>
      </c>
      <c r="Z44" s="24" t="b">
        <v>1</v>
      </c>
      <c r="AA44" s="24" t="b">
        <v>1</v>
      </c>
      <c r="AB44" s="7" t="s">
        <v>0</v>
      </c>
      <c r="AC44" s="7"/>
      <c r="AD44" s="7" t="s">
        <v>0</v>
      </c>
      <c r="AE44" s="7"/>
    </row>
    <row r="45" spans="1:31" x14ac:dyDescent="0.25">
      <c r="A45" s="7"/>
      <c r="B45" s="23" t="s">
        <v>4075</v>
      </c>
      <c r="C45" s="7"/>
      <c r="D45" s="7"/>
      <c r="E45" s="7">
        <v>1</v>
      </c>
      <c r="F45" s="7" t="s">
        <v>3155</v>
      </c>
      <c r="G45" s="24" t="b">
        <v>0</v>
      </c>
      <c r="H45" s="24" t="b">
        <v>0</v>
      </c>
      <c r="I45" s="24" t="b">
        <v>0</v>
      </c>
      <c r="J45" s="24" t="b">
        <v>0</v>
      </c>
      <c r="K45" s="24" t="b">
        <v>1</v>
      </c>
      <c r="L45" s="24" t="b">
        <v>0</v>
      </c>
      <c r="M45" s="24" t="b">
        <v>0</v>
      </c>
      <c r="N45" s="24" t="b">
        <v>0</v>
      </c>
      <c r="O45" s="24" t="b">
        <v>1</v>
      </c>
      <c r="P45" s="24" t="b">
        <v>1</v>
      </c>
      <c r="Q45" s="24" t="b">
        <v>1</v>
      </c>
      <c r="R45" s="24" t="b">
        <v>0</v>
      </c>
      <c r="S45" s="24" t="b">
        <v>0</v>
      </c>
      <c r="T45" s="24" t="b">
        <v>0</v>
      </c>
      <c r="U45" s="24" t="b">
        <v>0</v>
      </c>
      <c r="V45" s="24" t="b">
        <v>1</v>
      </c>
      <c r="W45" s="24" t="b">
        <v>1</v>
      </c>
      <c r="X45" s="24" t="b">
        <v>1</v>
      </c>
      <c r="Y45" s="24" t="b">
        <v>1</v>
      </c>
      <c r="Z45" s="24" t="b">
        <v>1</v>
      </c>
      <c r="AA45" s="24" t="b">
        <v>1</v>
      </c>
      <c r="AB45" s="7" t="s">
        <v>0</v>
      </c>
      <c r="AC45" s="7"/>
      <c r="AD45" s="7" t="s">
        <v>0</v>
      </c>
      <c r="AE45" s="7"/>
    </row>
    <row r="46" spans="1:31" x14ac:dyDescent="0.25">
      <c r="A46" s="7"/>
      <c r="B46" s="23" t="s">
        <v>4076</v>
      </c>
      <c r="C46" s="7"/>
      <c r="D46" s="7"/>
      <c r="E46" s="7">
        <v>1</v>
      </c>
      <c r="F46" s="7" t="s">
        <v>3155</v>
      </c>
      <c r="G46" s="24" t="b">
        <v>0</v>
      </c>
      <c r="H46" s="24" t="b">
        <v>0</v>
      </c>
      <c r="I46" s="24" t="b">
        <v>0</v>
      </c>
      <c r="J46" s="24" t="b">
        <v>0</v>
      </c>
      <c r="K46" s="24" t="b">
        <v>1</v>
      </c>
      <c r="L46" s="24" t="b">
        <v>0</v>
      </c>
      <c r="M46" s="24" t="b">
        <v>0</v>
      </c>
      <c r="N46" s="24" t="b">
        <v>0</v>
      </c>
      <c r="O46" s="24" t="b">
        <v>1</v>
      </c>
      <c r="P46" s="24" t="b">
        <v>1</v>
      </c>
      <c r="Q46" s="24" t="b">
        <v>1</v>
      </c>
      <c r="R46" s="24" t="b">
        <v>0</v>
      </c>
      <c r="S46" s="24" t="b">
        <v>0</v>
      </c>
      <c r="T46" s="24" t="b">
        <v>0</v>
      </c>
      <c r="U46" s="24" t="b">
        <v>0</v>
      </c>
      <c r="V46" s="24" t="b">
        <v>1</v>
      </c>
      <c r="W46" s="24" t="b">
        <v>1</v>
      </c>
      <c r="X46" s="24" t="b">
        <v>1</v>
      </c>
      <c r="Y46" s="24" t="b">
        <v>1</v>
      </c>
      <c r="Z46" s="24" t="b">
        <v>1</v>
      </c>
      <c r="AA46" s="24" t="b">
        <v>1</v>
      </c>
      <c r="AB46" s="7" t="s">
        <v>0</v>
      </c>
      <c r="AC46" s="7"/>
      <c r="AD46" s="7" t="s">
        <v>0</v>
      </c>
      <c r="AE46" s="7"/>
    </row>
    <row r="47" spans="1:31" x14ac:dyDescent="0.25">
      <c r="A47" s="7"/>
      <c r="B47" s="23" t="s">
        <v>4077</v>
      </c>
      <c r="C47" s="7"/>
      <c r="D47" s="7"/>
      <c r="E47" s="7">
        <v>1</v>
      </c>
      <c r="F47" s="7" t="s">
        <v>3155</v>
      </c>
      <c r="G47" s="24" t="b">
        <v>0</v>
      </c>
      <c r="H47" s="24" t="b">
        <v>0</v>
      </c>
      <c r="I47" s="24" t="b">
        <v>0</v>
      </c>
      <c r="J47" s="24" t="b">
        <v>0</v>
      </c>
      <c r="K47" s="24" t="b">
        <v>1</v>
      </c>
      <c r="L47" s="24" t="b">
        <v>0</v>
      </c>
      <c r="M47" s="24" t="b">
        <v>0</v>
      </c>
      <c r="N47" s="24" t="b">
        <v>0</v>
      </c>
      <c r="O47" s="24" t="b">
        <v>1</v>
      </c>
      <c r="P47" s="24" t="b">
        <v>1</v>
      </c>
      <c r="Q47" s="24" t="b">
        <v>1</v>
      </c>
      <c r="R47" s="24" t="b">
        <v>0</v>
      </c>
      <c r="S47" s="24" t="b">
        <v>0</v>
      </c>
      <c r="T47" s="24" t="b">
        <v>0</v>
      </c>
      <c r="U47" s="24" t="b">
        <v>0</v>
      </c>
      <c r="V47" s="24" t="b">
        <v>1</v>
      </c>
      <c r="W47" s="24" t="b">
        <v>1</v>
      </c>
      <c r="X47" s="24" t="b">
        <v>1</v>
      </c>
      <c r="Y47" s="24" t="b">
        <v>1</v>
      </c>
      <c r="Z47" s="24" t="b">
        <v>1</v>
      </c>
      <c r="AA47" s="24" t="b">
        <v>1</v>
      </c>
      <c r="AB47" s="7" t="s">
        <v>0</v>
      </c>
      <c r="AC47" s="7"/>
      <c r="AD47" s="7" t="s">
        <v>0</v>
      </c>
      <c r="AE47" s="7"/>
    </row>
    <row r="48" spans="1:31" x14ac:dyDescent="0.25">
      <c r="A48" s="7"/>
      <c r="B48" s="23" t="s">
        <v>4078</v>
      </c>
      <c r="C48" s="7"/>
      <c r="D48" s="7"/>
      <c r="E48" s="7">
        <v>1</v>
      </c>
      <c r="F48" s="7" t="s">
        <v>3155</v>
      </c>
      <c r="G48" s="24" t="b">
        <v>0</v>
      </c>
      <c r="H48" s="24" t="b">
        <v>0</v>
      </c>
      <c r="I48" s="24" t="b">
        <v>0</v>
      </c>
      <c r="J48" s="24" t="b">
        <v>0</v>
      </c>
      <c r="K48" s="24" t="b">
        <v>1</v>
      </c>
      <c r="L48" s="24" t="b">
        <v>0</v>
      </c>
      <c r="M48" s="24" t="b">
        <v>0</v>
      </c>
      <c r="N48" s="24" t="b">
        <v>0</v>
      </c>
      <c r="O48" s="24" t="b">
        <v>1</v>
      </c>
      <c r="P48" s="24" t="b">
        <v>1</v>
      </c>
      <c r="Q48" s="24" t="b">
        <v>1</v>
      </c>
      <c r="R48" s="24" t="b">
        <v>0</v>
      </c>
      <c r="S48" s="24" t="b">
        <v>0</v>
      </c>
      <c r="T48" s="24" t="b">
        <v>0</v>
      </c>
      <c r="U48" s="24" t="b">
        <v>0</v>
      </c>
      <c r="V48" s="24" t="b">
        <v>1</v>
      </c>
      <c r="W48" s="24" t="b">
        <v>1</v>
      </c>
      <c r="X48" s="24" t="b">
        <v>1</v>
      </c>
      <c r="Y48" s="24" t="b">
        <v>1</v>
      </c>
      <c r="Z48" s="24" t="b">
        <v>1</v>
      </c>
      <c r="AA48" s="24" t="b">
        <v>1</v>
      </c>
      <c r="AB48" s="7" t="s">
        <v>0</v>
      </c>
      <c r="AC48" s="7"/>
      <c r="AD48" s="7" t="s">
        <v>0</v>
      </c>
      <c r="AE48" s="7"/>
    </row>
    <row r="49" spans="1:31" x14ac:dyDescent="0.25">
      <c r="A49" s="7"/>
      <c r="B49" s="23" t="s">
        <v>4079</v>
      </c>
      <c r="C49" s="7"/>
      <c r="D49" s="7"/>
      <c r="E49" s="7">
        <v>1</v>
      </c>
      <c r="F49" s="7" t="s">
        <v>3155</v>
      </c>
      <c r="G49" s="24" t="b">
        <v>0</v>
      </c>
      <c r="H49" s="24" t="b">
        <v>0</v>
      </c>
      <c r="I49" s="24" t="b">
        <v>0</v>
      </c>
      <c r="J49" s="24" t="b">
        <v>0</v>
      </c>
      <c r="K49" s="24" t="b">
        <v>1</v>
      </c>
      <c r="L49" s="24" t="b">
        <v>0</v>
      </c>
      <c r="M49" s="24" t="b">
        <v>0</v>
      </c>
      <c r="N49" s="24" t="b">
        <v>0</v>
      </c>
      <c r="O49" s="24" t="b">
        <v>1</v>
      </c>
      <c r="P49" s="24" t="b">
        <v>1</v>
      </c>
      <c r="Q49" s="24" t="b">
        <v>1</v>
      </c>
      <c r="R49" s="24" t="b">
        <v>0</v>
      </c>
      <c r="S49" s="24" t="b">
        <v>0</v>
      </c>
      <c r="T49" s="24" t="b">
        <v>0</v>
      </c>
      <c r="U49" s="24" t="b">
        <v>0</v>
      </c>
      <c r="V49" s="24" t="b">
        <v>1</v>
      </c>
      <c r="W49" s="24" t="b">
        <v>1</v>
      </c>
      <c r="X49" s="24" t="b">
        <v>1</v>
      </c>
      <c r="Y49" s="24" t="b">
        <v>1</v>
      </c>
      <c r="Z49" s="24" t="b">
        <v>1</v>
      </c>
      <c r="AA49" s="24" t="b">
        <v>1</v>
      </c>
      <c r="AB49" s="7" t="s">
        <v>0</v>
      </c>
      <c r="AC49" s="7"/>
      <c r="AD49" s="7" t="s">
        <v>0</v>
      </c>
      <c r="AE49" s="7"/>
    </row>
    <row r="50" spans="1:31" x14ac:dyDescent="0.25">
      <c r="A50" s="7"/>
      <c r="B50" s="7"/>
      <c r="C50" s="23" t="s">
        <v>4080</v>
      </c>
      <c r="D50" s="7"/>
      <c r="E50" s="7">
        <v>1</v>
      </c>
      <c r="F50" s="7" t="s">
        <v>3155</v>
      </c>
      <c r="G50" s="24" t="b">
        <v>0</v>
      </c>
      <c r="H50" s="24" t="b">
        <v>0</v>
      </c>
      <c r="I50" s="24" t="b">
        <v>0</v>
      </c>
      <c r="J50" s="24" t="b">
        <v>0</v>
      </c>
      <c r="K50" s="24" t="b">
        <v>1</v>
      </c>
      <c r="L50" s="24" t="b">
        <v>0</v>
      </c>
      <c r="M50" s="24" t="b">
        <v>0</v>
      </c>
      <c r="N50" s="24" t="b">
        <v>0</v>
      </c>
      <c r="O50" s="24" t="b">
        <v>1</v>
      </c>
      <c r="P50" s="24" t="b">
        <v>1</v>
      </c>
      <c r="Q50" s="24" t="b">
        <v>1</v>
      </c>
      <c r="R50" s="24" t="b">
        <v>0</v>
      </c>
      <c r="S50" s="24" t="b">
        <v>0</v>
      </c>
      <c r="T50" s="24" t="b">
        <v>0</v>
      </c>
      <c r="U50" s="24" t="b">
        <v>0</v>
      </c>
      <c r="V50" s="24" t="b">
        <v>1</v>
      </c>
      <c r="W50" s="24" t="b">
        <v>1</v>
      </c>
      <c r="X50" s="24" t="b">
        <v>1</v>
      </c>
      <c r="Y50" s="24" t="b">
        <v>1</v>
      </c>
      <c r="Z50" s="24" t="b">
        <v>1</v>
      </c>
      <c r="AA50" s="24" t="b">
        <v>1</v>
      </c>
      <c r="AB50" s="7" t="s">
        <v>0</v>
      </c>
      <c r="AC50" s="7"/>
      <c r="AD50" s="7" t="s">
        <v>0</v>
      </c>
      <c r="AE50" s="7"/>
    </row>
    <row r="51" spans="1:31" ht="30" x14ac:dyDescent="0.25">
      <c r="A51" s="7"/>
      <c r="B51" s="7"/>
      <c r="C51" s="23" t="s">
        <v>4081</v>
      </c>
      <c r="D51" s="7"/>
      <c r="E51" s="7">
        <v>1</v>
      </c>
      <c r="F51" s="7" t="s">
        <v>3155</v>
      </c>
      <c r="G51" s="24" t="b">
        <v>0</v>
      </c>
      <c r="H51" s="24" t="b">
        <v>0</v>
      </c>
      <c r="I51" s="24" t="b">
        <v>0</v>
      </c>
      <c r="J51" s="24" t="b">
        <v>0</v>
      </c>
      <c r="K51" s="24" t="b">
        <v>1</v>
      </c>
      <c r="L51" s="24" t="b">
        <v>0</v>
      </c>
      <c r="M51" s="24" t="b">
        <v>0</v>
      </c>
      <c r="N51" s="24" t="b">
        <v>0</v>
      </c>
      <c r="O51" s="24" t="b">
        <v>1</v>
      </c>
      <c r="P51" s="24" t="b">
        <v>1</v>
      </c>
      <c r="Q51" s="24" t="b">
        <v>1</v>
      </c>
      <c r="R51" s="24" t="b">
        <v>0</v>
      </c>
      <c r="S51" s="24" t="b">
        <v>0</v>
      </c>
      <c r="T51" s="24" t="b">
        <v>0</v>
      </c>
      <c r="U51" s="24" t="b">
        <v>0</v>
      </c>
      <c r="V51" s="24" t="b">
        <v>1</v>
      </c>
      <c r="W51" s="24" t="b">
        <v>1</v>
      </c>
      <c r="X51" s="24" t="b">
        <v>1</v>
      </c>
      <c r="Y51" s="24" t="b">
        <v>1</v>
      </c>
      <c r="Z51" s="24" t="b">
        <v>1</v>
      </c>
      <c r="AA51" s="24" t="b">
        <v>1</v>
      </c>
      <c r="AB51" s="7" t="s">
        <v>0</v>
      </c>
      <c r="AC51" s="7"/>
      <c r="AD51" s="7" t="s">
        <v>0</v>
      </c>
      <c r="AE51" s="7"/>
    </row>
    <row r="52" spans="1:31" x14ac:dyDescent="0.25">
      <c r="A52" s="7"/>
      <c r="B52" s="7"/>
      <c r="C52" s="23" t="s">
        <v>4082</v>
      </c>
      <c r="D52" s="7"/>
      <c r="E52" s="7">
        <v>1</v>
      </c>
      <c r="F52" s="7" t="s">
        <v>3155</v>
      </c>
      <c r="G52" s="24" t="b">
        <v>0</v>
      </c>
      <c r="H52" s="24" t="b">
        <v>0</v>
      </c>
      <c r="I52" s="24" t="b">
        <v>0</v>
      </c>
      <c r="J52" s="24" t="b">
        <v>0</v>
      </c>
      <c r="K52" s="24" t="b">
        <v>1</v>
      </c>
      <c r="L52" s="24" t="b">
        <v>0</v>
      </c>
      <c r="M52" s="24" t="b">
        <v>0</v>
      </c>
      <c r="N52" s="24" t="b">
        <v>0</v>
      </c>
      <c r="O52" s="24" t="b">
        <v>1</v>
      </c>
      <c r="P52" s="24" t="b">
        <v>1</v>
      </c>
      <c r="Q52" s="24" t="b">
        <v>1</v>
      </c>
      <c r="R52" s="24" t="b">
        <v>0</v>
      </c>
      <c r="S52" s="24" t="b">
        <v>0</v>
      </c>
      <c r="T52" s="24" t="b">
        <v>0</v>
      </c>
      <c r="U52" s="24" t="b">
        <v>0</v>
      </c>
      <c r="V52" s="24" t="b">
        <v>1</v>
      </c>
      <c r="W52" s="24" t="b">
        <v>1</v>
      </c>
      <c r="X52" s="24" t="b">
        <v>1</v>
      </c>
      <c r="Y52" s="24" t="b">
        <v>1</v>
      </c>
      <c r="Z52" s="24" t="b">
        <v>1</v>
      </c>
      <c r="AA52" s="24" t="b">
        <v>1</v>
      </c>
      <c r="AB52" s="7" t="s">
        <v>0</v>
      </c>
      <c r="AC52" s="7"/>
      <c r="AD52" s="7" t="s">
        <v>0</v>
      </c>
      <c r="AE52" s="7"/>
    </row>
    <row r="53" spans="1:31" ht="30" x14ac:dyDescent="0.25">
      <c r="A53" s="7"/>
      <c r="B53" s="7"/>
      <c r="C53" s="23" t="s">
        <v>4083</v>
      </c>
      <c r="D53" s="7"/>
      <c r="E53" s="7">
        <v>1</v>
      </c>
      <c r="F53" s="7" t="s">
        <v>3155</v>
      </c>
      <c r="G53" s="24" t="b">
        <v>0</v>
      </c>
      <c r="H53" s="24" t="b">
        <v>0</v>
      </c>
      <c r="I53" s="24" t="b">
        <v>0</v>
      </c>
      <c r="J53" s="24" t="b">
        <v>0</v>
      </c>
      <c r="K53" s="24" t="b">
        <v>1</v>
      </c>
      <c r="L53" s="24" t="b">
        <v>0</v>
      </c>
      <c r="M53" s="24" t="b">
        <v>0</v>
      </c>
      <c r="N53" s="24" t="b">
        <v>0</v>
      </c>
      <c r="O53" s="24" t="b">
        <v>1</v>
      </c>
      <c r="P53" s="24" t="b">
        <v>1</v>
      </c>
      <c r="Q53" s="24" t="b">
        <v>1</v>
      </c>
      <c r="R53" s="24" t="b">
        <v>0</v>
      </c>
      <c r="S53" s="24" t="b">
        <v>0</v>
      </c>
      <c r="T53" s="24" t="b">
        <v>0</v>
      </c>
      <c r="U53" s="24" t="b">
        <v>0</v>
      </c>
      <c r="V53" s="24" t="b">
        <v>1</v>
      </c>
      <c r="W53" s="24" t="b">
        <v>1</v>
      </c>
      <c r="X53" s="24" t="b">
        <v>1</v>
      </c>
      <c r="Y53" s="24" t="b">
        <v>1</v>
      </c>
      <c r="Z53" s="24" t="b">
        <v>1</v>
      </c>
      <c r="AA53" s="24" t="b">
        <v>1</v>
      </c>
      <c r="AB53" s="7" t="s">
        <v>0</v>
      </c>
      <c r="AC53" s="7"/>
      <c r="AD53" s="7" t="s">
        <v>0</v>
      </c>
      <c r="AE53" s="7"/>
    </row>
    <row r="54" spans="1:31" x14ac:dyDescent="0.25">
      <c r="A54" s="7"/>
      <c r="B54" s="7"/>
      <c r="C54" s="23" t="s">
        <v>4084</v>
      </c>
      <c r="D54" s="7"/>
      <c r="E54" s="7">
        <v>1</v>
      </c>
      <c r="F54" s="7" t="s">
        <v>3155</v>
      </c>
      <c r="G54" s="24" t="b">
        <v>0</v>
      </c>
      <c r="H54" s="24" t="b">
        <v>0</v>
      </c>
      <c r="I54" s="24" t="b">
        <v>0</v>
      </c>
      <c r="J54" s="24" t="b">
        <v>0</v>
      </c>
      <c r="K54" s="24" t="b">
        <v>1</v>
      </c>
      <c r="L54" s="24" t="b">
        <v>0</v>
      </c>
      <c r="M54" s="24" t="b">
        <v>0</v>
      </c>
      <c r="N54" s="24" t="b">
        <v>0</v>
      </c>
      <c r="O54" s="24" t="b">
        <v>1</v>
      </c>
      <c r="P54" s="24" t="b">
        <v>1</v>
      </c>
      <c r="Q54" s="24" t="b">
        <v>1</v>
      </c>
      <c r="R54" s="24" t="b">
        <v>0</v>
      </c>
      <c r="S54" s="24" t="b">
        <v>0</v>
      </c>
      <c r="T54" s="24" t="b">
        <v>0</v>
      </c>
      <c r="U54" s="24" t="b">
        <v>0</v>
      </c>
      <c r="V54" s="24" t="b">
        <v>1</v>
      </c>
      <c r="W54" s="24" t="b">
        <v>1</v>
      </c>
      <c r="X54" s="24" t="b">
        <v>1</v>
      </c>
      <c r="Y54" s="24" t="b">
        <v>1</v>
      </c>
      <c r="Z54" s="24" t="b">
        <v>1</v>
      </c>
      <c r="AA54" s="24" t="b">
        <v>1</v>
      </c>
      <c r="AB54" s="7" t="s">
        <v>0</v>
      </c>
      <c r="AC54" s="7"/>
      <c r="AD54" s="7" t="s">
        <v>0</v>
      </c>
      <c r="AE54" s="7"/>
    </row>
    <row r="55" spans="1:31" x14ac:dyDescent="0.25">
      <c r="A55" s="7"/>
      <c r="B55" s="7"/>
      <c r="C55" s="23" t="s">
        <v>4085</v>
      </c>
      <c r="D55" s="7"/>
      <c r="E55" s="7">
        <v>1</v>
      </c>
      <c r="F55" s="7" t="s">
        <v>3155</v>
      </c>
      <c r="G55" s="24" t="b">
        <v>0</v>
      </c>
      <c r="H55" s="24" t="b">
        <v>0</v>
      </c>
      <c r="I55" s="24" t="b">
        <v>0</v>
      </c>
      <c r="J55" s="24" t="b">
        <v>0</v>
      </c>
      <c r="K55" s="24" t="b">
        <v>1</v>
      </c>
      <c r="L55" s="24" t="b">
        <v>0</v>
      </c>
      <c r="M55" s="24" t="b">
        <v>0</v>
      </c>
      <c r="N55" s="24" t="b">
        <v>0</v>
      </c>
      <c r="O55" s="24" t="b">
        <v>1</v>
      </c>
      <c r="P55" s="24" t="b">
        <v>1</v>
      </c>
      <c r="Q55" s="24" t="b">
        <v>1</v>
      </c>
      <c r="R55" s="24" t="b">
        <v>0</v>
      </c>
      <c r="S55" s="24" t="b">
        <v>0</v>
      </c>
      <c r="T55" s="24" t="b">
        <v>0</v>
      </c>
      <c r="U55" s="24" t="b">
        <v>0</v>
      </c>
      <c r="V55" s="24" t="b">
        <v>1</v>
      </c>
      <c r="W55" s="24" t="b">
        <v>1</v>
      </c>
      <c r="X55" s="24" t="b">
        <v>1</v>
      </c>
      <c r="Y55" s="24" t="b">
        <v>1</v>
      </c>
      <c r="Z55" s="24" t="b">
        <v>1</v>
      </c>
      <c r="AA55" s="24" t="b">
        <v>1</v>
      </c>
      <c r="AB55" s="7" t="s">
        <v>0</v>
      </c>
      <c r="AC55" s="7"/>
      <c r="AD55" s="7" t="s">
        <v>0</v>
      </c>
      <c r="AE55" s="7"/>
    </row>
    <row r="56" spans="1:31" x14ac:dyDescent="0.25">
      <c r="A56" s="7"/>
      <c r="B56" s="7"/>
      <c r="C56" s="7"/>
      <c r="D56" s="7"/>
      <c r="E56" s="7"/>
      <c r="F56" s="7"/>
      <c r="G56" s="24"/>
      <c r="H56" s="24"/>
      <c r="I56" s="24"/>
      <c r="J56" s="24"/>
      <c r="K56" s="24"/>
      <c r="L56" s="24"/>
      <c r="M56" s="24"/>
      <c r="N56" s="24"/>
      <c r="O56" s="24"/>
      <c r="P56" s="24"/>
      <c r="Q56" s="24"/>
      <c r="R56" s="24"/>
      <c r="S56" s="24"/>
      <c r="T56" s="24"/>
      <c r="U56" s="24"/>
      <c r="V56" s="24"/>
      <c r="W56" s="24"/>
      <c r="X56" s="24"/>
      <c r="Y56" s="24"/>
      <c r="Z56" s="24"/>
      <c r="AA56" s="24"/>
      <c r="AB56" s="7"/>
      <c r="AC56" s="7"/>
      <c r="AD56" s="7"/>
      <c r="AE56" s="7"/>
    </row>
    <row r="57" spans="1:31" x14ac:dyDescent="0.25">
      <c r="A57" s="7"/>
      <c r="B57" s="7"/>
      <c r="C57" s="7"/>
      <c r="D57" s="7"/>
      <c r="E57" s="7"/>
      <c r="F57" s="7"/>
      <c r="G57" s="24"/>
      <c r="H57" s="24"/>
      <c r="I57" s="24"/>
      <c r="J57" s="24"/>
      <c r="K57" s="24"/>
      <c r="L57" s="24"/>
      <c r="M57" s="24"/>
      <c r="N57" s="24"/>
      <c r="O57" s="24"/>
      <c r="P57" s="24"/>
      <c r="Q57" s="24"/>
      <c r="R57" s="24"/>
      <c r="S57" s="24"/>
      <c r="T57" s="24"/>
      <c r="U57" s="24"/>
      <c r="V57" s="24"/>
      <c r="W57" s="24"/>
      <c r="X57" s="24"/>
      <c r="Y57" s="24"/>
      <c r="Z57" s="24"/>
      <c r="AA57" s="24"/>
      <c r="AB57" s="7"/>
      <c r="AC57" s="7"/>
      <c r="AD57" s="7"/>
      <c r="AE57" s="7"/>
    </row>
    <row r="58" spans="1:31" x14ac:dyDescent="0.25">
      <c r="A58" s="7"/>
      <c r="B58" s="7"/>
      <c r="C58" s="7"/>
      <c r="D58" s="7"/>
      <c r="E58" s="7"/>
      <c r="F58" s="7"/>
      <c r="G58" s="24"/>
      <c r="H58" s="24"/>
      <c r="I58" s="24"/>
      <c r="J58" s="24"/>
      <c r="K58" s="24"/>
      <c r="L58" s="24"/>
      <c r="M58" s="24"/>
      <c r="N58" s="24"/>
      <c r="O58" s="24"/>
      <c r="P58" s="24"/>
      <c r="Q58" s="24"/>
      <c r="R58" s="24"/>
      <c r="S58" s="24"/>
      <c r="T58" s="24"/>
      <c r="U58" s="24"/>
      <c r="V58" s="24"/>
      <c r="W58" s="24"/>
      <c r="X58" s="24"/>
      <c r="Y58" s="24"/>
      <c r="Z58" s="24"/>
      <c r="AA58" s="24"/>
      <c r="AB58" s="7"/>
      <c r="AC58" s="7"/>
      <c r="AD58" s="7"/>
      <c r="AE58" s="7"/>
    </row>
    <row r="59" spans="1:31" x14ac:dyDescent="0.25">
      <c r="A59" s="7"/>
      <c r="B59" s="7"/>
      <c r="C59" s="7"/>
      <c r="D59" s="7"/>
      <c r="E59" s="7"/>
      <c r="F59" s="7"/>
      <c r="G59" s="24"/>
      <c r="H59" s="24"/>
      <c r="I59" s="24"/>
      <c r="J59" s="24"/>
      <c r="K59" s="24"/>
      <c r="L59" s="24"/>
      <c r="M59" s="24"/>
      <c r="N59" s="24"/>
      <c r="O59" s="24"/>
      <c r="P59" s="24"/>
      <c r="Q59" s="24"/>
      <c r="R59" s="24"/>
      <c r="S59" s="24"/>
      <c r="T59" s="24"/>
      <c r="U59" s="24"/>
      <c r="V59" s="24"/>
      <c r="W59" s="24"/>
      <c r="X59" s="24"/>
      <c r="Y59" s="24"/>
      <c r="Z59" s="24"/>
      <c r="AA59" s="24"/>
      <c r="AB59" s="7"/>
      <c r="AC59" s="7"/>
      <c r="AD59" s="7"/>
      <c r="AE59" s="7"/>
    </row>
    <row r="60" spans="1:31" x14ac:dyDescent="0.25">
      <c r="A60" s="7"/>
      <c r="B60" s="7"/>
      <c r="C60" s="7"/>
      <c r="D60" s="7"/>
      <c r="E60" s="7"/>
      <c r="F60" s="7"/>
      <c r="G60" s="24"/>
      <c r="H60" s="24"/>
      <c r="I60" s="24"/>
      <c r="J60" s="24"/>
      <c r="K60" s="24"/>
      <c r="L60" s="24"/>
      <c r="M60" s="24"/>
      <c r="N60" s="24"/>
      <c r="O60" s="24"/>
      <c r="P60" s="24"/>
      <c r="Q60" s="24"/>
      <c r="R60" s="24"/>
      <c r="S60" s="24"/>
      <c r="T60" s="24"/>
      <c r="U60" s="24"/>
      <c r="V60" s="24"/>
      <c r="W60" s="24"/>
      <c r="X60" s="24"/>
      <c r="Y60" s="24"/>
      <c r="Z60" s="24"/>
      <c r="AA60" s="24"/>
      <c r="AB60" s="7"/>
      <c r="AC60" s="7"/>
      <c r="AD60" s="7"/>
      <c r="AE60" s="7"/>
    </row>
    <row r="61" spans="1:31" x14ac:dyDescent="0.25">
      <c r="A61" s="7"/>
      <c r="B61" s="7"/>
      <c r="C61" s="7"/>
      <c r="D61" s="7"/>
      <c r="E61" s="7"/>
      <c r="F61" s="7"/>
      <c r="G61" s="24"/>
      <c r="H61" s="24"/>
      <c r="I61" s="24"/>
      <c r="J61" s="24"/>
      <c r="K61" s="24"/>
      <c r="L61" s="24"/>
      <c r="M61" s="24"/>
      <c r="N61" s="24"/>
      <c r="O61" s="24"/>
      <c r="P61" s="24"/>
      <c r="Q61" s="24"/>
      <c r="R61" s="24"/>
      <c r="S61" s="24"/>
      <c r="T61" s="24"/>
      <c r="U61" s="24"/>
      <c r="V61" s="24"/>
      <c r="W61" s="24"/>
      <c r="X61" s="24"/>
      <c r="Y61" s="24"/>
      <c r="Z61" s="24"/>
      <c r="AA61" s="24"/>
      <c r="AB61" s="7"/>
      <c r="AC61" s="7"/>
      <c r="AD61" s="7"/>
      <c r="AE61" s="7"/>
    </row>
    <row r="62" spans="1:31" x14ac:dyDescent="0.25">
      <c r="A62" s="7"/>
      <c r="B62" s="7"/>
      <c r="C62" s="7"/>
      <c r="D62" s="7"/>
      <c r="E62" s="7"/>
      <c r="F62" s="7"/>
      <c r="G62" s="24"/>
      <c r="H62" s="24"/>
      <c r="I62" s="24"/>
      <c r="J62" s="24"/>
      <c r="K62" s="24"/>
      <c r="L62" s="24"/>
      <c r="M62" s="24"/>
      <c r="N62" s="24"/>
      <c r="O62" s="24"/>
      <c r="P62" s="24"/>
      <c r="Q62" s="24"/>
      <c r="R62" s="24"/>
      <c r="S62" s="24"/>
      <c r="T62" s="24"/>
      <c r="U62" s="24"/>
      <c r="V62" s="24"/>
      <c r="W62" s="24"/>
      <c r="X62" s="24"/>
      <c r="Y62" s="24"/>
      <c r="Z62" s="24"/>
      <c r="AA62" s="24"/>
      <c r="AB62" s="7"/>
      <c r="AC62" s="7"/>
      <c r="AD62" s="7"/>
      <c r="AE62" s="7"/>
    </row>
    <row r="63" spans="1:31" x14ac:dyDescent="0.25">
      <c r="A63" s="7"/>
      <c r="B63" s="7"/>
      <c r="C63" s="7"/>
      <c r="D63" s="7"/>
      <c r="E63" s="7"/>
      <c r="F63" s="7"/>
      <c r="G63" s="24"/>
      <c r="H63" s="24"/>
      <c r="I63" s="24"/>
      <c r="J63" s="24"/>
      <c r="K63" s="24"/>
      <c r="L63" s="24"/>
      <c r="M63" s="24"/>
      <c r="N63" s="24"/>
      <c r="O63" s="24"/>
      <c r="P63" s="24"/>
      <c r="Q63" s="24"/>
      <c r="R63" s="24"/>
      <c r="S63" s="24"/>
      <c r="T63" s="24"/>
      <c r="U63" s="24"/>
      <c r="V63" s="24"/>
      <c r="W63" s="24"/>
      <c r="X63" s="24"/>
      <c r="Y63" s="24"/>
      <c r="Z63" s="24"/>
      <c r="AA63" s="24"/>
      <c r="AB63" s="7"/>
      <c r="AC63" s="7"/>
      <c r="AD63" s="7"/>
      <c r="AE63" s="7"/>
    </row>
    <row r="64" spans="1:31" x14ac:dyDescent="0.25">
      <c r="A64" s="7"/>
      <c r="B64" s="7"/>
      <c r="C64" s="7"/>
      <c r="D64" s="7"/>
      <c r="E64" s="7"/>
      <c r="F64" s="7"/>
      <c r="G64" s="24"/>
      <c r="H64" s="24"/>
      <c r="I64" s="24"/>
      <c r="J64" s="24"/>
      <c r="K64" s="24"/>
      <c r="L64" s="24"/>
      <c r="M64" s="24"/>
      <c r="N64" s="24"/>
      <c r="O64" s="24"/>
      <c r="P64" s="24"/>
      <c r="Q64" s="24"/>
      <c r="R64" s="24"/>
      <c r="S64" s="24"/>
      <c r="T64" s="24"/>
      <c r="U64" s="24"/>
      <c r="V64" s="24"/>
      <c r="W64" s="24"/>
      <c r="X64" s="24"/>
      <c r="Y64" s="24"/>
      <c r="Z64" s="24"/>
      <c r="AA64" s="24"/>
      <c r="AB64" s="7"/>
      <c r="AC64" s="7"/>
      <c r="AD64" s="7"/>
      <c r="AE64" s="7"/>
    </row>
    <row r="65" spans="1:31" x14ac:dyDescent="0.25">
      <c r="A65" s="7"/>
      <c r="B65" s="7"/>
      <c r="C65" s="7"/>
      <c r="D65" s="7"/>
      <c r="E65" s="7"/>
      <c r="F65" s="7"/>
      <c r="G65" s="24"/>
      <c r="H65" s="24"/>
      <c r="I65" s="24"/>
      <c r="J65" s="24"/>
      <c r="K65" s="24"/>
      <c r="L65" s="24"/>
      <c r="M65" s="24"/>
      <c r="N65" s="24"/>
      <c r="O65" s="24"/>
      <c r="P65" s="24"/>
      <c r="Q65" s="24"/>
      <c r="R65" s="24"/>
      <c r="S65" s="24"/>
      <c r="T65" s="24"/>
      <c r="U65" s="24"/>
      <c r="V65" s="24"/>
      <c r="W65" s="24"/>
      <c r="X65" s="24"/>
      <c r="Y65" s="24"/>
      <c r="Z65" s="24"/>
      <c r="AA65" s="24"/>
      <c r="AB65" s="7"/>
      <c r="AC65" s="7"/>
      <c r="AD65" s="7"/>
      <c r="AE65" s="7"/>
    </row>
    <row r="66" spans="1:31" x14ac:dyDescent="0.25">
      <c r="A66" s="7"/>
      <c r="B66" s="7"/>
      <c r="C66" s="7"/>
      <c r="D66" s="7"/>
      <c r="E66" s="7"/>
      <c r="F66" s="7"/>
      <c r="G66" s="24"/>
      <c r="H66" s="24"/>
      <c r="I66" s="24"/>
      <c r="J66" s="24"/>
      <c r="K66" s="24"/>
      <c r="L66" s="24"/>
      <c r="M66" s="24"/>
      <c r="N66" s="24"/>
      <c r="O66" s="24"/>
      <c r="P66" s="24"/>
      <c r="Q66" s="24"/>
      <c r="R66" s="24"/>
      <c r="S66" s="24"/>
      <c r="T66" s="24"/>
      <c r="U66" s="24"/>
      <c r="V66" s="24"/>
      <c r="W66" s="24"/>
      <c r="X66" s="24"/>
      <c r="Y66" s="24"/>
      <c r="Z66" s="24"/>
      <c r="AA66" s="24"/>
      <c r="AB66" s="7"/>
      <c r="AC66" s="7"/>
      <c r="AD66" s="7"/>
      <c r="AE66" s="7"/>
    </row>
    <row r="67" spans="1:31" x14ac:dyDescent="0.25">
      <c r="A67" s="7"/>
      <c r="B67" s="7"/>
      <c r="C67" s="7"/>
      <c r="D67" s="7"/>
      <c r="E67" s="7"/>
      <c r="F67" s="7"/>
      <c r="G67" s="24"/>
      <c r="H67" s="24"/>
      <c r="I67" s="24"/>
      <c r="J67" s="24"/>
      <c r="K67" s="24"/>
      <c r="L67" s="24"/>
      <c r="M67" s="24"/>
      <c r="N67" s="24"/>
      <c r="O67" s="24"/>
      <c r="P67" s="24"/>
      <c r="Q67" s="24"/>
      <c r="R67" s="24"/>
      <c r="S67" s="24"/>
      <c r="T67" s="24"/>
      <c r="U67" s="24"/>
      <c r="V67" s="24"/>
      <c r="W67" s="24"/>
      <c r="X67" s="24"/>
      <c r="Y67" s="24"/>
      <c r="Z67" s="24"/>
      <c r="AA67" s="24"/>
      <c r="AB67" s="7"/>
      <c r="AC67" s="7"/>
      <c r="AD67" s="7"/>
      <c r="AE67" s="7"/>
    </row>
    <row r="68" spans="1:31" x14ac:dyDescent="0.25">
      <c r="A68" s="7"/>
      <c r="B68" s="7"/>
      <c r="C68" s="7"/>
      <c r="D68" s="7"/>
      <c r="E68" s="7"/>
      <c r="F68" s="7"/>
      <c r="G68" s="24"/>
      <c r="H68" s="24"/>
      <c r="I68" s="24"/>
      <c r="J68" s="24"/>
      <c r="K68" s="24"/>
      <c r="L68" s="24"/>
      <c r="M68" s="24"/>
      <c r="N68" s="24"/>
      <c r="O68" s="24"/>
      <c r="P68" s="24"/>
      <c r="Q68" s="24"/>
      <c r="R68" s="24"/>
      <c r="S68" s="24"/>
      <c r="T68" s="24"/>
      <c r="U68" s="24"/>
      <c r="V68" s="24"/>
      <c r="W68" s="24"/>
      <c r="X68" s="24"/>
      <c r="Y68" s="24"/>
      <c r="Z68" s="24"/>
      <c r="AA68" s="24"/>
      <c r="AB68" s="7"/>
      <c r="AC68" s="7"/>
      <c r="AD68" s="7"/>
      <c r="AE68" s="7"/>
    </row>
    <row r="69" spans="1:31" x14ac:dyDescent="0.25">
      <c r="A69" s="7"/>
      <c r="B69" s="7"/>
      <c r="C69" s="7"/>
      <c r="D69" s="7"/>
      <c r="E69" s="7"/>
      <c r="F69" s="7"/>
      <c r="G69" s="24"/>
      <c r="H69" s="24"/>
      <c r="I69" s="24"/>
      <c r="J69" s="24"/>
      <c r="K69" s="24"/>
      <c r="L69" s="24"/>
      <c r="M69" s="24"/>
      <c r="N69" s="24"/>
      <c r="O69" s="24"/>
      <c r="P69" s="24"/>
      <c r="Q69" s="24"/>
      <c r="R69" s="24"/>
      <c r="S69" s="24"/>
      <c r="T69" s="24"/>
      <c r="U69" s="24"/>
      <c r="V69" s="24"/>
      <c r="W69" s="24"/>
      <c r="X69" s="24"/>
      <c r="Y69" s="24"/>
      <c r="Z69" s="24"/>
      <c r="AA69" s="24"/>
      <c r="AB69" s="7"/>
      <c r="AC69" s="7"/>
      <c r="AD69" s="7"/>
      <c r="AE69" s="7"/>
    </row>
    <row r="70" spans="1:31" x14ac:dyDescent="0.25">
      <c r="A70" s="7"/>
      <c r="B70" s="7"/>
      <c r="C70" s="7"/>
      <c r="D70" s="7"/>
      <c r="E70" s="7"/>
      <c r="F70" s="7"/>
      <c r="G70" s="24"/>
      <c r="H70" s="24"/>
      <c r="I70" s="24"/>
      <c r="J70" s="24"/>
      <c r="K70" s="24"/>
      <c r="L70" s="24"/>
      <c r="M70" s="24"/>
      <c r="N70" s="24"/>
      <c r="O70" s="24"/>
      <c r="P70" s="24"/>
      <c r="Q70" s="24"/>
      <c r="R70" s="24"/>
      <c r="S70" s="24"/>
      <c r="T70" s="24"/>
      <c r="U70" s="24"/>
      <c r="V70" s="24"/>
      <c r="W70" s="24"/>
      <c r="X70" s="24"/>
      <c r="Y70" s="24"/>
      <c r="Z70" s="24"/>
      <c r="AA70" s="24"/>
      <c r="AB70" s="7"/>
      <c r="AC70" s="7"/>
      <c r="AD70" s="7"/>
      <c r="AE70" s="7"/>
    </row>
    <row r="71" spans="1:31" x14ac:dyDescent="0.25">
      <c r="A71" s="7"/>
      <c r="B71" s="7"/>
      <c r="C71" s="7"/>
      <c r="D71" s="7"/>
      <c r="E71" s="7"/>
      <c r="F71" s="7"/>
      <c r="G71" s="24"/>
      <c r="H71" s="24"/>
      <c r="I71" s="24"/>
      <c r="J71" s="24"/>
      <c r="K71" s="24"/>
      <c r="L71" s="24"/>
      <c r="M71" s="24"/>
      <c r="N71" s="24"/>
      <c r="O71" s="24"/>
      <c r="P71" s="24"/>
      <c r="Q71" s="24"/>
      <c r="R71" s="24"/>
      <c r="S71" s="24"/>
      <c r="T71" s="24"/>
      <c r="U71" s="24"/>
      <c r="V71" s="24"/>
      <c r="W71" s="24"/>
      <c r="X71" s="24"/>
      <c r="Y71" s="24"/>
      <c r="Z71" s="24"/>
      <c r="AA71" s="24"/>
      <c r="AB71" s="7"/>
      <c r="AC71" s="7"/>
      <c r="AD71" s="7"/>
      <c r="AE71" s="7"/>
    </row>
    <row r="72" spans="1:31" x14ac:dyDescent="0.25">
      <c r="A72" s="7"/>
      <c r="B72" s="7"/>
      <c r="C72" s="7"/>
      <c r="D72" s="7"/>
      <c r="E72" s="7"/>
      <c r="F72" s="7"/>
      <c r="G72" s="24"/>
      <c r="H72" s="24"/>
      <c r="I72" s="24"/>
      <c r="J72" s="24"/>
      <c r="K72" s="24"/>
      <c r="L72" s="24"/>
      <c r="M72" s="24"/>
      <c r="N72" s="24"/>
      <c r="O72" s="24"/>
      <c r="P72" s="24"/>
      <c r="Q72" s="24"/>
      <c r="R72" s="24"/>
      <c r="S72" s="24"/>
      <c r="T72" s="24"/>
      <c r="U72" s="24"/>
      <c r="V72" s="24"/>
      <c r="W72" s="24"/>
      <c r="X72" s="24"/>
      <c r="Y72" s="24"/>
      <c r="Z72" s="24"/>
      <c r="AA72" s="24"/>
      <c r="AB72" s="7"/>
      <c r="AC72" s="7"/>
      <c r="AD72" s="7"/>
      <c r="AE72" s="7"/>
    </row>
    <row r="73" spans="1:31" x14ac:dyDescent="0.25">
      <c r="A73" s="7"/>
      <c r="B73" s="7"/>
      <c r="C73" s="7"/>
      <c r="D73" s="7"/>
      <c r="E73" s="7"/>
      <c r="F73" s="7"/>
      <c r="G73" s="24"/>
      <c r="H73" s="24"/>
      <c r="I73" s="24"/>
      <c r="J73" s="24"/>
      <c r="K73" s="24"/>
      <c r="L73" s="24"/>
      <c r="M73" s="24"/>
      <c r="N73" s="24"/>
      <c r="O73" s="24"/>
      <c r="P73" s="24"/>
      <c r="Q73" s="24"/>
      <c r="R73" s="24"/>
      <c r="S73" s="24"/>
      <c r="T73" s="24"/>
      <c r="U73" s="24"/>
      <c r="V73" s="24"/>
      <c r="W73" s="24"/>
      <c r="X73" s="24"/>
      <c r="Y73" s="24"/>
      <c r="Z73" s="24"/>
      <c r="AA73" s="24"/>
      <c r="AB73" s="7"/>
      <c r="AC73" s="7"/>
      <c r="AD73" s="7"/>
      <c r="AE73" s="7"/>
    </row>
    <row r="74" spans="1:31" x14ac:dyDescent="0.25">
      <c r="A74" s="7"/>
      <c r="B74" s="7"/>
      <c r="C74" s="7"/>
      <c r="D74" s="7"/>
      <c r="E74" s="7"/>
      <c r="F74" s="7"/>
      <c r="G74" s="24"/>
      <c r="H74" s="24"/>
      <c r="I74" s="24"/>
      <c r="J74" s="24"/>
      <c r="K74" s="24"/>
      <c r="L74" s="24"/>
      <c r="M74" s="24"/>
      <c r="N74" s="24"/>
      <c r="O74" s="24"/>
      <c r="P74" s="24"/>
      <c r="Q74" s="24"/>
      <c r="R74" s="24"/>
      <c r="S74" s="24"/>
      <c r="T74" s="24"/>
      <c r="U74" s="24"/>
      <c r="V74" s="24"/>
      <c r="W74" s="24"/>
      <c r="X74" s="24"/>
      <c r="Y74" s="24"/>
      <c r="Z74" s="24"/>
      <c r="AA74" s="24"/>
      <c r="AB74" s="7"/>
      <c r="AC74" s="7"/>
      <c r="AD74" s="7"/>
      <c r="AE74" s="7"/>
    </row>
    <row r="75" spans="1:31" x14ac:dyDescent="0.25">
      <c r="A75" s="7"/>
      <c r="B75" s="7"/>
      <c r="C75" s="7"/>
      <c r="D75" s="7"/>
      <c r="E75" s="7"/>
      <c r="F75" s="7"/>
      <c r="G75" s="24"/>
      <c r="H75" s="24"/>
      <c r="I75" s="24"/>
      <c r="J75" s="24"/>
      <c r="K75" s="24"/>
      <c r="L75" s="24"/>
      <c r="M75" s="24"/>
      <c r="N75" s="24"/>
      <c r="O75" s="24"/>
      <c r="P75" s="24"/>
      <c r="Q75" s="24"/>
      <c r="R75" s="24"/>
      <c r="S75" s="24"/>
      <c r="T75" s="24"/>
      <c r="U75" s="24"/>
      <c r="V75" s="24"/>
      <c r="W75" s="24"/>
      <c r="X75" s="24"/>
      <c r="Y75" s="24"/>
      <c r="Z75" s="24"/>
      <c r="AA75" s="24"/>
      <c r="AB75" s="7"/>
      <c r="AC75" s="7"/>
      <c r="AD75" s="7"/>
      <c r="AE75" s="7"/>
    </row>
    <row r="76" spans="1:31" x14ac:dyDescent="0.25">
      <c r="A76" s="7"/>
      <c r="B76" s="7"/>
      <c r="C76" s="7"/>
      <c r="D76" s="7"/>
      <c r="E76" s="7"/>
      <c r="F76" s="7"/>
      <c r="G76" s="24"/>
      <c r="H76" s="24"/>
      <c r="I76" s="24"/>
      <c r="J76" s="24"/>
      <c r="K76" s="24"/>
      <c r="L76" s="24"/>
      <c r="M76" s="24"/>
      <c r="N76" s="24"/>
      <c r="O76" s="24"/>
      <c r="P76" s="24"/>
      <c r="Q76" s="24"/>
      <c r="R76" s="24"/>
      <c r="S76" s="24"/>
      <c r="T76" s="24"/>
      <c r="U76" s="24"/>
      <c r="V76" s="24"/>
      <c r="W76" s="24"/>
      <c r="X76" s="24"/>
      <c r="Y76" s="24"/>
      <c r="Z76" s="24"/>
      <c r="AA76" s="24"/>
      <c r="AB76" s="7"/>
      <c r="AC76" s="7"/>
      <c r="AD76" s="7"/>
      <c r="AE76" s="7"/>
    </row>
    <row r="77" spans="1:31" x14ac:dyDescent="0.25">
      <c r="A77" s="7"/>
      <c r="B77" s="7"/>
      <c r="C77" s="7"/>
      <c r="D77" s="7"/>
      <c r="E77" s="7"/>
      <c r="F77" s="7"/>
      <c r="G77" s="24"/>
      <c r="H77" s="24"/>
      <c r="I77" s="24"/>
      <c r="J77" s="24"/>
      <c r="K77" s="24"/>
      <c r="L77" s="24"/>
      <c r="M77" s="24"/>
      <c r="N77" s="24"/>
      <c r="O77" s="24"/>
      <c r="P77" s="24"/>
      <c r="Q77" s="24"/>
      <c r="R77" s="24"/>
      <c r="S77" s="24"/>
      <c r="T77" s="24"/>
      <c r="U77" s="24"/>
      <c r="V77" s="24"/>
      <c r="W77" s="24"/>
      <c r="X77" s="24"/>
      <c r="Y77" s="24"/>
      <c r="Z77" s="24"/>
      <c r="AA77" s="24"/>
      <c r="AB77" s="7"/>
      <c r="AC77" s="7"/>
      <c r="AD77" s="7"/>
      <c r="AE77" s="7"/>
    </row>
    <row r="78" spans="1:31" x14ac:dyDescent="0.25">
      <c r="A78" s="7"/>
      <c r="B78" s="7"/>
      <c r="C78" s="7"/>
      <c r="D78" s="7"/>
      <c r="E78" s="7"/>
      <c r="F78" s="7"/>
      <c r="G78" s="24"/>
      <c r="H78" s="24"/>
      <c r="I78" s="24"/>
      <c r="J78" s="24"/>
      <c r="K78" s="24"/>
      <c r="L78" s="24"/>
      <c r="M78" s="24"/>
      <c r="N78" s="24"/>
      <c r="O78" s="24"/>
      <c r="P78" s="24"/>
      <c r="Q78" s="24"/>
      <c r="R78" s="24"/>
      <c r="S78" s="24"/>
      <c r="T78" s="24"/>
      <c r="U78" s="24"/>
      <c r="V78" s="24"/>
      <c r="W78" s="24"/>
      <c r="X78" s="24"/>
      <c r="Y78" s="24"/>
      <c r="Z78" s="24"/>
      <c r="AA78" s="24"/>
      <c r="AB78" s="7"/>
      <c r="AC78" s="7"/>
      <c r="AD78" s="7"/>
      <c r="AE78" s="7"/>
    </row>
    <row r="79" spans="1:31" x14ac:dyDescent="0.25">
      <c r="A79" s="7"/>
      <c r="B79" s="7"/>
      <c r="C79" s="7"/>
      <c r="D79" s="7"/>
      <c r="E79" s="7"/>
      <c r="F79" s="7"/>
      <c r="G79" s="24"/>
      <c r="H79" s="24"/>
      <c r="I79" s="24"/>
      <c r="J79" s="24"/>
      <c r="K79" s="24"/>
      <c r="L79" s="24"/>
      <c r="M79" s="24"/>
      <c r="N79" s="24"/>
      <c r="O79" s="24"/>
      <c r="P79" s="24"/>
      <c r="Q79" s="24"/>
      <c r="R79" s="24"/>
      <c r="S79" s="24"/>
      <c r="T79" s="24"/>
      <c r="U79" s="24"/>
      <c r="V79" s="24"/>
      <c r="W79" s="24"/>
      <c r="X79" s="24"/>
      <c r="Y79" s="24"/>
      <c r="Z79" s="24"/>
      <c r="AA79" s="24"/>
      <c r="AB79" s="7"/>
      <c r="AC79" s="7"/>
      <c r="AD79" s="7"/>
      <c r="AE79" s="7"/>
    </row>
    <row r="80" spans="1:31" x14ac:dyDescent="0.25">
      <c r="A80" s="7"/>
      <c r="B80" s="7"/>
      <c r="C80" s="7"/>
      <c r="D80" s="7"/>
      <c r="E80" s="7"/>
      <c r="F80" s="7"/>
      <c r="G80" s="24"/>
      <c r="H80" s="24"/>
      <c r="I80" s="24"/>
      <c r="J80" s="24"/>
      <c r="K80" s="24"/>
      <c r="L80" s="24"/>
      <c r="M80" s="24"/>
      <c r="N80" s="24"/>
      <c r="O80" s="24"/>
      <c r="P80" s="24"/>
      <c r="Q80" s="24"/>
      <c r="R80" s="24"/>
      <c r="S80" s="24"/>
      <c r="T80" s="24"/>
      <c r="U80" s="24"/>
      <c r="V80" s="24"/>
      <c r="W80" s="24"/>
      <c r="X80" s="24"/>
      <c r="Y80" s="24"/>
      <c r="Z80" s="24"/>
      <c r="AA80" s="24"/>
      <c r="AB80" s="7"/>
      <c r="AC80" s="7"/>
      <c r="AD80" s="7"/>
      <c r="AE80" s="7"/>
    </row>
    <row r="81" spans="1:31" x14ac:dyDescent="0.25">
      <c r="A81" s="7"/>
      <c r="B81" s="7"/>
      <c r="C81" s="7"/>
      <c r="D81" s="7"/>
      <c r="E81" s="7"/>
      <c r="F81" s="7"/>
      <c r="G81" s="24"/>
      <c r="H81" s="24"/>
      <c r="I81" s="24"/>
      <c r="J81" s="24"/>
      <c r="K81" s="24"/>
      <c r="L81" s="24"/>
      <c r="M81" s="24"/>
      <c r="N81" s="24"/>
      <c r="O81" s="24"/>
      <c r="P81" s="24"/>
      <c r="Q81" s="24"/>
      <c r="R81" s="24"/>
      <c r="S81" s="24"/>
      <c r="T81" s="24"/>
      <c r="U81" s="24"/>
      <c r="V81" s="24"/>
      <c r="W81" s="24"/>
      <c r="X81" s="24"/>
      <c r="Y81" s="24"/>
      <c r="Z81" s="24"/>
      <c r="AA81" s="24"/>
      <c r="AB81" s="7"/>
      <c r="AC81" s="7"/>
      <c r="AD81" s="7"/>
      <c r="AE81" s="7"/>
    </row>
    <row r="82" spans="1:31" x14ac:dyDescent="0.25">
      <c r="A82" s="7"/>
      <c r="B82" s="7"/>
      <c r="C82" s="7"/>
      <c r="D82" s="7"/>
      <c r="E82" s="7"/>
      <c r="F82" s="7"/>
      <c r="G82" s="24"/>
      <c r="H82" s="24"/>
      <c r="I82" s="24"/>
      <c r="J82" s="24"/>
      <c r="K82" s="24"/>
      <c r="L82" s="24"/>
      <c r="M82" s="24"/>
      <c r="N82" s="24"/>
      <c r="O82" s="24"/>
      <c r="P82" s="24"/>
      <c r="Q82" s="24"/>
      <c r="R82" s="24"/>
      <c r="S82" s="24"/>
      <c r="T82" s="24"/>
      <c r="U82" s="24"/>
      <c r="V82" s="24"/>
      <c r="W82" s="24"/>
      <c r="X82" s="24"/>
      <c r="Y82" s="24"/>
      <c r="Z82" s="24"/>
      <c r="AA82" s="24"/>
      <c r="AB82" s="7"/>
      <c r="AC82" s="7"/>
      <c r="AD82" s="7"/>
      <c r="AE82" s="7"/>
    </row>
    <row r="83" spans="1:31" x14ac:dyDescent="0.25">
      <c r="A83" s="7"/>
      <c r="B83" s="7"/>
      <c r="C83" s="7"/>
      <c r="D83" s="7"/>
      <c r="E83" s="7"/>
      <c r="F83" s="7"/>
      <c r="G83" s="24"/>
      <c r="H83" s="24"/>
      <c r="I83" s="24"/>
      <c r="J83" s="24"/>
      <c r="K83" s="24"/>
      <c r="L83" s="24"/>
      <c r="M83" s="24"/>
      <c r="N83" s="24"/>
      <c r="O83" s="24"/>
      <c r="P83" s="24"/>
      <c r="Q83" s="24"/>
      <c r="R83" s="24"/>
      <c r="S83" s="24"/>
      <c r="T83" s="24"/>
      <c r="U83" s="24"/>
      <c r="V83" s="24"/>
      <c r="W83" s="24"/>
      <c r="X83" s="24"/>
      <c r="Y83" s="24"/>
      <c r="Z83" s="24"/>
      <c r="AA83" s="24"/>
      <c r="AB83" s="7"/>
      <c r="AC83" s="7"/>
      <c r="AD83" s="7"/>
      <c r="AE83" s="7"/>
    </row>
    <row r="84" spans="1:31" x14ac:dyDescent="0.25">
      <c r="A84" s="7"/>
      <c r="B84" s="7"/>
      <c r="C84" s="7"/>
      <c r="D84" s="7"/>
      <c r="E84" s="7"/>
      <c r="F84" s="7"/>
      <c r="G84" s="24"/>
      <c r="H84" s="24"/>
      <c r="I84" s="24"/>
      <c r="J84" s="24"/>
      <c r="K84" s="24"/>
      <c r="L84" s="24"/>
      <c r="M84" s="24"/>
      <c r="N84" s="24"/>
      <c r="O84" s="24"/>
      <c r="P84" s="24"/>
      <c r="Q84" s="24"/>
      <c r="R84" s="24"/>
      <c r="S84" s="24"/>
      <c r="T84" s="24"/>
      <c r="U84" s="24"/>
      <c r="V84" s="24"/>
      <c r="W84" s="24"/>
      <c r="X84" s="24"/>
      <c r="Y84" s="24"/>
      <c r="Z84" s="24"/>
      <c r="AA84" s="24"/>
      <c r="AB84" s="7"/>
      <c r="AC84" s="7"/>
      <c r="AD84" s="7"/>
      <c r="AE84" s="7"/>
    </row>
    <row r="85" spans="1:31" x14ac:dyDescent="0.25">
      <c r="A85" s="7"/>
      <c r="B85" s="7"/>
      <c r="C85" s="7"/>
      <c r="D85" s="7"/>
      <c r="E85" s="7"/>
      <c r="F85" s="7"/>
      <c r="G85" s="24"/>
      <c r="H85" s="24"/>
      <c r="I85" s="24"/>
      <c r="J85" s="24"/>
      <c r="K85" s="24"/>
      <c r="L85" s="24"/>
      <c r="M85" s="24"/>
      <c r="N85" s="24"/>
      <c r="O85" s="24"/>
      <c r="P85" s="24"/>
      <c r="Q85" s="24"/>
      <c r="R85" s="24"/>
      <c r="S85" s="24"/>
      <c r="T85" s="24"/>
      <c r="U85" s="24"/>
      <c r="V85" s="24"/>
      <c r="W85" s="24"/>
      <c r="X85" s="24"/>
      <c r="Y85" s="24"/>
      <c r="Z85" s="24"/>
      <c r="AA85" s="24"/>
      <c r="AB85" s="7"/>
      <c r="AC85" s="7"/>
      <c r="AD85" s="7"/>
      <c r="AE85" s="7"/>
    </row>
    <row r="86" spans="1:31" x14ac:dyDescent="0.25">
      <c r="A86" s="7"/>
      <c r="B86" s="7"/>
      <c r="C86" s="7"/>
      <c r="D86" s="7"/>
      <c r="E86" s="7"/>
      <c r="F86" s="7"/>
      <c r="G86" s="24"/>
      <c r="H86" s="24"/>
      <c r="I86" s="24"/>
      <c r="J86" s="24"/>
      <c r="K86" s="24"/>
      <c r="L86" s="24"/>
      <c r="M86" s="24"/>
      <c r="N86" s="24"/>
      <c r="O86" s="24"/>
      <c r="P86" s="24"/>
      <c r="Q86" s="24"/>
      <c r="R86" s="24"/>
      <c r="S86" s="24"/>
      <c r="T86" s="24"/>
      <c r="U86" s="24"/>
      <c r="V86" s="24"/>
      <c r="W86" s="24"/>
      <c r="X86" s="24"/>
      <c r="Y86" s="24"/>
      <c r="Z86" s="24"/>
      <c r="AA86" s="24"/>
      <c r="AB86" s="7"/>
      <c r="AC86" s="7"/>
      <c r="AD86" s="7"/>
      <c r="AE86" s="7"/>
    </row>
    <row r="87" spans="1:31" x14ac:dyDescent="0.25">
      <c r="A87" s="7"/>
      <c r="B87" s="7"/>
      <c r="C87" s="7"/>
      <c r="D87" s="7"/>
      <c r="E87" s="7"/>
      <c r="F87" s="7"/>
      <c r="G87" s="24"/>
      <c r="H87" s="24"/>
      <c r="I87" s="24"/>
      <c r="J87" s="24"/>
      <c r="K87" s="24"/>
      <c r="L87" s="24"/>
      <c r="M87" s="24"/>
      <c r="N87" s="24"/>
      <c r="O87" s="24"/>
      <c r="P87" s="24"/>
      <c r="Q87" s="24"/>
      <c r="R87" s="24"/>
      <c r="S87" s="24"/>
      <c r="T87" s="24"/>
      <c r="U87" s="24"/>
      <c r="V87" s="24"/>
      <c r="W87" s="24"/>
      <c r="X87" s="24"/>
      <c r="Y87" s="24"/>
      <c r="Z87" s="24"/>
      <c r="AA87" s="24"/>
      <c r="AB87" s="7"/>
      <c r="AC87" s="7"/>
      <c r="AD87" s="7"/>
      <c r="AE87" s="7"/>
    </row>
    <row r="88" spans="1:31" x14ac:dyDescent="0.25">
      <c r="A88" s="7"/>
      <c r="B88" s="7"/>
      <c r="C88" s="7"/>
      <c r="D88" s="7"/>
      <c r="E88" s="7"/>
      <c r="F88" s="7"/>
      <c r="G88" s="24"/>
      <c r="H88" s="24"/>
      <c r="I88" s="24"/>
      <c r="J88" s="24"/>
      <c r="K88" s="24"/>
      <c r="L88" s="24"/>
      <c r="M88" s="24"/>
      <c r="N88" s="24"/>
      <c r="O88" s="24"/>
      <c r="P88" s="24"/>
      <c r="Q88" s="24"/>
      <c r="R88" s="24"/>
      <c r="S88" s="24"/>
      <c r="T88" s="24"/>
      <c r="U88" s="24"/>
      <c r="V88" s="24"/>
      <c r="W88" s="24"/>
      <c r="X88" s="24"/>
      <c r="Y88" s="24"/>
      <c r="Z88" s="24"/>
      <c r="AA88" s="24"/>
      <c r="AB88" s="7"/>
      <c r="AC88" s="7"/>
      <c r="AD88" s="7"/>
      <c r="AE88" s="7"/>
    </row>
    <row r="89" spans="1:31" x14ac:dyDescent="0.25">
      <c r="A89" s="7"/>
      <c r="B89" s="7"/>
      <c r="C89" s="7"/>
      <c r="D89" s="7"/>
      <c r="E89" s="7"/>
      <c r="F89" s="7"/>
      <c r="G89" s="24"/>
      <c r="H89" s="24"/>
      <c r="I89" s="24"/>
      <c r="J89" s="24"/>
      <c r="K89" s="24"/>
      <c r="L89" s="24"/>
      <c r="M89" s="24"/>
      <c r="N89" s="24"/>
      <c r="O89" s="24"/>
      <c r="P89" s="24"/>
      <c r="Q89" s="24"/>
      <c r="R89" s="24"/>
      <c r="S89" s="24"/>
      <c r="T89" s="24"/>
      <c r="U89" s="24"/>
      <c r="V89" s="24"/>
      <c r="W89" s="24"/>
      <c r="X89" s="24"/>
      <c r="Y89" s="24"/>
      <c r="Z89" s="24"/>
      <c r="AA89" s="24"/>
      <c r="AB89" s="7"/>
      <c r="AC89" s="7"/>
      <c r="AD89" s="7"/>
      <c r="AE89" s="7"/>
    </row>
    <row r="90" spans="1:31" x14ac:dyDescent="0.25">
      <c r="A90" s="7"/>
      <c r="B90" s="7"/>
      <c r="C90" s="7"/>
      <c r="D90" s="7"/>
      <c r="E90" s="7"/>
      <c r="F90" s="7"/>
      <c r="G90" s="24"/>
      <c r="H90" s="24"/>
      <c r="I90" s="24"/>
      <c r="J90" s="24"/>
      <c r="K90" s="24"/>
      <c r="L90" s="24"/>
      <c r="M90" s="24"/>
      <c r="N90" s="24"/>
      <c r="O90" s="24"/>
      <c r="P90" s="24"/>
      <c r="Q90" s="24"/>
      <c r="R90" s="24"/>
      <c r="S90" s="24"/>
      <c r="T90" s="24"/>
      <c r="U90" s="24"/>
      <c r="V90" s="24"/>
      <c r="W90" s="24"/>
      <c r="X90" s="24"/>
      <c r="Y90" s="24"/>
      <c r="Z90" s="24"/>
      <c r="AA90" s="24"/>
      <c r="AB90" s="7"/>
      <c r="AC90" s="7"/>
      <c r="AD90" s="7"/>
      <c r="AE90" s="7"/>
    </row>
    <row r="91" spans="1:31" x14ac:dyDescent="0.25">
      <c r="A91" s="7"/>
      <c r="B91" s="7"/>
      <c r="C91" s="7"/>
      <c r="D91" s="7"/>
      <c r="E91" s="7"/>
      <c r="F91" s="7"/>
      <c r="G91" s="24"/>
      <c r="H91" s="24"/>
      <c r="I91" s="24"/>
      <c r="J91" s="24"/>
      <c r="K91" s="24"/>
      <c r="L91" s="24"/>
      <c r="M91" s="24"/>
      <c r="N91" s="24"/>
      <c r="O91" s="24"/>
      <c r="P91" s="24"/>
      <c r="Q91" s="24"/>
      <c r="R91" s="24"/>
      <c r="S91" s="24"/>
      <c r="T91" s="24"/>
      <c r="U91" s="24"/>
      <c r="V91" s="24"/>
      <c r="W91" s="24"/>
      <c r="X91" s="24"/>
      <c r="Y91" s="24"/>
      <c r="Z91" s="24"/>
      <c r="AA91" s="24"/>
      <c r="AB91" s="7"/>
      <c r="AC91" s="7"/>
      <c r="AD91" s="7"/>
      <c r="AE91" s="7"/>
    </row>
    <row r="92" spans="1:31" x14ac:dyDescent="0.25">
      <c r="A92" s="7"/>
      <c r="B92" s="7"/>
      <c r="C92" s="7"/>
      <c r="D92" s="7"/>
      <c r="E92" s="7"/>
      <c r="F92" s="7"/>
      <c r="G92" s="24"/>
      <c r="H92" s="24"/>
      <c r="I92" s="24"/>
      <c r="J92" s="24"/>
      <c r="K92" s="24"/>
      <c r="L92" s="24"/>
      <c r="M92" s="24"/>
      <c r="N92" s="24"/>
      <c r="O92" s="24"/>
      <c r="P92" s="24"/>
      <c r="Q92" s="24"/>
      <c r="R92" s="24"/>
      <c r="S92" s="24"/>
      <c r="T92" s="24"/>
      <c r="U92" s="24"/>
      <c r="V92" s="24"/>
      <c r="W92" s="24"/>
      <c r="X92" s="24"/>
      <c r="Y92" s="24"/>
      <c r="Z92" s="24"/>
      <c r="AA92" s="24"/>
      <c r="AB92" s="7"/>
      <c r="AC92" s="7"/>
      <c r="AD92" s="7"/>
      <c r="AE92" s="7"/>
    </row>
    <row r="93" spans="1:31" x14ac:dyDescent="0.25">
      <c r="A93" s="7"/>
      <c r="B93" s="7"/>
      <c r="C93" s="7"/>
      <c r="D93" s="7"/>
      <c r="E93" s="7"/>
      <c r="F93" s="7"/>
      <c r="G93" s="24"/>
      <c r="H93" s="24"/>
      <c r="I93" s="24"/>
      <c r="J93" s="24"/>
      <c r="K93" s="24"/>
      <c r="L93" s="24"/>
      <c r="M93" s="24"/>
      <c r="N93" s="24"/>
      <c r="O93" s="24"/>
      <c r="P93" s="24"/>
      <c r="Q93" s="24"/>
      <c r="R93" s="24"/>
      <c r="S93" s="24"/>
      <c r="T93" s="24"/>
      <c r="U93" s="24"/>
      <c r="V93" s="24"/>
      <c r="W93" s="24"/>
      <c r="X93" s="24"/>
      <c r="Y93" s="24"/>
      <c r="Z93" s="24"/>
      <c r="AA93" s="24"/>
      <c r="AB93" s="7"/>
      <c r="AC93" s="7"/>
      <c r="AD93" s="7"/>
      <c r="AE93" s="7"/>
    </row>
    <row r="94" spans="1:31" x14ac:dyDescent="0.25">
      <c r="A94" s="7"/>
      <c r="B94" s="7"/>
      <c r="C94" s="7"/>
      <c r="D94" s="7"/>
      <c r="E94" s="7"/>
      <c r="F94" s="7"/>
      <c r="G94" s="24"/>
      <c r="H94" s="24"/>
      <c r="I94" s="24"/>
      <c r="J94" s="24"/>
      <c r="K94" s="24"/>
      <c r="L94" s="24"/>
      <c r="M94" s="24"/>
      <c r="N94" s="24"/>
      <c r="O94" s="24"/>
      <c r="P94" s="24"/>
      <c r="Q94" s="24"/>
      <c r="R94" s="24"/>
      <c r="S94" s="24"/>
      <c r="T94" s="24"/>
      <c r="U94" s="24"/>
      <c r="V94" s="24"/>
      <c r="W94" s="24"/>
      <c r="X94" s="24"/>
      <c r="Y94" s="24"/>
      <c r="Z94" s="24"/>
      <c r="AA94" s="24"/>
      <c r="AB94" s="7"/>
      <c r="AC94" s="7"/>
      <c r="AD94" s="7"/>
      <c r="AE94" s="7"/>
    </row>
    <row r="95" spans="1:31" x14ac:dyDescent="0.25">
      <c r="A95" s="7"/>
      <c r="B95" s="7"/>
      <c r="C95" s="7"/>
      <c r="D95" s="7"/>
      <c r="E95" s="7"/>
      <c r="F95" s="7"/>
      <c r="G95" s="24"/>
      <c r="H95" s="24"/>
      <c r="I95" s="24"/>
      <c r="J95" s="24"/>
      <c r="K95" s="24"/>
      <c r="L95" s="24"/>
      <c r="M95" s="24"/>
      <c r="N95" s="24"/>
      <c r="O95" s="24"/>
      <c r="P95" s="24"/>
      <c r="Q95" s="24"/>
      <c r="R95" s="24"/>
      <c r="S95" s="24"/>
      <c r="T95" s="24"/>
      <c r="U95" s="24"/>
      <c r="V95" s="24"/>
      <c r="W95" s="24"/>
      <c r="X95" s="24"/>
      <c r="Y95" s="24"/>
      <c r="Z95" s="24"/>
      <c r="AA95" s="24"/>
      <c r="AB95" s="7"/>
      <c r="AC95" s="7"/>
      <c r="AD95" s="7"/>
      <c r="AE95" s="7"/>
    </row>
    <row r="96" spans="1:31" x14ac:dyDescent="0.25">
      <c r="A96" s="7"/>
      <c r="B96" s="7"/>
      <c r="C96" s="7"/>
      <c r="D96" s="7"/>
      <c r="E96" s="7"/>
      <c r="F96" s="7"/>
      <c r="G96" s="24"/>
      <c r="H96" s="24"/>
      <c r="I96" s="24"/>
      <c r="J96" s="24"/>
      <c r="K96" s="24"/>
      <c r="L96" s="24"/>
      <c r="M96" s="24"/>
      <c r="N96" s="24"/>
      <c r="O96" s="24"/>
      <c r="P96" s="24"/>
      <c r="Q96" s="24"/>
      <c r="R96" s="24"/>
      <c r="S96" s="24"/>
      <c r="T96" s="24"/>
      <c r="U96" s="24"/>
      <c r="V96" s="24"/>
      <c r="W96" s="24"/>
      <c r="X96" s="24"/>
      <c r="Y96" s="24"/>
      <c r="Z96" s="24"/>
      <c r="AA96" s="24"/>
      <c r="AB96" s="7"/>
      <c r="AC96" s="7"/>
      <c r="AD96" s="7"/>
      <c r="AE96" s="7"/>
    </row>
    <row r="97" spans="1:31" x14ac:dyDescent="0.25">
      <c r="A97" s="7"/>
      <c r="B97" s="7"/>
      <c r="C97" s="7"/>
      <c r="D97" s="7"/>
      <c r="E97" s="7"/>
      <c r="F97" s="7"/>
      <c r="G97" s="24"/>
      <c r="H97" s="24"/>
      <c r="I97" s="24"/>
      <c r="J97" s="24"/>
      <c r="K97" s="24"/>
      <c r="L97" s="24"/>
      <c r="M97" s="24"/>
      <c r="N97" s="24"/>
      <c r="O97" s="24"/>
      <c r="P97" s="24"/>
      <c r="Q97" s="24"/>
      <c r="R97" s="24"/>
      <c r="S97" s="24"/>
      <c r="T97" s="24"/>
      <c r="U97" s="24"/>
      <c r="V97" s="24"/>
      <c r="W97" s="24"/>
      <c r="X97" s="24"/>
      <c r="Y97" s="24"/>
      <c r="Z97" s="24"/>
      <c r="AA97" s="24"/>
      <c r="AB97" s="7"/>
      <c r="AC97" s="7"/>
      <c r="AD97" s="7"/>
      <c r="AE97" s="7"/>
    </row>
    <row r="98" spans="1:31" x14ac:dyDescent="0.25">
      <c r="A98" s="7"/>
      <c r="B98" s="7"/>
      <c r="C98" s="7"/>
      <c r="D98" s="7"/>
      <c r="E98" s="7"/>
      <c r="F98" s="7"/>
      <c r="G98" s="24"/>
      <c r="H98" s="24"/>
      <c r="I98" s="24"/>
      <c r="J98" s="24"/>
      <c r="K98" s="24"/>
      <c r="L98" s="24"/>
      <c r="M98" s="24"/>
      <c r="N98" s="24"/>
      <c r="O98" s="24"/>
      <c r="P98" s="24"/>
      <c r="Q98" s="24"/>
      <c r="R98" s="24"/>
      <c r="S98" s="24"/>
      <c r="T98" s="24"/>
      <c r="U98" s="24"/>
      <c r="V98" s="24"/>
      <c r="W98" s="24"/>
      <c r="X98" s="24"/>
      <c r="Y98" s="24"/>
      <c r="Z98" s="24"/>
      <c r="AA98" s="24"/>
      <c r="AB98" s="7"/>
      <c r="AC98" s="7"/>
      <c r="AD98" s="7"/>
      <c r="AE98" s="7"/>
    </row>
    <row r="99" spans="1:31" x14ac:dyDescent="0.25">
      <c r="A99" s="7"/>
      <c r="B99" s="7"/>
      <c r="C99" s="7"/>
      <c r="D99" s="7"/>
      <c r="E99" s="7"/>
      <c r="F99" s="7"/>
      <c r="G99" s="24"/>
      <c r="H99" s="24"/>
      <c r="I99" s="24"/>
      <c r="J99" s="24"/>
      <c r="K99" s="24"/>
      <c r="L99" s="24"/>
      <c r="M99" s="24"/>
      <c r="N99" s="24"/>
      <c r="O99" s="24"/>
      <c r="P99" s="24"/>
      <c r="Q99" s="24"/>
      <c r="R99" s="24"/>
      <c r="S99" s="24"/>
      <c r="T99" s="24"/>
      <c r="U99" s="24"/>
      <c r="V99" s="24"/>
      <c r="W99" s="24"/>
      <c r="X99" s="24"/>
      <c r="Y99" s="24"/>
      <c r="Z99" s="24"/>
      <c r="AA99" s="24"/>
      <c r="AB99" s="7"/>
      <c r="AC99" s="7"/>
      <c r="AD99" s="7"/>
      <c r="AE99" s="7"/>
    </row>
    <row r="100" spans="1:31" x14ac:dyDescent="0.25">
      <c r="A100" s="7"/>
      <c r="B100" s="7"/>
      <c r="C100" s="7"/>
      <c r="D100" s="7"/>
      <c r="E100" s="7"/>
      <c r="F100" s="7"/>
      <c r="G100" s="24"/>
      <c r="H100" s="24"/>
      <c r="I100" s="24"/>
      <c r="J100" s="24"/>
      <c r="K100" s="24"/>
      <c r="L100" s="24"/>
      <c r="M100" s="24"/>
      <c r="N100" s="24"/>
      <c r="O100" s="24"/>
      <c r="P100" s="24"/>
      <c r="Q100" s="24"/>
      <c r="R100" s="24"/>
      <c r="S100" s="24"/>
      <c r="T100" s="24"/>
      <c r="U100" s="24"/>
      <c r="V100" s="24"/>
      <c r="W100" s="24"/>
      <c r="X100" s="24"/>
      <c r="Y100" s="24"/>
      <c r="Z100" s="24"/>
      <c r="AA100" s="24"/>
      <c r="AB100" s="7"/>
      <c r="AC100" s="7"/>
      <c r="AD100" s="7"/>
      <c r="AE100" s="7"/>
    </row>
  </sheetData>
  <sortState xmlns:xlrd2="http://schemas.microsoft.com/office/spreadsheetml/2017/richdata2" ref="A2:AB100">
    <sortCondition ref="F2:F100"/>
  </sortState>
  <phoneticPr fontId="24" type="noConversion"/>
  <conditionalFormatting sqref="A1:AE100">
    <cfRule type="containsText" dxfId="8" priority="9" operator="containsText" text="_спец">
      <formula>NOT(ISERROR(SEARCH("_спец",A1)))</formula>
    </cfRule>
    <cfRule type="containsText" dxfId="7" priority="8" operator="containsText" text="!">
      <formula>NOT(ISERROR(SEARCH("!",A1)))</formula>
    </cfRule>
    <cfRule type="expression" dxfId="6" priority="7">
      <formula>LEN(TRIM(A1))=0</formula>
    </cfRule>
    <cfRule type="containsText" dxfId="5" priority="6" operator="containsText" text="|">
      <formula>NOT(ISERROR(SEARCH("|",A1)))</formula>
    </cfRule>
    <cfRule type="containsText" dxfId="4" priority="5" operator="containsText" text="_кж">
      <formula>NOT(ISERROR(SEARCH("_кж",A1)))</formula>
    </cfRule>
    <cfRule type="containsText" dxfId="3" priority="4" operator="containsText" text="_км">
      <formula>NOT(ISERROR(SEARCH("_км",A1)))</formula>
    </cfRule>
    <cfRule type="containsText" dxfId="2" priority="3" operator="containsText" text="_поз">
      <formula>NOT(ISERROR(SEARCH("_поз",A1)))</formula>
    </cfRule>
  </conditionalFormatting>
  <conditionalFormatting sqref="G2:AA100">
    <cfRule type="containsText" dxfId="1" priority="2" operator="containsText" text="ЛОЖЬ">
      <formula>NOT(ISERROR(SEARCH("ЛОЖЬ",G2)))</formula>
    </cfRule>
    <cfRule type="containsText" dxfId="0" priority="1" stopIfTrue="1" operator="containsText" text="ИСТИНА">
      <formula>NOT(ISERROR(SEARCH("ИСТИНА",G2)))</formula>
    </cfRule>
  </conditionalFormatting>
  <hyperlinks>
    <hyperlink ref="A2" location="'Бм1_спец'!A1" display="'Бм1_спец'!A1" xr:uid="{D063F65E-E792-49A0-8EFE-C8F5A57D5B76}"/>
    <hyperlink ref="A3" location="'Бм2_спец'!A1" display="'Бм2_спец'!A1" xr:uid="{81828CE5-3E99-4FB4-A263-FC2C8E0D515A}"/>
    <hyperlink ref="A4" location="'Бм3_спец'!A1" display="'Бм3_спец'!A1" xr:uid="{8627FD67-FD47-4DB4-9D9E-207E6DB17900}"/>
    <hyperlink ref="A5" location="'Бм4_спец'!A1" display="'Бм4_спец'!A1" xr:uid="{9D3F6D1A-E9E3-428D-AE26-7D8885BA92E4}"/>
    <hyperlink ref="A6" location="'Бм5_спец'!A1" display="'Бм5_спец'!A1" xr:uid="{888F75A2-26D7-42C4-B254-79A760820E6D}"/>
    <hyperlink ref="C7" location="'Изделия_спец.И'!A1" display="'Изделия_спец.И'!A1" xr:uid="{8AE9172E-18E0-48E0-BC44-7EF2AACC0BDD}"/>
    <hyperlink ref="A8" location="'Км1_спец'!A1" display="'Км1_спец'!A1" xr:uid="{68492B00-8F7E-4B93-A0F8-BEB8F978DA10}"/>
    <hyperlink ref="A9" location="'Км2_спец'!A1" display="'Км2_спец'!A1" xr:uid="{7C75934E-5284-4384-AF1A-27972E2B3CBE}"/>
    <hyperlink ref="A10" location="'Км3_спец'!A1" display="'Км3_спец'!A1" xr:uid="{80E73E60-36FD-4BFE-AAB7-9324B9C90498}"/>
    <hyperlink ref="A11" location="'Км4_спец'!A1" display="'Км4_спец'!A1" xr:uid="{34BD715D-4B5B-4280-970F-697C0D48B018}"/>
    <hyperlink ref="A12" location="'Км5_спец'!A1" display="'Км5_спец'!A1" xr:uid="{9A05B7E3-C2DF-43A0-925A-48788C8AD4AB}"/>
    <hyperlink ref="A13" location="'Км6_спец'!A1" display="'Км6_спец'!A1" xr:uid="{64F46D8B-BB16-4A68-BF53-E271C56960B4}"/>
    <hyperlink ref="A14" location="'Км7_спец'!A1" display="'Км7_спец'!A1" xr:uid="{90505AEC-F960-4E5F-B40A-863FE6549324}"/>
    <hyperlink ref="A15" location="'Пм1_спец'!A1" display="'Пм1_спец'!A1" xr:uid="{2FB228FF-62BB-47ED-AA31-109A3F58CC30}"/>
    <hyperlink ref="A16" location="'Пм2_спец'!A1" display="'Пм2_спец'!A1" xr:uid="{2E7D64AB-E6FC-422F-AE34-A495286F22EB}"/>
    <hyperlink ref="A17" location="'Пм3_спец'!A1" display="'Пм3_спец'!A1" xr:uid="{95D13AB3-A943-4BB7-9D63-5F90C3181807}"/>
    <hyperlink ref="A18" location="'Пм4_спец'!A1" display="'Пм4_спец'!A1" xr:uid="{A33DFBC3-B9DA-4328-9597-13E06620A2DA}"/>
    <hyperlink ref="A19" location="'Сводная_спец'!A1" display="'Сводная_спец'!A1" xr:uid="{A5DE3768-10D3-4AA9-AA1B-DC7A43D5811E}"/>
    <hyperlink ref="A20" location="'Стм1_спец'!A1" display="'Стм1_спец'!A1" xr:uid="{22772211-4031-4365-90A8-8641F65DAFA3}"/>
    <hyperlink ref="A21" location="'ФПм1_спец'!A1" display="'ФПм1_спец'!A1" xr:uid="{6767F177-B13B-435E-8E3E-676FB8928102}"/>
    <hyperlink ref="A22" location="'ФПм1выпуски_спец'!A1" display="'ФПм1выпуски_спец'!A1" xr:uid="{69216A18-60EE-44B9-A6E4-089CDCDD4020}"/>
    <hyperlink ref="B23" location="'Бм1_кж'!A1" display="'Бм1_кж'!A1" xr:uid="{7D7CFCE0-853C-4D66-9448-458D107FFF62}"/>
    <hyperlink ref="B24" location="'Бм2_кж'!A1" display="'Бм2_кж'!A1" xr:uid="{73F194B2-750F-4B6E-8B02-0387125E6BA4}"/>
    <hyperlink ref="B25" location="'Бм3_кж'!A1" display="'Бм3_кж'!A1" xr:uid="{A468B454-D545-4ED5-85C7-AB4E758394C8}"/>
    <hyperlink ref="B26" location="'Бм4_кж'!A1" display="'Бм4_кж'!A1" xr:uid="{D45C1C49-4948-4380-9D3D-F8DBF2720F7D}"/>
    <hyperlink ref="B27" location="'Бм5_кж'!A1" display="'Бм5_кж'!A1" xr:uid="{C782D648-2430-4B93-9618-C1A6FD4D83FD}"/>
    <hyperlink ref="B28" location="'Км1_кж'!A1" display="'Км1_кж'!A1" xr:uid="{1A4AA2BF-BDB6-4D57-AA4F-1E1F6BC17101}"/>
    <hyperlink ref="B29" location="'Км2_кж'!A1" display="'Км2_кж'!A1" xr:uid="{55352A84-5875-4A26-B02D-13A1F84B8290}"/>
    <hyperlink ref="B30" location="'Км3_кж'!A1" display="'Км3_кж'!A1" xr:uid="{3DCBF88A-19C1-4B08-B9D3-EBAB79B24002}"/>
    <hyperlink ref="B31" location="'Км4_кж'!A1" display="'Км4_кж'!A1" xr:uid="{3A2C67E6-659A-4230-A24E-FB369E146D3A}"/>
    <hyperlink ref="B32" location="'Км5_кж'!A1" display="'Км5_кж'!A1" xr:uid="{2AF16B8B-4E42-40AA-9288-A103E15FB213}"/>
    <hyperlink ref="B33" location="'Км6_кж'!A1" display="'Км6_кж'!A1" xr:uid="{2B10B187-C106-40DB-BA67-6C789EEDF150}"/>
    <hyperlink ref="B34" location="'Км7_кж'!A1" display="'Км7_кж'!A1" xr:uid="{3E86C86A-C329-4108-8137-3C1B0F3ADC1D}"/>
    <hyperlink ref="B35" location="'Пм1_кж'!A1" display="'Пм1_кж'!A1" xr:uid="{239E76DD-DDF7-43AC-9032-382D8F218915}"/>
    <hyperlink ref="B36" location="'Пм1_об'!A1" display="'Пм1_об'!A1" xr:uid="{53666793-97EA-4387-AD01-CEC8012A0F31}"/>
    <hyperlink ref="B37" location="'Пм2_кж'!A1" display="'Пм2_кж'!A1" xr:uid="{66EE8B47-9C03-43E1-8523-64A079352B67}"/>
    <hyperlink ref="B38" location="'Пм3_кж'!A1" display="'Пм3_кж'!A1" xr:uid="{F0D91429-3FFC-49C2-AA2E-53E81F17373B}"/>
    <hyperlink ref="B39" location="'Пм4_кж'!A1" display="'Пм4_кж'!A1" xr:uid="{01A99DD1-2BF3-44F4-B0EF-C99B2C208056}"/>
    <hyperlink ref="B40" location="'Сводная'!A1" display="'Сводная'!A1" xr:uid="{B8D7ABBF-682E-4F69-A7CB-6D616AFBDA10}"/>
    <hyperlink ref="B41" location="'Сводная_грс'!A1" display="'Сводная_грс'!A1" xr:uid="{280A4A70-796A-4D2C-A7A8-B26808B0B1F0}"/>
    <hyperlink ref="B42" location="'Сводная_кж'!A1" display="'Сводная_кж'!A1" xr:uid="{E96E86DA-AAE9-45DA-BE15-4A82A826CC9F}"/>
    <hyperlink ref="B43" location="'Сводная_об'!A1" display="'Сводная_об'!A1" xr:uid="{D2E01F34-5524-4C8C-8B6A-669CE0EA0790}"/>
    <hyperlink ref="C44" location="'Сводная_раскр'!A1" display="'Сводная_раскр'!A1" xr:uid="{70A75AFC-93F8-4704-88D5-C9F6C39DB74A}"/>
    <hyperlink ref="B45" location="'Стм1_кж'!A1" display="'Стм1_кж'!A1" xr:uid="{891D82C3-E525-49C1-A73C-F7E1B6213439}"/>
    <hyperlink ref="B46" location="'Стм1_об'!A1" display="'Стм1_об'!A1" xr:uid="{A6B758BE-D6E0-403D-97CE-65CB7C9CC458}"/>
    <hyperlink ref="B47" location="'ФПм1_кж'!A1" display="'ФПм1_кж'!A1" xr:uid="{53BB568C-2A2C-4768-B228-156E3E2615D5}"/>
    <hyperlink ref="B48" location="'ФПм1_об'!A1" display="'ФПм1_об'!A1" xr:uid="{9DDC138E-1CC3-4CB9-A7E3-1278329CE482}"/>
    <hyperlink ref="B49" location="'ФПм1выпуски_кж'!A1" display="'ФПм1выпуски_кж'!A1" xr:uid="{5BA47E15-8E11-44E8-B5BC-34FB9D0D8BFE}"/>
    <hyperlink ref="C50" location="'из архикада Балки'!A1" display="'из архикада Балки'!A1" xr:uid="{31442F8C-769E-4D1D-9709-03EC7859E2A7}"/>
    <hyperlink ref="C51" location="'из архикада Имена сборок_поз'!A1" display="'из архикада Имена сборок_поз'!A1" xr:uid="{05C407F5-666A-49A9-BA5A-82DEC6BE37C7}"/>
    <hyperlink ref="C52" location="'из архикада Колонны'!A1" display="'из архикада Колонны'!A1" xr:uid="{898F2753-2E04-4079-9BAE-11EE8FE83A7C}"/>
    <hyperlink ref="C53" location="'из архикада Отверстия_плиты'!A1" display="'из архикада Отверстия_плиты'!A1" xr:uid="{958A4276-3F9C-4CF2-BAC9-7E160E4B2498}"/>
    <hyperlink ref="C54" location="'из архикада Плиты'!A1" display="'из архикада Плиты'!A1" xr:uid="{496DD69C-D4B3-4B26-A42F-706DC68595E6}"/>
    <hyperlink ref="C55" location="'из архикада Стены'!A1" display="'из архикада Стены'!A1" xr:uid="{ECFE14BE-9DE5-484B-85DC-53ECAAF72F73}"/>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698A-237D-47CB-A14F-6F8C5AE487EB}">
  <sheetPr codeName="Лист12">
    <tabColor theme="7" tint="0.39997558519241921"/>
  </sheetPr>
  <dimension ref="A1:U956"/>
  <sheetViews>
    <sheetView workbookViewId="0">
      <selection activeCell="W8" sqref="W8"/>
    </sheetView>
  </sheetViews>
  <sheetFormatPr defaultRowHeight="15" outlineLevelCol="3"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3"/>
    <col min="12" max="12" width="34.7109375" hidden="1" customWidth="1" outlineLevel="3"/>
    <col min="13" max="13" width="11.7109375" hidden="1" customWidth="1" outlineLevel="3"/>
    <col min="14" max="14" width="15.7109375" hidden="1" customWidth="1" outlineLevel="3"/>
    <col min="15" max="17" width="8.7109375" hidden="1" customWidth="1" outlineLevel="3"/>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
        <v>2971</v>
      </c>
      <c r="B3" s="13" t="s">
        <v>2971</v>
      </c>
      <c r="C3" s="13" t="s">
        <v>3776</v>
      </c>
      <c r="D3" s="13" t="s">
        <v>3777</v>
      </c>
      <c r="E3" s="13"/>
      <c r="F3" s="13"/>
      <c r="G3" s="13"/>
      <c r="H3" s="13"/>
      <c r="I3" s="13"/>
      <c r="J3" s="13"/>
      <c r="K3" s="13"/>
      <c r="L3" s="13"/>
      <c r="M3" s="13"/>
      <c r="N3" s="13"/>
      <c r="O3" s="13"/>
      <c r="P3" s="13"/>
      <c r="Q3" s="13"/>
      <c r="R3" s="13"/>
      <c r="S3" s="13"/>
      <c r="T3" s="13"/>
      <c r="U3" s="67"/>
    </row>
    <row r="4" spans="1:21" ht="31.5" x14ac:dyDescent="0.25">
      <c r="A4" s="66" t="s">
        <v>3736</v>
      </c>
      <c r="B4" s="13" t="s">
        <v>2971</v>
      </c>
      <c r="C4" s="95" t="s">
        <v>2972</v>
      </c>
      <c r="D4" s="95" t="s">
        <v>3120</v>
      </c>
      <c r="E4" s="95">
        <v>0</v>
      </c>
      <c r="F4" s="13"/>
      <c r="G4" s="13"/>
      <c r="H4" s="13"/>
      <c r="I4" s="13"/>
      <c r="J4" s="13"/>
      <c r="K4" s="13"/>
      <c r="L4" s="13"/>
      <c r="M4" s="13"/>
      <c r="N4" s="13"/>
      <c r="O4" s="13"/>
      <c r="P4" s="13"/>
      <c r="Q4" s="13"/>
      <c r="R4" s="13"/>
      <c r="S4" s="13"/>
      <c r="T4" s="13"/>
      <c r="U4" s="67"/>
    </row>
    <row r="5" spans="1:21" ht="31.5" x14ac:dyDescent="0.25">
      <c r="A5" s="14" t="s">
        <v>3736</v>
      </c>
      <c r="B5" s="15" t="s">
        <v>3736</v>
      </c>
      <c r="C5" s="15" t="s">
        <v>3427</v>
      </c>
      <c r="D5" s="15" t="s">
        <v>3778</v>
      </c>
      <c r="E5" s="15">
        <v>1</v>
      </c>
      <c r="F5" s="15"/>
      <c r="G5" s="15"/>
      <c r="H5" s="15"/>
      <c r="I5" s="15"/>
      <c r="J5" s="15"/>
      <c r="K5" s="15"/>
      <c r="L5" s="15"/>
      <c r="M5" s="15"/>
      <c r="N5" s="15"/>
      <c r="O5" s="15"/>
      <c r="P5" s="15"/>
      <c r="Q5" s="15"/>
      <c r="R5" s="15"/>
      <c r="S5" s="15"/>
      <c r="T5" s="15"/>
      <c r="U5" s="16"/>
    </row>
    <row r="6" spans="1:21" ht="31.5" x14ac:dyDescent="0.25">
      <c r="A6" s="66" t="s">
        <v>3736</v>
      </c>
      <c r="B6" s="13" t="s">
        <v>2971</v>
      </c>
      <c r="C6" s="13" t="s">
        <v>3779</v>
      </c>
      <c r="D6" s="13" t="s">
        <v>3780</v>
      </c>
      <c r="E6" s="13"/>
      <c r="F6" s="13"/>
      <c r="G6" s="13"/>
      <c r="H6" s="13"/>
      <c r="I6" s="13"/>
      <c r="J6" s="13"/>
      <c r="K6" s="13"/>
      <c r="L6" s="13"/>
      <c r="M6" s="13"/>
      <c r="N6" s="13"/>
      <c r="O6" s="13"/>
      <c r="P6" s="13"/>
      <c r="Q6" s="13"/>
      <c r="R6" s="13"/>
      <c r="S6" s="13"/>
      <c r="T6" s="13"/>
      <c r="U6" s="67"/>
    </row>
    <row r="7" spans="1:21" ht="31.5" x14ac:dyDescent="0.25">
      <c r="A7" s="68" t="s">
        <v>3736</v>
      </c>
      <c r="B7" s="69">
        <v>8</v>
      </c>
      <c r="C7" s="69" t="s">
        <v>2909</v>
      </c>
      <c r="D7" s="69" t="s">
        <v>3781</v>
      </c>
      <c r="E7" s="69">
        <v>1</v>
      </c>
      <c r="F7" s="69">
        <v>1.5780000000000001</v>
      </c>
      <c r="G7" s="69"/>
      <c r="H7" s="69">
        <v>1500</v>
      </c>
      <c r="I7" s="69">
        <v>16</v>
      </c>
      <c r="J7" s="69" t="s">
        <v>2</v>
      </c>
      <c r="K7" s="69"/>
      <c r="L7" s="69"/>
      <c r="M7" s="69"/>
      <c r="N7" s="69"/>
      <c r="O7" s="69"/>
      <c r="P7" s="69"/>
      <c r="Q7" s="69"/>
      <c r="R7" s="69"/>
      <c r="S7" s="69">
        <v>605</v>
      </c>
      <c r="T7" s="69">
        <v>730</v>
      </c>
      <c r="U7" s="70">
        <v>40</v>
      </c>
    </row>
    <row r="8" spans="1:21" ht="31.5" x14ac:dyDescent="0.25">
      <c r="A8" s="68" t="s">
        <v>3736</v>
      </c>
      <c r="B8" s="69">
        <v>7</v>
      </c>
      <c r="C8" s="69" t="s">
        <v>2909</v>
      </c>
      <c r="D8" s="69" t="s">
        <v>3782</v>
      </c>
      <c r="E8" s="69">
        <v>1</v>
      </c>
      <c r="F8" s="69">
        <v>2.4660000000000002</v>
      </c>
      <c r="G8" s="69"/>
      <c r="H8" s="69">
        <v>2800</v>
      </c>
      <c r="I8" s="69">
        <v>20</v>
      </c>
      <c r="J8" s="69" t="s">
        <v>2</v>
      </c>
      <c r="K8" s="69"/>
      <c r="L8" s="69"/>
      <c r="M8" s="69"/>
      <c r="N8" s="69"/>
      <c r="O8" s="69"/>
      <c r="P8" s="69"/>
      <c r="Q8" s="69"/>
      <c r="R8" s="69"/>
      <c r="S8" s="69">
        <v>760</v>
      </c>
      <c r="T8" s="69">
        <v>910</v>
      </c>
      <c r="U8" s="70">
        <v>80</v>
      </c>
    </row>
    <row r="9" spans="1:21" ht="31.5" x14ac:dyDescent="0.25">
      <c r="A9" s="68" t="s">
        <v>3736</v>
      </c>
      <c r="B9" s="69">
        <v>7</v>
      </c>
      <c r="C9" s="69" t="s">
        <v>2909</v>
      </c>
      <c r="D9" s="69" t="s">
        <v>3783</v>
      </c>
      <c r="E9" s="69">
        <v>1</v>
      </c>
      <c r="F9" s="69">
        <v>2.4660000000000002</v>
      </c>
      <c r="G9" s="69"/>
      <c r="H9" s="69">
        <v>2800</v>
      </c>
      <c r="I9" s="69">
        <v>20</v>
      </c>
      <c r="J9" s="69" t="s">
        <v>2</v>
      </c>
      <c r="K9" s="69"/>
      <c r="L9" s="69"/>
      <c r="M9" s="69"/>
      <c r="N9" s="69"/>
      <c r="O9" s="69"/>
      <c r="P9" s="69"/>
      <c r="Q9" s="69"/>
      <c r="R9" s="69"/>
      <c r="S9" s="69">
        <v>760</v>
      </c>
      <c r="T9" s="69">
        <v>910</v>
      </c>
      <c r="U9" s="70">
        <v>80</v>
      </c>
    </row>
    <row r="10" spans="1:21" ht="31.5" x14ac:dyDescent="0.25">
      <c r="A10" s="68" t="s">
        <v>3736</v>
      </c>
      <c r="B10" s="69">
        <v>7</v>
      </c>
      <c r="C10" s="69" t="s">
        <v>2909</v>
      </c>
      <c r="D10" s="69" t="s">
        <v>3784</v>
      </c>
      <c r="E10" s="69">
        <v>1</v>
      </c>
      <c r="F10" s="69">
        <v>2.4660000000000002</v>
      </c>
      <c r="G10" s="69"/>
      <c r="H10" s="69">
        <v>2800</v>
      </c>
      <c r="I10" s="69">
        <v>20</v>
      </c>
      <c r="J10" s="69" t="s">
        <v>2</v>
      </c>
      <c r="K10" s="69"/>
      <c r="L10" s="69"/>
      <c r="M10" s="69"/>
      <c r="N10" s="69"/>
      <c r="O10" s="69"/>
      <c r="P10" s="69"/>
      <c r="Q10" s="69"/>
      <c r="R10" s="69"/>
      <c r="S10" s="69">
        <v>760</v>
      </c>
      <c r="T10" s="69">
        <v>910</v>
      </c>
      <c r="U10" s="70">
        <v>80</v>
      </c>
    </row>
    <row r="11" spans="1:21" ht="31.5" x14ac:dyDescent="0.25">
      <c r="A11" s="68" t="s">
        <v>3736</v>
      </c>
      <c r="B11" s="69">
        <v>8</v>
      </c>
      <c r="C11" s="69" t="s">
        <v>2909</v>
      </c>
      <c r="D11" s="69" t="s">
        <v>3785</v>
      </c>
      <c r="E11" s="69">
        <v>1</v>
      </c>
      <c r="F11" s="69">
        <v>1.5780000000000001</v>
      </c>
      <c r="G11" s="69"/>
      <c r="H11" s="69">
        <v>1500</v>
      </c>
      <c r="I11" s="69">
        <v>16</v>
      </c>
      <c r="J11" s="69" t="s">
        <v>2</v>
      </c>
      <c r="K11" s="69"/>
      <c r="L11" s="69"/>
      <c r="M11" s="69"/>
      <c r="N11" s="69"/>
      <c r="O11" s="69"/>
      <c r="P11" s="69"/>
      <c r="Q11" s="69"/>
      <c r="R11" s="69"/>
      <c r="S11" s="69">
        <v>605</v>
      </c>
      <c r="T11" s="69">
        <v>730</v>
      </c>
      <c r="U11" s="70">
        <v>40</v>
      </c>
    </row>
    <row r="12" spans="1:21" ht="31.5" x14ac:dyDescent="0.25">
      <c r="A12" s="68" t="s">
        <v>3736</v>
      </c>
      <c r="B12" s="69">
        <v>8</v>
      </c>
      <c r="C12" s="69" t="s">
        <v>2909</v>
      </c>
      <c r="D12" s="69" t="s">
        <v>3786</v>
      </c>
      <c r="E12" s="69">
        <v>1</v>
      </c>
      <c r="F12" s="69">
        <v>1.5780000000000001</v>
      </c>
      <c r="G12" s="69"/>
      <c r="H12" s="69">
        <v>1500</v>
      </c>
      <c r="I12" s="69">
        <v>16</v>
      </c>
      <c r="J12" s="69" t="s">
        <v>2</v>
      </c>
      <c r="K12" s="69"/>
      <c r="L12" s="69"/>
      <c r="M12" s="69"/>
      <c r="N12" s="69"/>
      <c r="O12" s="69"/>
      <c r="P12" s="69"/>
      <c r="Q12" s="69"/>
      <c r="R12" s="69"/>
      <c r="S12" s="69">
        <v>605</v>
      </c>
      <c r="T12" s="69">
        <v>730</v>
      </c>
      <c r="U12" s="70">
        <v>40</v>
      </c>
    </row>
    <row r="13" spans="1:21" ht="31.5" x14ac:dyDescent="0.25">
      <c r="A13" s="68" t="s">
        <v>3736</v>
      </c>
      <c r="B13" s="69">
        <v>8</v>
      </c>
      <c r="C13" s="69" t="s">
        <v>2909</v>
      </c>
      <c r="D13" s="69" t="s">
        <v>3787</v>
      </c>
      <c r="E13" s="69">
        <v>1</v>
      </c>
      <c r="F13" s="69">
        <v>1.5780000000000001</v>
      </c>
      <c r="G13" s="69"/>
      <c r="H13" s="69">
        <v>1500</v>
      </c>
      <c r="I13" s="69">
        <v>16</v>
      </c>
      <c r="J13" s="69" t="s">
        <v>2</v>
      </c>
      <c r="K13" s="69"/>
      <c r="L13" s="69"/>
      <c r="M13" s="69"/>
      <c r="N13" s="69"/>
      <c r="O13" s="69"/>
      <c r="P13" s="69"/>
      <c r="Q13" s="69"/>
      <c r="R13" s="69"/>
      <c r="S13" s="69">
        <v>605</v>
      </c>
      <c r="T13" s="69">
        <v>730</v>
      </c>
      <c r="U13" s="70">
        <v>40</v>
      </c>
    </row>
    <row r="14" spans="1:21" ht="31.5" x14ac:dyDescent="0.25">
      <c r="A14" s="68" t="s">
        <v>3736</v>
      </c>
      <c r="B14" s="69">
        <v>7</v>
      </c>
      <c r="C14" s="69" t="s">
        <v>2909</v>
      </c>
      <c r="D14" s="69" t="s">
        <v>3788</v>
      </c>
      <c r="E14" s="69">
        <v>1</v>
      </c>
      <c r="F14" s="69">
        <v>2.4660000000000002</v>
      </c>
      <c r="G14" s="69"/>
      <c r="H14" s="69">
        <v>2800</v>
      </c>
      <c r="I14" s="69">
        <v>20</v>
      </c>
      <c r="J14" s="69" t="s">
        <v>2</v>
      </c>
      <c r="K14" s="69"/>
      <c r="L14" s="69"/>
      <c r="M14" s="69"/>
      <c r="N14" s="69"/>
      <c r="O14" s="69"/>
      <c r="P14" s="69"/>
      <c r="Q14" s="69"/>
      <c r="R14" s="69"/>
      <c r="S14" s="69">
        <v>760</v>
      </c>
      <c r="T14" s="69">
        <v>910</v>
      </c>
      <c r="U14" s="70">
        <v>80</v>
      </c>
    </row>
    <row r="15" spans="1:21" ht="31.5" x14ac:dyDescent="0.25">
      <c r="A15" s="68" t="s">
        <v>3736</v>
      </c>
      <c r="B15" s="69">
        <v>8</v>
      </c>
      <c r="C15" s="69" t="s">
        <v>2909</v>
      </c>
      <c r="D15" s="69" t="s">
        <v>3789</v>
      </c>
      <c r="E15" s="69">
        <v>1</v>
      </c>
      <c r="F15" s="69">
        <v>1.5780000000000001</v>
      </c>
      <c r="G15" s="69"/>
      <c r="H15" s="69">
        <v>1500</v>
      </c>
      <c r="I15" s="69">
        <v>16</v>
      </c>
      <c r="J15" s="69" t="s">
        <v>2</v>
      </c>
      <c r="K15" s="69"/>
      <c r="L15" s="69"/>
      <c r="M15" s="69"/>
      <c r="N15" s="69"/>
      <c r="O15" s="69"/>
      <c r="P15" s="69"/>
      <c r="Q15" s="69"/>
      <c r="R15" s="69"/>
      <c r="S15" s="69">
        <v>605</v>
      </c>
      <c r="T15" s="69">
        <v>730</v>
      </c>
      <c r="U15" s="70">
        <v>40</v>
      </c>
    </row>
    <row r="16" spans="1:21" ht="31.5" x14ac:dyDescent="0.25">
      <c r="A16" s="68" t="s">
        <v>3736</v>
      </c>
      <c r="B16" s="69">
        <v>7</v>
      </c>
      <c r="C16" s="69" t="s">
        <v>2909</v>
      </c>
      <c r="D16" s="69" t="s">
        <v>3790</v>
      </c>
      <c r="E16" s="69">
        <v>1</v>
      </c>
      <c r="F16" s="69">
        <v>2.4660000000000002</v>
      </c>
      <c r="G16" s="69"/>
      <c r="H16" s="69">
        <v>2800</v>
      </c>
      <c r="I16" s="69">
        <v>20</v>
      </c>
      <c r="J16" s="69" t="s">
        <v>2</v>
      </c>
      <c r="K16" s="69"/>
      <c r="L16" s="69"/>
      <c r="M16" s="69"/>
      <c r="N16" s="69"/>
      <c r="O16" s="69"/>
      <c r="P16" s="69"/>
      <c r="Q16" s="69"/>
      <c r="R16" s="69"/>
      <c r="S16" s="69">
        <v>760</v>
      </c>
      <c r="T16" s="69">
        <v>910</v>
      </c>
      <c r="U16" s="70">
        <v>80</v>
      </c>
    </row>
    <row r="17" spans="1:21" ht="31.5" x14ac:dyDescent="0.25">
      <c r="A17" s="68" t="s">
        <v>3736</v>
      </c>
      <c r="B17" s="69">
        <v>7</v>
      </c>
      <c r="C17" s="69" t="s">
        <v>2909</v>
      </c>
      <c r="D17" s="69" t="s">
        <v>3791</v>
      </c>
      <c r="E17" s="69">
        <v>1</v>
      </c>
      <c r="F17" s="69">
        <v>2.4660000000000002</v>
      </c>
      <c r="G17" s="69"/>
      <c r="H17" s="69">
        <v>2800</v>
      </c>
      <c r="I17" s="69">
        <v>20</v>
      </c>
      <c r="J17" s="69" t="s">
        <v>2</v>
      </c>
      <c r="K17" s="69"/>
      <c r="L17" s="69"/>
      <c r="M17" s="69"/>
      <c r="N17" s="69"/>
      <c r="O17" s="69"/>
      <c r="P17" s="69"/>
      <c r="Q17" s="69"/>
      <c r="R17" s="69"/>
      <c r="S17" s="69">
        <v>760</v>
      </c>
      <c r="T17" s="69">
        <v>910</v>
      </c>
      <c r="U17" s="70">
        <v>80</v>
      </c>
    </row>
    <row r="18" spans="1:21" ht="31.5" x14ac:dyDescent="0.25">
      <c r="A18" s="68" t="s">
        <v>3736</v>
      </c>
      <c r="B18" s="69">
        <v>7</v>
      </c>
      <c r="C18" s="69" t="s">
        <v>2909</v>
      </c>
      <c r="D18" s="69" t="s">
        <v>3792</v>
      </c>
      <c r="E18" s="69">
        <v>1</v>
      </c>
      <c r="F18" s="69">
        <v>2.4660000000000002</v>
      </c>
      <c r="G18" s="69"/>
      <c r="H18" s="69">
        <v>2800</v>
      </c>
      <c r="I18" s="69">
        <v>20</v>
      </c>
      <c r="J18" s="69" t="s">
        <v>2</v>
      </c>
      <c r="K18" s="69"/>
      <c r="L18" s="69"/>
      <c r="M18" s="69"/>
      <c r="N18" s="69"/>
      <c r="O18" s="69"/>
      <c r="P18" s="69"/>
      <c r="Q18" s="69"/>
      <c r="R18" s="69"/>
      <c r="S18" s="69">
        <v>760</v>
      </c>
      <c r="T18" s="69">
        <v>910</v>
      </c>
      <c r="U18" s="70">
        <v>80</v>
      </c>
    </row>
    <row r="19" spans="1:21" ht="31.5" x14ac:dyDescent="0.25">
      <c r="A19" s="68" t="s">
        <v>3736</v>
      </c>
      <c r="B19" s="69">
        <v>8</v>
      </c>
      <c r="C19" s="69" t="s">
        <v>2909</v>
      </c>
      <c r="D19" s="69" t="s">
        <v>3793</v>
      </c>
      <c r="E19" s="69">
        <v>1</v>
      </c>
      <c r="F19" s="69">
        <v>1.5780000000000001</v>
      </c>
      <c r="G19" s="69"/>
      <c r="H19" s="69">
        <v>1500</v>
      </c>
      <c r="I19" s="69">
        <v>16</v>
      </c>
      <c r="J19" s="69" t="s">
        <v>2</v>
      </c>
      <c r="K19" s="69"/>
      <c r="L19" s="69"/>
      <c r="M19" s="69"/>
      <c r="N19" s="69"/>
      <c r="O19" s="69"/>
      <c r="P19" s="69"/>
      <c r="Q19" s="69"/>
      <c r="R19" s="69"/>
      <c r="S19" s="69">
        <v>605</v>
      </c>
      <c r="T19" s="69">
        <v>730</v>
      </c>
      <c r="U19" s="70">
        <v>40</v>
      </c>
    </row>
    <row r="20" spans="1:21" ht="31.5" x14ac:dyDescent="0.25">
      <c r="A20" s="68" t="s">
        <v>3736</v>
      </c>
      <c r="B20" s="69">
        <v>8</v>
      </c>
      <c r="C20" s="69" t="s">
        <v>2909</v>
      </c>
      <c r="D20" s="69" t="s">
        <v>3794</v>
      </c>
      <c r="E20" s="69">
        <v>1</v>
      </c>
      <c r="F20" s="69">
        <v>1.5780000000000001</v>
      </c>
      <c r="G20" s="69"/>
      <c r="H20" s="69">
        <v>1500</v>
      </c>
      <c r="I20" s="69">
        <v>16</v>
      </c>
      <c r="J20" s="69" t="s">
        <v>2</v>
      </c>
      <c r="K20" s="69"/>
      <c r="L20" s="69"/>
      <c r="M20" s="69"/>
      <c r="N20" s="69"/>
      <c r="O20" s="69"/>
      <c r="P20" s="69"/>
      <c r="Q20" s="69"/>
      <c r="R20" s="69"/>
      <c r="S20" s="69">
        <v>605</v>
      </c>
      <c r="T20" s="69">
        <v>730</v>
      </c>
      <c r="U20" s="70">
        <v>40</v>
      </c>
    </row>
    <row r="21" spans="1:21" ht="31.5" x14ac:dyDescent="0.25">
      <c r="A21" s="68" t="s">
        <v>3736</v>
      </c>
      <c r="B21" s="69">
        <v>8</v>
      </c>
      <c r="C21" s="69" t="s">
        <v>2909</v>
      </c>
      <c r="D21" s="69" t="s">
        <v>3795</v>
      </c>
      <c r="E21" s="69">
        <v>1</v>
      </c>
      <c r="F21" s="69">
        <v>1.5780000000000001</v>
      </c>
      <c r="G21" s="69"/>
      <c r="H21" s="69">
        <v>1500</v>
      </c>
      <c r="I21" s="69">
        <v>16</v>
      </c>
      <c r="J21" s="69" t="s">
        <v>2</v>
      </c>
      <c r="K21" s="69"/>
      <c r="L21" s="69"/>
      <c r="M21" s="69"/>
      <c r="N21" s="69"/>
      <c r="O21" s="69"/>
      <c r="P21" s="69"/>
      <c r="Q21" s="69"/>
      <c r="R21" s="69"/>
      <c r="S21" s="69">
        <v>605</v>
      </c>
      <c r="T21" s="69">
        <v>730</v>
      </c>
      <c r="U21" s="70">
        <v>40</v>
      </c>
    </row>
    <row r="22" spans="1:21" ht="31.5" x14ac:dyDescent="0.25">
      <c r="A22" s="68" t="s">
        <v>3736</v>
      </c>
      <c r="B22" s="69">
        <v>7</v>
      </c>
      <c r="C22" s="69" t="s">
        <v>2909</v>
      </c>
      <c r="D22" s="69" t="s">
        <v>3796</v>
      </c>
      <c r="E22" s="69">
        <v>1</v>
      </c>
      <c r="F22" s="69">
        <v>2.4660000000000002</v>
      </c>
      <c r="G22" s="69"/>
      <c r="H22" s="69">
        <v>2800</v>
      </c>
      <c r="I22" s="69">
        <v>20</v>
      </c>
      <c r="J22" s="69" t="s">
        <v>2</v>
      </c>
      <c r="K22" s="69"/>
      <c r="L22" s="69"/>
      <c r="M22" s="69"/>
      <c r="N22" s="69"/>
      <c r="O22" s="69"/>
      <c r="P22" s="69"/>
      <c r="Q22" s="69"/>
      <c r="R22" s="69"/>
      <c r="S22" s="69">
        <v>760</v>
      </c>
      <c r="T22" s="69">
        <v>910</v>
      </c>
      <c r="U22" s="70">
        <v>80</v>
      </c>
    </row>
    <row r="23" spans="1:21" ht="31.5" x14ac:dyDescent="0.25">
      <c r="A23" s="68" t="s">
        <v>3736</v>
      </c>
      <c r="B23" s="69">
        <v>8</v>
      </c>
      <c r="C23" s="69" t="s">
        <v>2909</v>
      </c>
      <c r="D23" s="69" t="s">
        <v>3797</v>
      </c>
      <c r="E23" s="69">
        <v>1</v>
      </c>
      <c r="F23" s="69">
        <v>1.5780000000000001</v>
      </c>
      <c r="G23" s="69"/>
      <c r="H23" s="69">
        <v>1500</v>
      </c>
      <c r="I23" s="69">
        <v>16</v>
      </c>
      <c r="J23" s="69" t="s">
        <v>2</v>
      </c>
      <c r="K23" s="69"/>
      <c r="L23" s="69"/>
      <c r="M23" s="69"/>
      <c r="N23" s="69"/>
      <c r="O23" s="69"/>
      <c r="P23" s="69"/>
      <c r="Q23" s="69"/>
      <c r="R23" s="69"/>
      <c r="S23" s="69">
        <v>605</v>
      </c>
      <c r="T23" s="69">
        <v>730</v>
      </c>
      <c r="U23" s="70">
        <v>40</v>
      </c>
    </row>
    <row r="24" spans="1:21" ht="31.5" x14ac:dyDescent="0.25">
      <c r="A24" s="68" t="s">
        <v>3736</v>
      </c>
      <c r="B24" s="69">
        <v>7</v>
      </c>
      <c r="C24" s="69" t="s">
        <v>2909</v>
      </c>
      <c r="D24" s="69" t="s">
        <v>3798</v>
      </c>
      <c r="E24" s="69">
        <v>1</v>
      </c>
      <c r="F24" s="69">
        <v>2.4660000000000002</v>
      </c>
      <c r="G24" s="69"/>
      <c r="H24" s="69">
        <v>2800</v>
      </c>
      <c r="I24" s="69">
        <v>20</v>
      </c>
      <c r="J24" s="69" t="s">
        <v>2</v>
      </c>
      <c r="K24" s="69"/>
      <c r="L24" s="69"/>
      <c r="M24" s="69"/>
      <c r="N24" s="69"/>
      <c r="O24" s="69"/>
      <c r="P24" s="69"/>
      <c r="Q24" s="69"/>
      <c r="R24" s="69"/>
      <c r="S24" s="69">
        <v>760</v>
      </c>
      <c r="T24" s="69">
        <v>910</v>
      </c>
      <c r="U24" s="70">
        <v>80</v>
      </c>
    </row>
    <row r="25" spans="1:21" ht="31.5" x14ac:dyDescent="0.25">
      <c r="A25" s="68" t="s">
        <v>3736</v>
      </c>
      <c r="B25" s="69">
        <v>7</v>
      </c>
      <c r="C25" s="69" t="s">
        <v>2909</v>
      </c>
      <c r="D25" s="69" t="s">
        <v>3799</v>
      </c>
      <c r="E25" s="69">
        <v>1</v>
      </c>
      <c r="F25" s="69">
        <v>2.4660000000000002</v>
      </c>
      <c r="G25" s="69"/>
      <c r="H25" s="69">
        <v>2800</v>
      </c>
      <c r="I25" s="69">
        <v>20</v>
      </c>
      <c r="J25" s="69" t="s">
        <v>2</v>
      </c>
      <c r="K25" s="69"/>
      <c r="L25" s="69"/>
      <c r="M25" s="69"/>
      <c r="N25" s="69"/>
      <c r="O25" s="69"/>
      <c r="P25" s="69"/>
      <c r="Q25" s="69"/>
      <c r="R25" s="69"/>
      <c r="S25" s="69">
        <v>760</v>
      </c>
      <c r="T25" s="69">
        <v>910</v>
      </c>
      <c r="U25" s="70">
        <v>80</v>
      </c>
    </row>
    <row r="26" spans="1:21" ht="31.5" x14ac:dyDescent="0.25">
      <c r="A26" s="68" t="s">
        <v>3736</v>
      </c>
      <c r="B26" s="69">
        <v>7</v>
      </c>
      <c r="C26" s="69" t="s">
        <v>2909</v>
      </c>
      <c r="D26" s="69" t="s">
        <v>3800</v>
      </c>
      <c r="E26" s="69">
        <v>1</v>
      </c>
      <c r="F26" s="69">
        <v>2.4660000000000002</v>
      </c>
      <c r="G26" s="69"/>
      <c r="H26" s="69">
        <v>2800</v>
      </c>
      <c r="I26" s="69">
        <v>20</v>
      </c>
      <c r="J26" s="69" t="s">
        <v>2</v>
      </c>
      <c r="K26" s="69"/>
      <c r="L26" s="69"/>
      <c r="M26" s="69"/>
      <c r="N26" s="69"/>
      <c r="O26" s="69"/>
      <c r="P26" s="69"/>
      <c r="Q26" s="69"/>
      <c r="R26" s="69"/>
      <c r="S26" s="69">
        <v>760</v>
      </c>
      <c r="T26" s="69">
        <v>910</v>
      </c>
      <c r="U26" s="70">
        <v>80</v>
      </c>
    </row>
    <row r="27" spans="1:21" ht="31.5" x14ac:dyDescent="0.25">
      <c r="A27" s="68" t="s">
        <v>3736</v>
      </c>
      <c r="B27" s="69">
        <v>8</v>
      </c>
      <c r="C27" s="69" t="s">
        <v>2909</v>
      </c>
      <c r="D27" s="69" t="s">
        <v>3801</v>
      </c>
      <c r="E27" s="69">
        <v>1</v>
      </c>
      <c r="F27" s="69">
        <v>1.5780000000000001</v>
      </c>
      <c r="G27" s="69"/>
      <c r="H27" s="69">
        <v>1500</v>
      </c>
      <c r="I27" s="69">
        <v>16</v>
      </c>
      <c r="J27" s="69" t="s">
        <v>2</v>
      </c>
      <c r="K27" s="69"/>
      <c r="L27" s="69"/>
      <c r="M27" s="69"/>
      <c r="N27" s="69"/>
      <c r="O27" s="69"/>
      <c r="P27" s="69"/>
      <c r="Q27" s="69"/>
      <c r="R27" s="69"/>
      <c r="S27" s="69">
        <v>605</v>
      </c>
      <c r="T27" s="69">
        <v>730</v>
      </c>
      <c r="U27" s="70">
        <v>40</v>
      </c>
    </row>
    <row r="28" spans="1:21" ht="31.5" x14ac:dyDescent="0.25">
      <c r="A28" s="68" t="s">
        <v>3736</v>
      </c>
      <c r="B28" s="69">
        <v>8</v>
      </c>
      <c r="C28" s="69" t="s">
        <v>2909</v>
      </c>
      <c r="D28" s="69" t="s">
        <v>3802</v>
      </c>
      <c r="E28" s="69">
        <v>1</v>
      </c>
      <c r="F28" s="69">
        <v>1.5780000000000001</v>
      </c>
      <c r="G28" s="69"/>
      <c r="H28" s="69">
        <v>1500</v>
      </c>
      <c r="I28" s="69">
        <v>16</v>
      </c>
      <c r="J28" s="69" t="s">
        <v>2</v>
      </c>
      <c r="K28" s="69"/>
      <c r="L28" s="69"/>
      <c r="M28" s="69"/>
      <c r="N28" s="69"/>
      <c r="O28" s="69"/>
      <c r="P28" s="69"/>
      <c r="Q28" s="69"/>
      <c r="R28" s="69"/>
      <c r="S28" s="69">
        <v>605</v>
      </c>
      <c r="T28" s="69">
        <v>730</v>
      </c>
      <c r="U28" s="70">
        <v>40</v>
      </c>
    </row>
    <row r="29" spans="1:21" ht="31.5" x14ac:dyDescent="0.25">
      <c r="A29" s="68" t="s">
        <v>3736</v>
      </c>
      <c r="B29" s="69">
        <v>8</v>
      </c>
      <c r="C29" s="69" t="s">
        <v>2909</v>
      </c>
      <c r="D29" s="69" t="s">
        <v>3803</v>
      </c>
      <c r="E29" s="69">
        <v>1</v>
      </c>
      <c r="F29" s="69">
        <v>1.5780000000000001</v>
      </c>
      <c r="G29" s="69"/>
      <c r="H29" s="69">
        <v>1500</v>
      </c>
      <c r="I29" s="69">
        <v>16</v>
      </c>
      <c r="J29" s="69" t="s">
        <v>2</v>
      </c>
      <c r="K29" s="69"/>
      <c r="L29" s="69"/>
      <c r="M29" s="69"/>
      <c r="N29" s="69"/>
      <c r="O29" s="69"/>
      <c r="P29" s="69"/>
      <c r="Q29" s="69"/>
      <c r="R29" s="69"/>
      <c r="S29" s="69">
        <v>605</v>
      </c>
      <c r="T29" s="69">
        <v>730</v>
      </c>
      <c r="U29" s="70">
        <v>40</v>
      </c>
    </row>
    <row r="30" spans="1:21" ht="31.5" x14ac:dyDescent="0.25">
      <c r="A30" s="68" t="s">
        <v>3736</v>
      </c>
      <c r="B30" s="69">
        <v>7</v>
      </c>
      <c r="C30" s="69" t="s">
        <v>2909</v>
      </c>
      <c r="D30" s="69" t="s">
        <v>3804</v>
      </c>
      <c r="E30" s="69">
        <v>1</v>
      </c>
      <c r="F30" s="69">
        <v>2.4660000000000002</v>
      </c>
      <c r="G30" s="69"/>
      <c r="H30" s="69">
        <v>2800</v>
      </c>
      <c r="I30" s="69">
        <v>20</v>
      </c>
      <c r="J30" s="69" t="s">
        <v>2</v>
      </c>
      <c r="K30" s="69"/>
      <c r="L30" s="69"/>
      <c r="M30" s="69"/>
      <c r="N30" s="69"/>
      <c r="O30" s="69"/>
      <c r="P30" s="69"/>
      <c r="Q30" s="69"/>
      <c r="R30" s="69"/>
      <c r="S30" s="69">
        <v>760</v>
      </c>
      <c r="T30" s="69">
        <v>910</v>
      </c>
      <c r="U30" s="70">
        <v>80</v>
      </c>
    </row>
    <row r="31" spans="1:21" ht="31.5" x14ac:dyDescent="0.25">
      <c r="A31" s="68" t="s">
        <v>3736</v>
      </c>
      <c r="B31" s="69">
        <v>8</v>
      </c>
      <c r="C31" s="69" t="s">
        <v>2909</v>
      </c>
      <c r="D31" s="69" t="s">
        <v>3805</v>
      </c>
      <c r="E31" s="69">
        <v>1</v>
      </c>
      <c r="F31" s="69">
        <v>1.5780000000000001</v>
      </c>
      <c r="G31" s="69"/>
      <c r="H31" s="69">
        <v>1500</v>
      </c>
      <c r="I31" s="69">
        <v>16</v>
      </c>
      <c r="J31" s="69" t="s">
        <v>2</v>
      </c>
      <c r="K31" s="69"/>
      <c r="L31" s="69"/>
      <c r="M31" s="69"/>
      <c r="N31" s="69"/>
      <c r="O31" s="69"/>
      <c r="P31" s="69"/>
      <c r="Q31" s="69"/>
      <c r="R31" s="69"/>
      <c r="S31" s="69">
        <v>605</v>
      </c>
      <c r="T31" s="69">
        <v>730</v>
      </c>
      <c r="U31" s="70">
        <v>40</v>
      </c>
    </row>
    <row r="32" spans="1:21" ht="31.5" x14ac:dyDescent="0.25">
      <c r="A32" s="68" t="s">
        <v>3736</v>
      </c>
      <c r="B32" s="69">
        <v>7</v>
      </c>
      <c r="C32" s="69" t="s">
        <v>2909</v>
      </c>
      <c r="D32" s="69" t="s">
        <v>3806</v>
      </c>
      <c r="E32" s="69">
        <v>1</v>
      </c>
      <c r="F32" s="69">
        <v>2.4660000000000002</v>
      </c>
      <c r="G32" s="69"/>
      <c r="H32" s="69">
        <v>2800</v>
      </c>
      <c r="I32" s="69">
        <v>20</v>
      </c>
      <c r="J32" s="69" t="s">
        <v>2</v>
      </c>
      <c r="K32" s="69"/>
      <c r="L32" s="69"/>
      <c r="M32" s="69"/>
      <c r="N32" s="69"/>
      <c r="O32" s="69"/>
      <c r="P32" s="69"/>
      <c r="Q32" s="69"/>
      <c r="R32" s="69"/>
      <c r="S32" s="69">
        <v>760</v>
      </c>
      <c r="T32" s="69">
        <v>910</v>
      </c>
      <c r="U32" s="70">
        <v>80</v>
      </c>
    </row>
    <row r="33" spans="1:21" ht="31.5" x14ac:dyDescent="0.25">
      <c r="A33" s="68" t="s">
        <v>3736</v>
      </c>
      <c r="B33" s="69">
        <v>7</v>
      </c>
      <c r="C33" s="69" t="s">
        <v>2909</v>
      </c>
      <c r="D33" s="69" t="s">
        <v>3807</v>
      </c>
      <c r="E33" s="69">
        <v>1</v>
      </c>
      <c r="F33" s="69">
        <v>2.4660000000000002</v>
      </c>
      <c r="G33" s="69"/>
      <c r="H33" s="69">
        <v>2800</v>
      </c>
      <c r="I33" s="69">
        <v>20</v>
      </c>
      <c r="J33" s="69" t="s">
        <v>2</v>
      </c>
      <c r="K33" s="69"/>
      <c r="L33" s="69"/>
      <c r="M33" s="69"/>
      <c r="N33" s="69"/>
      <c r="O33" s="69"/>
      <c r="P33" s="69"/>
      <c r="Q33" s="69"/>
      <c r="R33" s="69"/>
      <c r="S33" s="69">
        <v>760</v>
      </c>
      <c r="T33" s="69">
        <v>910</v>
      </c>
      <c r="U33" s="70">
        <v>80</v>
      </c>
    </row>
    <row r="34" spans="1:21" ht="31.5" x14ac:dyDescent="0.25">
      <c r="A34" s="68" t="s">
        <v>3736</v>
      </c>
      <c r="B34" s="69">
        <v>7</v>
      </c>
      <c r="C34" s="69" t="s">
        <v>2909</v>
      </c>
      <c r="D34" s="69" t="s">
        <v>3808</v>
      </c>
      <c r="E34" s="69">
        <v>1</v>
      </c>
      <c r="F34" s="69">
        <v>2.4660000000000002</v>
      </c>
      <c r="G34" s="69"/>
      <c r="H34" s="69">
        <v>2800</v>
      </c>
      <c r="I34" s="69">
        <v>20</v>
      </c>
      <c r="J34" s="69" t="s">
        <v>2</v>
      </c>
      <c r="K34" s="69"/>
      <c r="L34" s="69"/>
      <c r="M34" s="69"/>
      <c r="N34" s="69"/>
      <c r="O34" s="69"/>
      <c r="P34" s="69"/>
      <c r="Q34" s="69"/>
      <c r="R34" s="69"/>
      <c r="S34" s="69">
        <v>760</v>
      </c>
      <c r="T34" s="69">
        <v>910</v>
      </c>
      <c r="U34" s="70">
        <v>80</v>
      </c>
    </row>
    <row r="35" spans="1:21" ht="31.5" x14ac:dyDescent="0.25">
      <c r="A35" s="68" t="s">
        <v>3736</v>
      </c>
      <c r="B35" s="69">
        <v>8</v>
      </c>
      <c r="C35" s="69" t="s">
        <v>2909</v>
      </c>
      <c r="D35" s="69" t="s">
        <v>3809</v>
      </c>
      <c r="E35" s="69">
        <v>1</v>
      </c>
      <c r="F35" s="69">
        <v>1.5780000000000001</v>
      </c>
      <c r="G35" s="69"/>
      <c r="H35" s="69">
        <v>1500</v>
      </c>
      <c r="I35" s="69">
        <v>16</v>
      </c>
      <c r="J35" s="69" t="s">
        <v>2</v>
      </c>
      <c r="K35" s="69"/>
      <c r="L35" s="69"/>
      <c r="M35" s="69"/>
      <c r="N35" s="69"/>
      <c r="O35" s="69"/>
      <c r="P35" s="69"/>
      <c r="Q35" s="69"/>
      <c r="R35" s="69"/>
      <c r="S35" s="69">
        <v>605</v>
      </c>
      <c r="T35" s="69">
        <v>730</v>
      </c>
      <c r="U35" s="70">
        <v>40</v>
      </c>
    </row>
    <row r="36" spans="1:21" ht="31.5" x14ac:dyDescent="0.25">
      <c r="A36" s="68" t="s">
        <v>3736</v>
      </c>
      <c r="B36" s="69">
        <v>8</v>
      </c>
      <c r="C36" s="69" t="s">
        <v>2909</v>
      </c>
      <c r="D36" s="69" t="s">
        <v>3810</v>
      </c>
      <c r="E36" s="69">
        <v>1</v>
      </c>
      <c r="F36" s="69">
        <v>1.5780000000000001</v>
      </c>
      <c r="G36" s="69"/>
      <c r="H36" s="69">
        <v>1500</v>
      </c>
      <c r="I36" s="69">
        <v>16</v>
      </c>
      <c r="J36" s="69" t="s">
        <v>2</v>
      </c>
      <c r="K36" s="69"/>
      <c r="L36" s="69"/>
      <c r="M36" s="69"/>
      <c r="N36" s="69"/>
      <c r="O36" s="69"/>
      <c r="P36" s="69"/>
      <c r="Q36" s="69"/>
      <c r="R36" s="69"/>
      <c r="S36" s="69">
        <v>605</v>
      </c>
      <c r="T36" s="69">
        <v>730</v>
      </c>
      <c r="U36" s="70">
        <v>40</v>
      </c>
    </row>
    <row r="37" spans="1:21" ht="31.5" x14ac:dyDescent="0.25">
      <c r="A37" s="68" t="s">
        <v>3736</v>
      </c>
      <c r="B37" s="69">
        <v>8</v>
      </c>
      <c r="C37" s="69" t="s">
        <v>2909</v>
      </c>
      <c r="D37" s="69" t="s">
        <v>3811</v>
      </c>
      <c r="E37" s="69">
        <v>1</v>
      </c>
      <c r="F37" s="69">
        <v>1.5780000000000001</v>
      </c>
      <c r="G37" s="69"/>
      <c r="H37" s="69">
        <v>1500</v>
      </c>
      <c r="I37" s="69">
        <v>16</v>
      </c>
      <c r="J37" s="69" t="s">
        <v>2</v>
      </c>
      <c r="K37" s="69"/>
      <c r="L37" s="69"/>
      <c r="M37" s="69"/>
      <c r="N37" s="69"/>
      <c r="O37" s="69"/>
      <c r="P37" s="69"/>
      <c r="Q37" s="69"/>
      <c r="R37" s="69"/>
      <c r="S37" s="69">
        <v>605</v>
      </c>
      <c r="T37" s="69">
        <v>730</v>
      </c>
      <c r="U37" s="70">
        <v>40</v>
      </c>
    </row>
    <row r="38" spans="1:21" ht="31.5" x14ac:dyDescent="0.25">
      <c r="A38" s="68" t="s">
        <v>3736</v>
      </c>
      <c r="B38" s="69">
        <v>7</v>
      </c>
      <c r="C38" s="69" t="s">
        <v>2909</v>
      </c>
      <c r="D38" s="69" t="s">
        <v>3812</v>
      </c>
      <c r="E38" s="69">
        <v>1</v>
      </c>
      <c r="F38" s="69">
        <v>2.4660000000000002</v>
      </c>
      <c r="G38" s="69"/>
      <c r="H38" s="69">
        <v>2800</v>
      </c>
      <c r="I38" s="69">
        <v>20</v>
      </c>
      <c r="J38" s="69" t="s">
        <v>2</v>
      </c>
      <c r="K38" s="69"/>
      <c r="L38" s="69"/>
      <c r="M38" s="69"/>
      <c r="N38" s="69"/>
      <c r="O38" s="69"/>
      <c r="P38" s="69"/>
      <c r="Q38" s="69"/>
      <c r="R38" s="69"/>
      <c r="S38" s="69">
        <v>760</v>
      </c>
      <c r="T38" s="69">
        <v>910</v>
      </c>
      <c r="U38" s="70">
        <v>80</v>
      </c>
    </row>
    <row r="39" spans="1:21" ht="31.5" x14ac:dyDescent="0.25">
      <c r="A39" s="68" t="s">
        <v>3736</v>
      </c>
      <c r="B39" s="69">
        <v>8</v>
      </c>
      <c r="C39" s="69" t="s">
        <v>2909</v>
      </c>
      <c r="D39" s="69" t="s">
        <v>3813</v>
      </c>
      <c r="E39" s="69">
        <v>1</v>
      </c>
      <c r="F39" s="69">
        <v>1.5780000000000001</v>
      </c>
      <c r="G39" s="69"/>
      <c r="H39" s="69">
        <v>1500</v>
      </c>
      <c r="I39" s="69">
        <v>16</v>
      </c>
      <c r="J39" s="69" t="s">
        <v>2</v>
      </c>
      <c r="K39" s="69"/>
      <c r="L39" s="69"/>
      <c r="M39" s="69"/>
      <c r="N39" s="69"/>
      <c r="O39" s="69"/>
      <c r="P39" s="69"/>
      <c r="Q39" s="69"/>
      <c r="R39" s="69"/>
      <c r="S39" s="69">
        <v>605</v>
      </c>
      <c r="T39" s="69">
        <v>730</v>
      </c>
      <c r="U39" s="70">
        <v>40</v>
      </c>
    </row>
    <row r="40" spans="1:21" ht="31.5" x14ac:dyDescent="0.25">
      <c r="A40" s="68" t="s">
        <v>3736</v>
      </c>
      <c r="B40" s="69">
        <v>7</v>
      </c>
      <c r="C40" s="69" t="s">
        <v>2909</v>
      </c>
      <c r="D40" s="69" t="s">
        <v>3814</v>
      </c>
      <c r="E40" s="69">
        <v>1</v>
      </c>
      <c r="F40" s="69">
        <v>2.4660000000000002</v>
      </c>
      <c r="G40" s="69"/>
      <c r="H40" s="69">
        <v>2800</v>
      </c>
      <c r="I40" s="69">
        <v>20</v>
      </c>
      <c r="J40" s="69" t="s">
        <v>2</v>
      </c>
      <c r="K40" s="69"/>
      <c r="L40" s="69"/>
      <c r="M40" s="69"/>
      <c r="N40" s="69"/>
      <c r="O40" s="69"/>
      <c r="P40" s="69"/>
      <c r="Q40" s="69"/>
      <c r="R40" s="69"/>
      <c r="S40" s="69">
        <v>760</v>
      </c>
      <c r="T40" s="69">
        <v>910</v>
      </c>
      <c r="U40" s="70">
        <v>80</v>
      </c>
    </row>
    <row r="41" spans="1:21" ht="31.5" x14ac:dyDescent="0.25">
      <c r="A41" s="68" t="s">
        <v>3736</v>
      </c>
      <c r="B41" s="69">
        <v>7</v>
      </c>
      <c r="C41" s="69" t="s">
        <v>2909</v>
      </c>
      <c r="D41" s="69" t="s">
        <v>3815</v>
      </c>
      <c r="E41" s="69">
        <v>1</v>
      </c>
      <c r="F41" s="69">
        <v>2.4660000000000002</v>
      </c>
      <c r="G41" s="69"/>
      <c r="H41" s="69">
        <v>2800</v>
      </c>
      <c r="I41" s="69">
        <v>20</v>
      </c>
      <c r="J41" s="69" t="s">
        <v>2</v>
      </c>
      <c r="K41" s="69"/>
      <c r="L41" s="69"/>
      <c r="M41" s="69"/>
      <c r="N41" s="69"/>
      <c r="O41" s="69"/>
      <c r="P41" s="69"/>
      <c r="Q41" s="69"/>
      <c r="R41" s="69"/>
      <c r="S41" s="69">
        <v>760</v>
      </c>
      <c r="T41" s="69">
        <v>910</v>
      </c>
      <c r="U41" s="70">
        <v>80</v>
      </c>
    </row>
    <row r="42" spans="1:21" ht="31.5" x14ac:dyDescent="0.25">
      <c r="A42" s="68" t="s">
        <v>3736</v>
      </c>
      <c r="B42" s="69">
        <v>7</v>
      </c>
      <c r="C42" s="69" t="s">
        <v>2909</v>
      </c>
      <c r="D42" s="69" t="s">
        <v>3816</v>
      </c>
      <c r="E42" s="69">
        <v>1</v>
      </c>
      <c r="F42" s="69">
        <v>2.4660000000000002</v>
      </c>
      <c r="G42" s="69"/>
      <c r="H42" s="69">
        <v>2800</v>
      </c>
      <c r="I42" s="69">
        <v>20</v>
      </c>
      <c r="J42" s="69" t="s">
        <v>2</v>
      </c>
      <c r="K42" s="69"/>
      <c r="L42" s="69"/>
      <c r="M42" s="69"/>
      <c r="N42" s="69"/>
      <c r="O42" s="69"/>
      <c r="P42" s="69"/>
      <c r="Q42" s="69"/>
      <c r="R42" s="69"/>
      <c r="S42" s="69">
        <v>760</v>
      </c>
      <c r="T42" s="69">
        <v>910</v>
      </c>
      <c r="U42" s="70">
        <v>80</v>
      </c>
    </row>
    <row r="43" spans="1:21" ht="31.5" x14ac:dyDescent="0.25">
      <c r="A43" s="68" t="s">
        <v>3736</v>
      </c>
      <c r="B43" s="69">
        <v>8</v>
      </c>
      <c r="C43" s="69" t="s">
        <v>2909</v>
      </c>
      <c r="D43" s="69" t="s">
        <v>3817</v>
      </c>
      <c r="E43" s="69">
        <v>1</v>
      </c>
      <c r="F43" s="69">
        <v>1.5780000000000001</v>
      </c>
      <c r="G43" s="69"/>
      <c r="H43" s="69">
        <v>1500</v>
      </c>
      <c r="I43" s="69">
        <v>16</v>
      </c>
      <c r="J43" s="69" t="s">
        <v>2</v>
      </c>
      <c r="K43" s="69"/>
      <c r="L43" s="69"/>
      <c r="M43" s="69"/>
      <c r="N43" s="69"/>
      <c r="O43" s="69"/>
      <c r="P43" s="69"/>
      <c r="Q43" s="69"/>
      <c r="R43" s="69"/>
      <c r="S43" s="69">
        <v>605</v>
      </c>
      <c r="T43" s="69">
        <v>730</v>
      </c>
      <c r="U43" s="70">
        <v>40</v>
      </c>
    </row>
    <row r="44" spans="1:21" ht="31.5" x14ac:dyDescent="0.25">
      <c r="A44" s="68" t="s">
        <v>3736</v>
      </c>
      <c r="B44" s="69">
        <v>8</v>
      </c>
      <c r="C44" s="69" t="s">
        <v>2909</v>
      </c>
      <c r="D44" s="69" t="s">
        <v>3818</v>
      </c>
      <c r="E44" s="69">
        <v>1</v>
      </c>
      <c r="F44" s="69">
        <v>1.5780000000000001</v>
      </c>
      <c r="G44" s="69"/>
      <c r="H44" s="69">
        <v>1500</v>
      </c>
      <c r="I44" s="69">
        <v>16</v>
      </c>
      <c r="J44" s="69" t="s">
        <v>2</v>
      </c>
      <c r="K44" s="69"/>
      <c r="L44" s="69"/>
      <c r="M44" s="69"/>
      <c r="N44" s="69"/>
      <c r="O44" s="69"/>
      <c r="P44" s="69"/>
      <c r="Q44" s="69"/>
      <c r="R44" s="69"/>
      <c r="S44" s="69">
        <v>605</v>
      </c>
      <c r="T44" s="69">
        <v>730</v>
      </c>
      <c r="U44" s="70">
        <v>40</v>
      </c>
    </row>
    <row r="45" spans="1:21" ht="31.5" x14ac:dyDescent="0.25">
      <c r="A45" s="68" t="s">
        <v>3736</v>
      </c>
      <c r="B45" s="69">
        <v>8</v>
      </c>
      <c r="C45" s="69" t="s">
        <v>2909</v>
      </c>
      <c r="D45" s="69" t="s">
        <v>3819</v>
      </c>
      <c r="E45" s="69">
        <v>1</v>
      </c>
      <c r="F45" s="69">
        <v>1.5780000000000001</v>
      </c>
      <c r="G45" s="69"/>
      <c r="H45" s="69">
        <v>1500</v>
      </c>
      <c r="I45" s="69">
        <v>16</v>
      </c>
      <c r="J45" s="69" t="s">
        <v>2</v>
      </c>
      <c r="K45" s="69"/>
      <c r="L45" s="69"/>
      <c r="M45" s="69"/>
      <c r="N45" s="69"/>
      <c r="O45" s="69"/>
      <c r="P45" s="69"/>
      <c r="Q45" s="69"/>
      <c r="R45" s="69"/>
      <c r="S45" s="69">
        <v>605</v>
      </c>
      <c r="T45" s="69">
        <v>730</v>
      </c>
      <c r="U45" s="70">
        <v>40</v>
      </c>
    </row>
    <row r="46" spans="1:21" ht="31.5" x14ac:dyDescent="0.25">
      <c r="A46" s="68" t="s">
        <v>3736</v>
      </c>
      <c r="B46" s="69">
        <v>7</v>
      </c>
      <c r="C46" s="69" t="s">
        <v>2909</v>
      </c>
      <c r="D46" s="69" t="s">
        <v>3820</v>
      </c>
      <c r="E46" s="69">
        <v>1</v>
      </c>
      <c r="F46" s="69">
        <v>2.4660000000000002</v>
      </c>
      <c r="G46" s="69"/>
      <c r="H46" s="69">
        <v>2800</v>
      </c>
      <c r="I46" s="69">
        <v>20</v>
      </c>
      <c r="J46" s="69" t="s">
        <v>2</v>
      </c>
      <c r="K46" s="69"/>
      <c r="L46" s="69"/>
      <c r="M46" s="69"/>
      <c r="N46" s="69"/>
      <c r="O46" s="69"/>
      <c r="P46" s="69"/>
      <c r="Q46" s="69"/>
      <c r="R46" s="69"/>
      <c r="S46" s="69">
        <v>760</v>
      </c>
      <c r="T46" s="69">
        <v>910</v>
      </c>
      <c r="U46" s="70">
        <v>80</v>
      </c>
    </row>
    <row r="47" spans="1:21" ht="31.5" x14ac:dyDescent="0.25">
      <c r="A47" s="68" t="s">
        <v>3736</v>
      </c>
      <c r="B47" s="69">
        <v>8</v>
      </c>
      <c r="C47" s="69" t="s">
        <v>2909</v>
      </c>
      <c r="D47" s="69" t="s">
        <v>3821</v>
      </c>
      <c r="E47" s="69">
        <v>1</v>
      </c>
      <c r="F47" s="69">
        <v>1.5780000000000001</v>
      </c>
      <c r="G47" s="69"/>
      <c r="H47" s="69">
        <v>1500</v>
      </c>
      <c r="I47" s="69">
        <v>16</v>
      </c>
      <c r="J47" s="69" t="s">
        <v>2</v>
      </c>
      <c r="K47" s="69"/>
      <c r="L47" s="69"/>
      <c r="M47" s="69"/>
      <c r="N47" s="69"/>
      <c r="O47" s="69"/>
      <c r="P47" s="69"/>
      <c r="Q47" s="69"/>
      <c r="R47" s="69"/>
      <c r="S47" s="69">
        <v>605</v>
      </c>
      <c r="T47" s="69">
        <v>730</v>
      </c>
      <c r="U47" s="70">
        <v>40</v>
      </c>
    </row>
    <row r="48" spans="1:21" ht="31.5" x14ac:dyDescent="0.25">
      <c r="A48" s="68" t="s">
        <v>3736</v>
      </c>
      <c r="B48" s="69">
        <v>7</v>
      </c>
      <c r="C48" s="69" t="s">
        <v>2909</v>
      </c>
      <c r="D48" s="69" t="s">
        <v>3822</v>
      </c>
      <c r="E48" s="69">
        <v>1</v>
      </c>
      <c r="F48" s="69">
        <v>2.4660000000000002</v>
      </c>
      <c r="G48" s="69"/>
      <c r="H48" s="69">
        <v>2800</v>
      </c>
      <c r="I48" s="69">
        <v>20</v>
      </c>
      <c r="J48" s="69" t="s">
        <v>2</v>
      </c>
      <c r="K48" s="69"/>
      <c r="L48" s="69"/>
      <c r="M48" s="69"/>
      <c r="N48" s="69"/>
      <c r="O48" s="69"/>
      <c r="P48" s="69"/>
      <c r="Q48" s="69"/>
      <c r="R48" s="69"/>
      <c r="S48" s="69">
        <v>760</v>
      </c>
      <c r="T48" s="69">
        <v>910</v>
      </c>
      <c r="U48" s="70">
        <v>80</v>
      </c>
    </row>
    <row r="49" spans="1:21" ht="31.5" x14ac:dyDescent="0.25">
      <c r="A49" s="68" t="s">
        <v>3736</v>
      </c>
      <c r="B49" s="69">
        <v>7</v>
      </c>
      <c r="C49" s="69" t="s">
        <v>2909</v>
      </c>
      <c r="D49" s="69" t="s">
        <v>3823</v>
      </c>
      <c r="E49" s="69">
        <v>1</v>
      </c>
      <c r="F49" s="69">
        <v>2.4660000000000002</v>
      </c>
      <c r="G49" s="69"/>
      <c r="H49" s="69">
        <v>2800</v>
      </c>
      <c r="I49" s="69">
        <v>20</v>
      </c>
      <c r="J49" s="69" t="s">
        <v>2</v>
      </c>
      <c r="K49" s="69"/>
      <c r="L49" s="69"/>
      <c r="M49" s="69"/>
      <c r="N49" s="69"/>
      <c r="O49" s="69"/>
      <c r="P49" s="69"/>
      <c r="Q49" s="69"/>
      <c r="R49" s="69"/>
      <c r="S49" s="69">
        <v>760</v>
      </c>
      <c r="T49" s="69">
        <v>910</v>
      </c>
      <c r="U49" s="70">
        <v>80</v>
      </c>
    </row>
    <row r="50" spans="1:21" ht="31.5" x14ac:dyDescent="0.25">
      <c r="A50" s="68" t="s">
        <v>3736</v>
      </c>
      <c r="B50" s="69">
        <v>7</v>
      </c>
      <c r="C50" s="69" t="s">
        <v>2909</v>
      </c>
      <c r="D50" s="69" t="s">
        <v>3824</v>
      </c>
      <c r="E50" s="69">
        <v>1</v>
      </c>
      <c r="F50" s="69">
        <v>2.4660000000000002</v>
      </c>
      <c r="G50" s="69"/>
      <c r="H50" s="69">
        <v>2800</v>
      </c>
      <c r="I50" s="69">
        <v>20</v>
      </c>
      <c r="J50" s="69" t="s">
        <v>2</v>
      </c>
      <c r="K50" s="69"/>
      <c r="L50" s="69"/>
      <c r="M50" s="69"/>
      <c r="N50" s="69"/>
      <c r="O50" s="69"/>
      <c r="P50" s="69"/>
      <c r="Q50" s="69"/>
      <c r="R50" s="69"/>
      <c r="S50" s="69">
        <v>760</v>
      </c>
      <c r="T50" s="69">
        <v>910</v>
      </c>
      <c r="U50" s="70">
        <v>80</v>
      </c>
    </row>
    <row r="51" spans="1:21" ht="31.5" x14ac:dyDescent="0.25">
      <c r="A51" s="68" t="s">
        <v>3736</v>
      </c>
      <c r="B51" s="69">
        <v>8</v>
      </c>
      <c r="C51" s="69" t="s">
        <v>2909</v>
      </c>
      <c r="D51" s="69" t="s">
        <v>3825</v>
      </c>
      <c r="E51" s="69">
        <v>1</v>
      </c>
      <c r="F51" s="69">
        <v>1.5780000000000001</v>
      </c>
      <c r="G51" s="69"/>
      <c r="H51" s="69">
        <v>1500</v>
      </c>
      <c r="I51" s="69">
        <v>16</v>
      </c>
      <c r="J51" s="69" t="s">
        <v>2</v>
      </c>
      <c r="K51" s="69"/>
      <c r="L51" s="69"/>
      <c r="M51" s="69"/>
      <c r="N51" s="69"/>
      <c r="O51" s="69"/>
      <c r="P51" s="69"/>
      <c r="Q51" s="69"/>
      <c r="R51" s="69"/>
      <c r="S51" s="69">
        <v>605</v>
      </c>
      <c r="T51" s="69">
        <v>730</v>
      </c>
      <c r="U51" s="70">
        <v>40</v>
      </c>
    </row>
    <row r="52" spans="1:21" ht="31.5" x14ac:dyDescent="0.25">
      <c r="A52" s="68" t="s">
        <v>3736</v>
      </c>
      <c r="B52" s="69">
        <v>8</v>
      </c>
      <c r="C52" s="69" t="s">
        <v>2909</v>
      </c>
      <c r="D52" s="69" t="s">
        <v>3826</v>
      </c>
      <c r="E52" s="69">
        <v>1</v>
      </c>
      <c r="F52" s="69">
        <v>1.5780000000000001</v>
      </c>
      <c r="G52" s="69"/>
      <c r="H52" s="69">
        <v>1500</v>
      </c>
      <c r="I52" s="69">
        <v>16</v>
      </c>
      <c r="J52" s="69" t="s">
        <v>2</v>
      </c>
      <c r="K52" s="69"/>
      <c r="L52" s="69"/>
      <c r="M52" s="69"/>
      <c r="N52" s="69"/>
      <c r="O52" s="69"/>
      <c r="P52" s="69"/>
      <c r="Q52" s="69"/>
      <c r="R52" s="69"/>
      <c r="S52" s="69">
        <v>605</v>
      </c>
      <c r="T52" s="69">
        <v>730</v>
      </c>
      <c r="U52" s="70">
        <v>40</v>
      </c>
    </row>
    <row r="53" spans="1:21" ht="31.5" x14ac:dyDescent="0.25">
      <c r="A53" s="68" t="s">
        <v>3736</v>
      </c>
      <c r="B53" s="69">
        <v>8</v>
      </c>
      <c r="C53" s="69" t="s">
        <v>2909</v>
      </c>
      <c r="D53" s="69" t="s">
        <v>3827</v>
      </c>
      <c r="E53" s="69">
        <v>1</v>
      </c>
      <c r="F53" s="69">
        <v>1.5780000000000001</v>
      </c>
      <c r="G53" s="69"/>
      <c r="H53" s="69">
        <v>1500</v>
      </c>
      <c r="I53" s="69">
        <v>16</v>
      </c>
      <c r="J53" s="69" t="s">
        <v>2</v>
      </c>
      <c r="K53" s="69"/>
      <c r="L53" s="69"/>
      <c r="M53" s="69"/>
      <c r="N53" s="69"/>
      <c r="O53" s="69"/>
      <c r="P53" s="69"/>
      <c r="Q53" s="69"/>
      <c r="R53" s="69"/>
      <c r="S53" s="69">
        <v>605</v>
      </c>
      <c r="T53" s="69">
        <v>730</v>
      </c>
      <c r="U53" s="70">
        <v>40</v>
      </c>
    </row>
    <row r="54" spans="1:21" ht="31.5" x14ac:dyDescent="0.25">
      <c r="A54" s="68" t="s">
        <v>3736</v>
      </c>
      <c r="B54" s="69">
        <v>7</v>
      </c>
      <c r="C54" s="69" t="s">
        <v>2909</v>
      </c>
      <c r="D54" s="69" t="s">
        <v>3828</v>
      </c>
      <c r="E54" s="69">
        <v>1</v>
      </c>
      <c r="F54" s="69">
        <v>2.4660000000000002</v>
      </c>
      <c r="G54" s="69"/>
      <c r="H54" s="69">
        <v>2800</v>
      </c>
      <c r="I54" s="69">
        <v>20</v>
      </c>
      <c r="J54" s="69" t="s">
        <v>2</v>
      </c>
      <c r="K54" s="69"/>
      <c r="L54" s="69"/>
      <c r="M54" s="69"/>
      <c r="N54" s="69"/>
      <c r="O54" s="69"/>
      <c r="P54" s="69"/>
      <c r="Q54" s="69"/>
      <c r="R54" s="69"/>
      <c r="S54" s="69">
        <v>760</v>
      </c>
      <c r="T54" s="69">
        <v>910</v>
      </c>
      <c r="U54" s="70">
        <v>80</v>
      </c>
    </row>
    <row r="55" spans="1:21" ht="31.5" x14ac:dyDescent="0.25">
      <c r="A55" s="68" t="s">
        <v>3736</v>
      </c>
      <c r="B55" s="69">
        <v>8</v>
      </c>
      <c r="C55" s="69" t="s">
        <v>2909</v>
      </c>
      <c r="D55" s="69" t="s">
        <v>3829</v>
      </c>
      <c r="E55" s="69">
        <v>1</v>
      </c>
      <c r="F55" s="69">
        <v>1.5780000000000001</v>
      </c>
      <c r="G55" s="69"/>
      <c r="H55" s="69">
        <v>1500</v>
      </c>
      <c r="I55" s="69">
        <v>16</v>
      </c>
      <c r="J55" s="69" t="s">
        <v>2</v>
      </c>
      <c r="K55" s="69"/>
      <c r="L55" s="69"/>
      <c r="M55" s="69"/>
      <c r="N55" s="69"/>
      <c r="O55" s="69"/>
      <c r="P55" s="69"/>
      <c r="Q55" s="69"/>
      <c r="R55" s="69"/>
      <c r="S55" s="69">
        <v>605</v>
      </c>
      <c r="T55" s="69">
        <v>730</v>
      </c>
      <c r="U55" s="70">
        <v>40</v>
      </c>
    </row>
    <row r="56" spans="1:21" ht="31.5" x14ac:dyDescent="0.25">
      <c r="A56" s="68" t="s">
        <v>3736</v>
      </c>
      <c r="B56" s="69">
        <v>7</v>
      </c>
      <c r="C56" s="69" t="s">
        <v>2909</v>
      </c>
      <c r="D56" s="69" t="s">
        <v>3830</v>
      </c>
      <c r="E56" s="69">
        <v>1</v>
      </c>
      <c r="F56" s="69">
        <v>2.4660000000000002</v>
      </c>
      <c r="G56" s="69"/>
      <c r="H56" s="69">
        <v>2800</v>
      </c>
      <c r="I56" s="69">
        <v>20</v>
      </c>
      <c r="J56" s="69" t="s">
        <v>2</v>
      </c>
      <c r="K56" s="69"/>
      <c r="L56" s="69"/>
      <c r="M56" s="69"/>
      <c r="N56" s="69"/>
      <c r="O56" s="69"/>
      <c r="P56" s="69"/>
      <c r="Q56" s="69"/>
      <c r="R56" s="69"/>
      <c r="S56" s="69">
        <v>760</v>
      </c>
      <c r="T56" s="69">
        <v>910</v>
      </c>
      <c r="U56" s="70">
        <v>80</v>
      </c>
    </row>
    <row r="57" spans="1:21" ht="31.5" x14ac:dyDescent="0.25">
      <c r="A57" s="68" t="s">
        <v>3736</v>
      </c>
      <c r="B57" s="69">
        <v>7</v>
      </c>
      <c r="C57" s="69" t="s">
        <v>2909</v>
      </c>
      <c r="D57" s="69" t="s">
        <v>3831</v>
      </c>
      <c r="E57" s="69">
        <v>1</v>
      </c>
      <c r="F57" s="69">
        <v>2.4660000000000002</v>
      </c>
      <c r="G57" s="69"/>
      <c r="H57" s="69">
        <v>2800</v>
      </c>
      <c r="I57" s="69">
        <v>20</v>
      </c>
      <c r="J57" s="69" t="s">
        <v>2</v>
      </c>
      <c r="K57" s="69"/>
      <c r="L57" s="69"/>
      <c r="M57" s="69"/>
      <c r="N57" s="69"/>
      <c r="O57" s="69"/>
      <c r="P57" s="69"/>
      <c r="Q57" s="69"/>
      <c r="R57" s="69"/>
      <c r="S57" s="69">
        <v>760</v>
      </c>
      <c r="T57" s="69">
        <v>910</v>
      </c>
      <c r="U57" s="70">
        <v>80</v>
      </c>
    </row>
    <row r="58" spans="1:21" ht="31.5" x14ac:dyDescent="0.25">
      <c r="A58" s="68" t="s">
        <v>3736</v>
      </c>
      <c r="B58" s="69">
        <v>7</v>
      </c>
      <c r="C58" s="69" t="s">
        <v>2909</v>
      </c>
      <c r="D58" s="69" t="s">
        <v>3832</v>
      </c>
      <c r="E58" s="69">
        <v>1</v>
      </c>
      <c r="F58" s="69">
        <v>2.4660000000000002</v>
      </c>
      <c r="G58" s="69"/>
      <c r="H58" s="69">
        <v>2800</v>
      </c>
      <c r="I58" s="69">
        <v>20</v>
      </c>
      <c r="J58" s="69" t="s">
        <v>2</v>
      </c>
      <c r="K58" s="69"/>
      <c r="L58" s="69"/>
      <c r="M58" s="69"/>
      <c r="N58" s="69"/>
      <c r="O58" s="69"/>
      <c r="P58" s="69"/>
      <c r="Q58" s="69"/>
      <c r="R58" s="69"/>
      <c r="S58" s="69">
        <v>760</v>
      </c>
      <c r="T58" s="69">
        <v>910</v>
      </c>
      <c r="U58" s="70">
        <v>80</v>
      </c>
    </row>
    <row r="59" spans="1:21" ht="31.5" x14ac:dyDescent="0.25">
      <c r="A59" s="68" t="s">
        <v>3736</v>
      </c>
      <c r="B59" s="69">
        <v>8</v>
      </c>
      <c r="C59" s="69" t="s">
        <v>2909</v>
      </c>
      <c r="D59" s="69" t="s">
        <v>3833</v>
      </c>
      <c r="E59" s="69">
        <v>1</v>
      </c>
      <c r="F59" s="69">
        <v>1.5780000000000001</v>
      </c>
      <c r="G59" s="69"/>
      <c r="H59" s="69">
        <v>1500</v>
      </c>
      <c r="I59" s="69">
        <v>16</v>
      </c>
      <c r="J59" s="69" t="s">
        <v>2</v>
      </c>
      <c r="K59" s="69"/>
      <c r="L59" s="69"/>
      <c r="M59" s="69"/>
      <c r="N59" s="69"/>
      <c r="O59" s="69"/>
      <c r="P59" s="69"/>
      <c r="Q59" s="69"/>
      <c r="R59" s="69"/>
      <c r="S59" s="69">
        <v>605</v>
      </c>
      <c r="T59" s="69">
        <v>730</v>
      </c>
      <c r="U59" s="70">
        <v>40</v>
      </c>
    </row>
    <row r="60" spans="1:21" ht="31.5" x14ac:dyDescent="0.25">
      <c r="A60" s="68" t="s">
        <v>3736</v>
      </c>
      <c r="B60" s="69">
        <v>8</v>
      </c>
      <c r="C60" s="69" t="s">
        <v>2909</v>
      </c>
      <c r="D60" s="69" t="s">
        <v>3834</v>
      </c>
      <c r="E60" s="69">
        <v>1</v>
      </c>
      <c r="F60" s="69">
        <v>1.5780000000000001</v>
      </c>
      <c r="G60" s="69"/>
      <c r="H60" s="69">
        <v>1500</v>
      </c>
      <c r="I60" s="69">
        <v>16</v>
      </c>
      <c r="J60" s="69" t="s">
        <v>2</v>
      </c>
      <c r="K60" s="69"/>
      <c r="L60" s="69"/>
      <c r="M60" s="69"/>
      <c r="N60" s="69"/>
      <c r="O60" s="69"/>
      <c r="P60" s="69"/>
      <c r="Q60" s="69"/>
      <c r="R60" s="69"/>
      <c r="S60" s="69">
        <v>605</v>
      </c>
      <c r="T60" s="69">
        <v>730</v>
      </c>
      <c r="U60" s="70">
        <v>40</v>
      </c>
    </row>
    <row r="61" spans="1:21" ht="31.5" x14ac:dyDescent="0.25">
      <c r="A61" s="68" t="s">
        <v>3736</v>
      </c>
      <c r="B61" s="69">
        <v>8</v>
      </c>
      <c r="C61" s="69" t="s">
        <v>2909</v>
      </c>
      <c r="D61" s="69" t="s">
        <v>3835</v>
      </c>
      <c r="E61" s="69">
        <v>1</v>
      </c>
      <c r="F61" s="69">
        <v>1.5780000000000001</v>
      </c>
      <c r="G61" s="69"/>
      <c r="H61" s="69">
        <v>1500</v>
      </c>
      <c r="I61" s="69">
        <v>16</v>
      </c>
      <c r="J61" s="69" t="s">
        <v>2</v>
      </c>
      <c r="K61" s="69"/>
      <c r="L61" s="69"/>
      <c r="M61" s="69"/>
      <c r="N61" s="69"/>
      <c r="O61" s="69"/>
      <c r="P61" s="69"/>
      <c r="Q61" s="69"/>
      <c r="R61" s="69"/>
      <c r="S61" s="69">
        <v>605</v>
      </c>
      <c r="T61" s="69">
        <v>730</v>
      </c>
      <c r="U61" s="70">
        <v>40</v>
      </c>
    </row>
    <row r="62" spans="1:21" ht="31.5" x14ac:dyDescent="0.25">
      <c r="A62" s="68" t="s">
        <v>3736</v>
      </c>
      <c r="B62" s="69">
        <v>7</v>
      </c>
      <c r="C62" s="69" t="s">
        <v>2909</v>
      </c>
      <c r="D62" s="69" t="s">
        <v>3836</v>
      </c>
      <c r="E62" s="69">
        <v>1</v>
      </c>
      <c r="F62" s="69">
        <v>2.4660000000000002</v>
      </c>
      <c r="G62" s="69"/>
      <c r="H62" s="69">
        <v>2800</v>
      </c>
      <c r="I62" s="69">
        <v>20</v>
      </c>
      <c r="J62" s="69" t="s">
        <v>2</v>
      </c>
      <c r="K62" s="69"/>
      <c r="L62" s="69"/>
      <c r="M62" s="69"/>
      <c r="N62" s="69"/>
      <c r="O62" s="69"/>
      <c r="P62" s="69"/>
      <c r="Q62" s="69"/>
      <c r="R62" s="69"/>
      <c r="S62" s="69">
        <v>760</v>
      </c>
      <c r="T62" s="69">
        <v>910</v>
      </c>
      <c r="U62" s="70">
        <v>80</v>
      </c>
    </row>
    <row r="63" spans="1:21" ht="31.5" x14ac:dyDescent="0.25">
      <c r="A63" s="68" t="s">
        <v>3736</v>
      </c>
      <c r="B63" s="69">
        <v>8</v>
      </c>
      <c r="C63" s="69" t="s">
        <v>2909</v>
      </c>
      <c r="D63" s="69" t="s">
        <v>3837</v>
      </c>
      <c r="E63" s="69">
        <v>1</v>
      </c>
      <c r="F63" s="69">
        <v>1.5780000000000001</v>
      </c>
      <c r="G63" s="69"/>
      <c r="H63" s="69">
        <v>1500</v>
      </c>
      <c r="I63" s="69">
        <v>16</v>
      </c>
      <c r="J63" s="69" t="s">
        <v>2</v>
      </c>
      <c r="K63" s="69"/>
      <c r="L63" s="69"/>
      <c r="M63" s="69"/>
      <c r="N63" s="69"/>
      <c r="O63" s="69"/>
      <c r="P63" s="69"/>
      <c r="Q63" s="69"/>
      <c r="R63" s="69"/>
      <c r="S63" s="69">
        <v>605</v>
      </c>
      <c r="T63" s="69">
        <v>730</v>
      </c>
      <c r="U63" s="70">
        <v>40</v>
      </c>
    </row>
    <row r="64" spans="1:21" ht="31.5" x14ac:dyDescent="0.25">
      <c r="A64" s="68" t="s">
        <v>3736</v>
      </c>
      <c r="B64" s="69">
        <v>7</v>
      </c>
      <c r="C64" s="69" t="s">
        <v>2909</v>
      </c>
      <c r="D64" s="69" t="s">
        <v>3838</v>
      </c>
      <c r="E64" s="69">
        <v>1</v>
      </c>
      <c r="F64" s="69">
        <v>2.4660000000000002</v>
      </c>
      <c r="G64" s="69"/>
      <c r="H64" s="69">
        <v>2800</v>
      </c>
      <c r="I64" s="69">
        <v>20</v>
      </c>
      <c r="J64" s="69" t="s">
        <v>2</v>
      </c>
      <c r="K64" s="69"/>
      <c r="L64" s="69"/>
      <c r="M64" s="69"/>
      <c r="N64" s="69"/>
      <c r="O64" s="69"/>
      <c r="P64" s="69"/>
      <c r="Q64" s="69"/>
      <c r="R64" s="69"/>
      <c r="S64" s="69">
        <v>760</v>
      </c>
      <c r="T64" s="69">
        <v>910</v>
      </c>
      <c r="U64" s="70">
        <v>80</v>
      </c>
    </row>
    <row r="65" spans="1:21" ht="31.5" x14ac:dyDescent="0.25">
      <c r="A65" s="68" t="s">
        <v>3736</v>
      </c>
      <c r="B65" s="69">
        <v>7</v>
      </c>
      <c r="C65" s="69" t="s">
        <v>2909</v>
      </c>
      <c r="D65" s="69" t="s">
        <v>3839</v>
      </c>
      <c r="E65" s="69">
        <v>1</v>
      </c>
      <c r="F65" s="69">
        <v>2.4660000000000002</v>
      </c>
      <c r="G65" s="69"/>
      <c r="H65" s="69">
        <v>2800</v>
      </c>
      <c r="I65" s="69">
        <v>20</v>
      </c>
      <c r="J65" s="69" t="s">
        <v>2</v>
      </c>
      <c r="K65" s="69"/>
      <c r="L65" s="69"/>
      <c r="M65" s="69"/>
      <c r="N65" s="69"/>
      <c r="O65" s="69"/>
      <c r="P65" s="69"/>
      <c r="Q65" s="69"/>
      <c r="R65" s="69"/>
      <c r="S65" s="69">
        <v>760</v>
      </c>
      <c r="T65" s="69">
        <v>910</v>
      </c>
      <c r="U65" s="70">
        <v>80</v>
      </c>
    </row>
    <row r="66" spans="1:21" ht="31.5" x14ac:dyDescent="0.25">
      <c r="A66" s="68" t="s">
        <v>3736</v>
      </c>
      <c r="B66" s="69">
        <v>7</v>
      </c>
      <c r="C66" s="69" t="s">
        <v>2909</v>
      </c>
      <c r="D66" s="69" t="s">
        <v>3840</v>
      </c>
      <c r="E66" s="69">
        <v>1</v>
      </c>
      <c r="F66" s="69">
        <v>2.4660000000000002</v>
      </c>
      <c r="G66" s="69"/>
      <c r="H66" s="69">
        <v>2800</v>
      </c>
      <c r="I66" s="69">
        <v>20</v>
      </c>
      <c r="J66" s="69" t="s">
        <v>2</v>
      </c>
      <c r="K66" s="69"/>
      <c r="L66" s="69"/>
      <c r="M66" s="69"/>
      <c r="N66" s="69"/>
      <c r="O66" s="69"/>
      <c r="P66" s="69"/>
      <c r="Q66" s="69"/>
      <c r="R66" s="69"/>
      <c r="S66" s="69">
        <v>760</v>
      </c>
      <c r="T66" s="69">
        <v>910</v>
      </c>
      <c r="U66" s="70">
        <v>80</v>
      </c>
    </row>
    <row r="67" spans="1:21" ht="31.5" x14ac:dyDescent="0.25">
      <c r="A67" s="68" t="s">
        <v>3736</v>
      </c>
      <c r="B67" s="69">
        <v>8</v>
      </c>
      <c r="C67" s="69" t="s">
        <v>2909</v>
      </c>
      <c r="D67" s="69" t="s">
        <v>3841</v>
      </c>
      <c r="E67" s="69">
        <v>1</v>
      </c>
      <c r="F67" s="69">
        <v>1.5780000000000001</v>
      </c>
      <c r="G67" s="69"/>
      <c r="H67" s="69">
        <v>1500</v>
      </c>
      <c r="I67" s="69">
        <v>16</v>
      </c>
      <c r="J67" s="69" t="s">
        <v>2</v>
      </c>
      <c r="K67" s="69"/>
      <c r="L67" s="69"/>
      <c r="M67" s="69"/>
      <c r="N67" s="69"/>
      <c r="O67" s="69"/>
      <c r="P67" s="69"/>
      <c r="Q67" s="69"/>
      <c r="R67" s="69"/>
      <c r="S67" s="69">
        <v>605</v>
      </c>
      <c r="T67" s="69">
        <v>730</v>
      </c>
      <c r="U67" s="70">
        <v>40</v>
      </c>
    </row>
    <row r="68" spans="1:21" ht="31.5" x14ac:dyDescent="0.25">
      <c r="A68" s="68" t="s">
        <v>3736</v>
      </c>
      <c r="B68" s="69">
        <v>8</v>
      </c>
      <c r="C68" s="69" t="s">
        <v>2909</v>
      </c>
      <c r="D68" s="69" t="s">
        <v>3842</v>
      </c>
      <c r="E68" s="69">
        <v>1</v>
      </c>
      <c r="F68" s="69">
        <v>1.5780000000000001</v>
      </c>
      <c r="G68" s="69"/>
      <c r="H68" s="69">
        <v>1500</v>
      </c>
      <c r="I68" s="69">
        <v>16</v>
      </c>
      <c r="J68" s="69" t="s">
        <v>2</v>
      </c>
      <c r="K68" s="69"/>
      <c r="L68" s="69"/>
      <c r="M68" s="69"/>
      <c r="N68" s="69"/>
      <c r="O68" s="69"/>
      <c r="P68" s="69"/>
      <c r="Q68" s="69"/>
      <c r="R68" s="69"/>
      <c r="S68" s="69">
        <v>605</v>
      </c>
      <c r="T68" s="69">
        <v>730</v>
      </c>
      <c r="U68" s="70">
        <v>40</v>
      </c>
    </row>
    <row r="69" spans="1:21" ht="31.5" x14ac:dyDescent="0.25">
      <c r="A69" s="68" t="s">
        <v>3736</v>
      </c>
      <c r="B69" s="69">
        <v>8</v>
      </c>
      <c r="C69" s="69" t="s">
        <v>2909</v>
      </c>
      <c r="D69" s="69" t="s">
        <v>3843</v>
      </c>
      <c r="E69" s="69">
        <v>1</v>
      </c>
      <c r="F69" s="69">
        <v>1.5780000000000001</v>
      </c>
      <c r="G69" s="69"/>
      <c r="H69" s="69">
        <v>1500</v>
      </c>
      <c r="I69" s="69">
        <v>16</v>
      </c>
      <c r="J69" s="69" t="s">
        <v>2</v>
      </c>
      <c r="K69" s="69"/>
      <c r="L69" s="69"/>
      <c r="M69" s="69"/>
      <c r="N69" s="69"/>
      <c r="O69" s="69"/>
      <c r="P69" s="69"/>
      <c r="Q69" s="69"/>
      <c r="R69" s="69"/>
      <c r="S69" s="69">
        <v>605</v>
      </c>
      <c r="T69" s="69">
        <v>730</v>
      </c>
      <c r="U69" s="70">
        <v>40</v>
      </c>
    </row>
    <row r="70" spans="1:21" ht="31.5" x14ac:dyDescent="0.25">
      <c r="A70" s="68" t="s">
        <v>3736</v>
      </c>
      <c r="B70" s="69">
        <v>7</v>
      </c>
      <c r="C70" s="69" t="s">
        <v>2909</v>
      </c>
      <c r="D70" s="69" t="s">
        <v>3844</v>
      </c>
      <c r="E70" s="69">
        <v>1</v>
      </c>
      <c r="F70" s="69">
        <v>2.4660000000000002</v>
      </c>
      <c r="G70" s="69"/>
      <c r="H70" s="69">
        <v>2800</v>
      </c>
      <c r="I70" s="69">
        <v>20</v>
      </c>
      <c r="J70" s="69" t="s">
        <v>2</v>
      </c>
      <c r="K70" s="69"/>
      <c r="L70" s="69"/>
      <c r="M70" s="69"/>
      <c r="N70" s="69"/>
      <c r="O70" s="69"/>
      <c r="P70" s="69"/>
      <c r="Q70" s="69"/>
      <c r="R70" s="69"/>
      <c r="S70" s="69">
        <v>760</v>
      </c>
      <c r="T70" s="69">
        <v>910</v>
      </c>
      <c r="U70" s="70">
        <v>80</v>
      </c>
    </row>
    <row r="71" spans="1:21" ht="31.5" x14ac:dyDescent="0.25">
      <c r="A71" s="68" t="s">
        <v>3736</v>
      </c>
      <c r="B71" s="69">
        <v>3</v>
      </c>
      <c r="C71" s="69" t="s">
        <v>2909</v>
      </c>
      <c r="D71" s="69" t="s">
        <v>3845</v>
      </c>
      <c r="E71" s="69">
        <v>17</v>
      </c>
      <c r="F71" s="69">
        <v>1.208</v>
      </c>
      <c r="G71" s="69"/>
      <c r="H71" s="69">
        <v>2000</v>
      </c>
      <c r="I71" s="69">
        <v>14</v>
      </c>
      <c r="J71" s="69" t="s">
        <v>2</v>
      </c>
      <c r="K71" s="69"/>
      <c r="L71" s="69"/>
      <c r="M71" s="69"/>
      <c r="N71" s="69"/>
      <c r="O71" s="69"/>
      <c r="P71" s="69"/>
      <c r="Q71" s="69"/>
      <c r="R71" s="69"/>
      <c r="S71" s="69">
        <v>530</v>
      </c>
      <c r="T71" s="69">
        <v>635</v>
      </c>
      <c r="U71" s="70">
        <v>35</v>
      </c>
    </row>
    <row r="72" spans="1:21" ht="31.5" x14ac:dyDescent="0.25">
      <c r="A72" s="68" t="s">
        <v>3736</v>
      </c>
      <c r="B72" s="69">
        <v>4</v>
      </c>
      <c r="C72" s="69" t="s">
        <v>2909</v>
      </c>
      <c r="D72" s="69" t="s">
        <v>3846</v>
      </c>
      <c r="E72" s="69">
        <v>17</v>
      </c>
      <c r="F72" s="69">
        <v>1.208</v>
      </c>
      <c r="G72" s="69"/>
      <c r="H72" s="69">
        <v>1300</v>
      </c>
      <c r="I72" s="69">
        <v>14</v>
      </c>
      <c r="J72" s="69" t="s">
        <v>2</v>
      </c>
      <c r="K72" s="69"/>
      <c r="L72" s="69"/>
      <c r="M72" s="69"/>
      <c r="N72" s="69"/>
      <c r="O72" s="69"/>
      <c r="P72" s="69"/>
      <c r="Q72" s="69"/>
      <c r="R72" s="69"/>
      <c r="S72" s="69">
        <v>530</v>
      </c>
      <c r="T72" s="69">
        <v>635</v>
      </c>
      <c r="U72" s="70">
        <v>35</v>
      </c>
    </row>
    <row r="73" spans="1:21" ht="31.5" x14ac:dyDescent="0.25">
      <c r="A73" s="68" t="s">
        <v>3736</v>
      </c>
      <c r="B73" s="69">
        <v>3</v>
      </c>
      <c r="C73" s="69" t="s">
        <v>2909</v>
      </c>
      <c r="D73" s="69" t="s">
        <v>3847</v>
      </c>
      <c r="E73" s="69">
        <v>17</v>
      </c>
      <c r="F73" s="69">
        <v>1.208</v>
      </c>
      <c r="G73" s="69"/>
      <c r="H73" s="69">
        <v>2000</v>
      </c>
      <c r="I73" s="69">
        <v>14</v>
      </c>
      <c r="J73" s="69" t="s">
        <v>2</v>
      </c>
      <c r="K73" s="69"/>
      <c r="L73" s="69"/>
      <c r="M73" s="69"/>
      <c r="N73" s="69"/>
      <c r="O73" s="69"/>
      <c r="P73" s="69"/>
      <c r="Q73" s="69"/>
      <c r="R73" s="69"/>
      <c r="S73" s="69">
        <v>530</v>
      </c>
      <c r="T73" s="69">
        <v>635</v>
      </c>
      <c r="U73" s="70">
        <v>35</v>
      </c>
    </row>
    <row r="74" spans="1:21" ht="31.5" x14ac:dyDescent="0.25">
      <c r="A74" s="68" t="s">
        <v>3736</v>
      </c>
      <c r="B74" s="69">
        <v>4</v>
      </c>
      <c r="C74" s="69" t="s">
        <v>2909</v>
      </c>
      <c r="D74" s="69" t="s">
        <v>3848</v>
      </c>
      <c r="E74" s="69">
        <v>17</v>
      </c>
      <c r="F74" s="69">
        <v>1.208</v>
      </c>
      <c r="G74" s="69"/>
      <c r="H74" s="69">
        <v>1300</v>
      </c>
      <c r="I74" s="69">
        <v>14</v>
      </c>
      <c r="J74" s="69" t="s">
        <v>2</v>
      </c>
      <c r="K74" s="69"/>
      <c r="L74" s="69"/>
      <c r="M74" s="69"/>
      <c r="N74" s="69"/>
      <c r="O74" s="69"/>
      <c r="P74" s="69"/>
      <c r="Q74" s="69"/>
      <c r="R74" s="69"/>
      <c r="S74" s="69">
        <v>530</v>
      </c>
      <c r="T74" s="69">
        <v>635</v>
      </c>
      <c r="U74" s="70">
        <v>35</v>
      </c>
    </row>
    <row r="75" spans="1:21" ht="31.5" x14ac:dyDescent="0.25">
      <c r="A75" s="68" t="s">
        <v>3736</v>
      </c>
      <c r="B75" s="69">
        <v>3</v>
      </c>
      <c r="C75" s="69" t="s">
        <v>2909</v>
      </c>
      <c r="D75" s="69" t="s">
        <v>3849</v>
      </c>
      <c r="E75" s="69">
        <v>26</v>
      </c>
      <c r="F75" s="69">
        <v>1.208</v>
      </c>
      <c r="G75" s="69"/>
      <c r="H75" s="69">
        <v>2000</v>
      </c>
      <c r="I75" s="69">
        <v>14</v>
      </c>
      <c r="J75" s="69" t="s">
        <v>2</v>
      </c>
      <c r="K75" s="69"/>
      <c r="L75" s="69"/>
      <c r="M75" s="69"/>
      <c r="N75" s="69"/>
      <c r="O75" s="69"/>
      <c r="P75" s="69"/>
      <c r="Q75" s="69"/>
      <c r="R75" s="69"/>
      <c r="S75" s="69">
        <v>530</v>
      </c>
      <c r="T75" s="69">
        <v>635</v>
      </c>
      <c r="U75" s="70">
        <v>35</v>
      </c>
    </row>
    <row r="76" spans="1:21" ht="31.5" x14ac:dyDescent="0.25">
      <c r="A76" s="68" t="s">
        <v>3736</v>
      </c>
      <c r="B76" s="69">
        <v>4</v>
      </c>
      <c r="C76" s="69" t="s">
        <v>2909</v>
      </c>
      <c r="D76" s="69" t="s">
        <v>3850</v>
      </c>
      <c r="E76" s="69">
        <v>26</v>
      </c>
      <c r="F76" s="69">
        <v>1.208</v>
      </c>
      <c r="G76" s="69"/>
      <c r="H76" s="69">
        <v>1300</v>
      </c>
      <c r="I76" s="69">
        <v>14</v>
      </c>
      <c r="J76" s="69" t="s">
        <v>2</v>
      </c>
      <c r="K76" s="69"/>
      <c r="L76" s="69"/>
      <c r="M76" s="69"/>
      <c r="N76" s="69"/>
      <c r="O76" s="69"/>
      <c r="P76" s="69"/>
      <c r="Q76" s="69"/>
      <c r="R76" s="69"/>
      <c r="S76" s="69">
        <v>530</v>
      </c>
      <c r="T76" s="69">
        <v>635</v>
      </c>
      <c r="U76" s="70">
        <v>35</v>
      </c>
    </row>
    <row r="77" spans="1:21" ht="31.5" x14ac:dyDescent="0.25">
      <c r="A77" s="68" t="s">
        <v>3736</v>
      </c>
      <c r="B77" s="69">
        <v>3</v>
      </c>
      <c r="C77" s="69" t="s">
        <v>2909</v>
      </c>
      <c r="D77" s="69" t="s">
        <v>3851</v>
      </c>
      <c r="E77" s="69">
        <v>26</v>
      </c>
      <c r="F77" s="69">
        <v>1.208</v>
      </c>
      <c r="G77" s="69"/>
      <c r="H77" s="69">
        <v>2000</v>
      </c>
      <c r="I77" s="69">
        <v>14</v>
      </c>
      <c r="J77" s="69" t="s">
        <v>2</v>
      </c>
      <c r="K77" s="69"/>
      <c r="L77" s="69"/>
      <c r="M77" s="69"/>
      <c r="N77" s="69"/>
      <c r="O77" s="69"/>
      <c r="P77" s="69"/>
      <c r="Q77" s="69"/>
      <c r="R77" s="69"/>
      <c r="S77" s="69">
        <v>530</v>
      </c>
      <c r="T77" s="69">
        <v>635</v>
      </c>
      <c r="U77" s="70">
        <v>35</v>
      </c>
    </row>
    <row r="78" spans="1:21" ht="31.5" x14ac:dyDescent="0.25">
      <c r="A78" s="68" t="s">
        <v>3736</v>
      </c>
      <c r="B78" s="69">
        <v>4</v>
      </c>
      <c r="C78" s="69" t="s">
        <v>2909</v>
      </c>
      <c r="D78" s="69" t="s">
        <v>3852</v>
      </c>
      <c r="E78" s="69">
        <v>26</v>
      </c>
      <c r="F78" s="69">
        <v>1.208</v>
      </c>
      <c r="G78" s="69"/>
      <c r="H78" s="69">
        <v>1300</v>
      </c>
      <c r="I78" s="69">
        <v>14</v>
      </c>
      <c r="J78" s="69" t="s">
        <v>2</v>
      </c>
      <c r="K78" s="69"/>
      <c r="L78" s="69"/>
      <c r="M78" s="69"/>
      <c r="N78" s="69"/>
      <c r="O78" s="69"/>
      <c r="P78" s="69"/>
      <c r="Q78" s="69"/>
      <c r="R78" s="69"/>
      <c r="S78" s="69">
        <v>530</v>
      </c>
      <c r="T78" s="69">
        <v>635</v>
      </c>
      <c r="U78" s="70">
        <v>35</v>
      </c>
    </row>
    <row r="79" spans="1:21" ht="31.5" x14ac:dyDescent="0.25">
      <c r="A79" s="68" t="s">
        <v>3736</v>
      </c>
      <c r="B79" s="69">
        <v>1</v>
      </c>
      <c r="C79" s="69" t="s">
        <v>2909</v>
      </c>
      <c r="D79" s="69" t="s">
        <v>3853</v>
      </c>
      <c r="E79" s="69">
        <v>1</v>
      </c>
      <c r="F79" s="69">
        <v>3.8530000000000002</v>
      </c>
      <c r="G79" s="69" t="s">
        <v>0</v>
      </c>
      <c r="H79" s="69">
        <v>3300</v>
      </c>
      <c r="I79" s="69">
        <v>25</v>
      </c>
      <c r="J79" s="69" t="s">
        <v>2</v>
      </c>
      <c r="K79" s="69"/>
      <c r="L79" s="69"/>
      <c r="M79" s="69"/>
      <c r="N79" s="69"/>
      <c r="O79" s="69"/>
      <c r="P79" s="69"/>
      <c r="Q79" s="69"/>
      <c r="R79" s="69"/>
      <c r="S79" s="69">
        <v>950</v>
      </c>
      <c r="T79" s="69">
        <v>1135</v>
      </c>
      <c r="U79" s="70">
        <v>100</v>
      </c>
    </row>
    <row r="80" spans="1:21" ht="31.5" x14ac:dyDescent="0.25">
      <c r="A80" s="68" t="s">
        <v>3736</v>
      </c>
      <c r="B80" s="69">
        <v>1</v>
      </c>
      <c r="C80" s="69" t="s">
        <v>2909</v>
      </c>
      <c r="D80" s="69" t="s">
        <v>3854</v>
      </c>
      <c r="E80" s="69">
        <v>1</v>
      </c>
      <c r="F80" s="69">
        <v>3.8530000000000002</v>
      </c>
      <c r="G80" s="69" t="s">
        <v>0</v>
      </c>
      <c r="H80" s="69">
        <v>3300</v>
      </c>
      <c r="I80" s="69">
        <v>25</v>
      </c>
      <c r="J80" s="69" t="s">
        <v>2</v>
      </c>
      <c r="K80" s="69"/>
      <c r="L80" s="69"/>
      <c r="M80" s="69"/>
      <c r="N80" s="69"/>
      <c r="O80" s="69"/>
      <c r="P80" s="69"/>
      <c r="Q80" s="69"/>
      <c r="R80" s="69"/>
      <c r="S80" s="69">
        <v>950</v>
      </c>
      <c r="T80" s="69">
        <v>1135</v>
      </c>
      <c r="U80" s="70">
        <v>100</v>
      </c>
    </row>
    <row r="81" spans="1:21" ht="31.5" x14ac:dyDescent="0.25">
      <c r="A81" s="68" t="s">
        <v>3736</v>
      </c>
      <c r="B81" s="69">
        <v>1</v>
      </c>
      <c r="C81" s="69" t="s">
        <v>2909</v>
      </c>
      <c r="D81" s="69" t="s">
        <v>3855</v>
      </c>
      <c r="E81" s="69">
        <v>59</v>
      </c>
      <c r="F81" s="69">
        <v>3.8530000000000002</v>
      </c>
      <c r="G81" s="69" t="s">
        <v>0</v>
      </c>
      <c r="H81" s="69">
        <v>3300</v>
      </c>
      <c r="I81" s="69">
        <v>25</v>
      </c>
      <c r="J81" s="69" t="s">
        <v>2</v>
      </c>
      <c r="K81" s="69"/>
      <c r="L81" s="69"/>
      <c r="M81" s="69"/>
      <c r="N81" s="69"/>
      <c r="O81" s="69"/>
      <c r="P81" s="69"/>
      <c r="Q81" s="69"/>
      <c r="R81" s="69"/>
      <c r="S81" s="69">
        <v>950</v>
      </c>
      <c r="T81" s="69">
        <v>1135</v>
      </c>
      <c r="U81" s="70">
        <v>100</v>
      </c>
    </row>
    <row r="82" spans="1:21" ht="31.5" x14ac:dyDescent="0.25">
      <c r="A82" s="68" t="s">
        <v>3736</v>
      </c>
      <c r="B82" s="69">
        <v>1</v>
      </c>
      <c r="C82" s="69" t="s">
        <v>2909</v>
      </c>
      <c r="D82" s="69" t="s">
        <v>3856</v>
      </c>
      <c r="E82" s="69">
        <v>129</v>
      </c>
      <c r="F82" s="69">
        <v>3.8530000000000002</v>
      </c>
      <c r="G82" s="69" t="s">
        <v>0</v>
      </c>
      <c r="H82" s="69">
        <v>3300</v>
      </c>
      <c r="I82" s="69">
        <v>25</v>
      </c>
      <c r="J82" s="69" t="s">
        <v>2</v>
      </c>
      <c r="K82" s="69"/>
      <c r="L82" s="69"/>
      <c r="M82" s="69"/>
      <c r="N82" s="69"/>
      <c r="O82" s="69"/>
      <c r="P82" s="69"/>
      <c r="Q82" s="69"/>
      <c r="R82" s="69"/>
      <c r="S82" s="69">
        <v>950</v>
      </c>
      <c r="T82" s="69">
        <v>1135</v>
      </c>
      <c r="U82" s="70">
        <v>100</v>
      </c>
    </row>
    <row r="83" spans="1:21" ht="31.5" x14ac:dyDescent="0.25">
      <c r="A83" s="68" t="s">
        <v>3736</v>
      </c>
      <c r="B83" s="69">
        <v>1</v>
      </c>
      <c r="C83" s="69" t="s">
        <v>2909</v>
      </c>
      <c r="D83" s="69" t="s">
        <v>3857</v>
      </c>
      <c r="E83" s="69">
        <v>59</v>
      </c>
      <c r="F83" s="69">
        <v>3.8530000000000002</v>
      </c>
      <c r="G83" s="69" t="s">
        <v>0</v>
      </c>
      <c r="H83" s="69">
        <v>3300</v>
      </c>
      <c r="I83" s="69">
        <v>25</v>
      </c>
      <c r="J83" s="69" t="s">
        <v>2</v>
      </c>
      <c r="K83" s="69"/>
      <c r="L83" s="69"/>
      <c r="M83" s="69"/>
      <c r="N83" s="69"/>
      <c r="O83" s="69"/>
      <c r="P83" s="69"/>
      <c r="Q83" s="69"/>
      <c r="R83" s="69"/>
      <c r="S83" s="69">
        <v>950</v>
      </c>
      <c r="T83" s="69">
        <v>1135</v>
      </c>
      <c r="U83" s="70">
        <v>100</v>
      </c>
    </row>
    <row r="84" spans="1:21" ht="31.5" x14ac:dyDescent="0.25">
      <c r="A84" s="68" t="s">
        <v>3736</v>
      </c>
      <c r="B84" s="69">
        <v>1</v>
      </c>
      <c r="C84" s="69" t="s">
        <v>2909</v>
      </c>
      <c r="D84" s="69" t="s">
        <v>3858</v>
      </c>
      <c r="E84" s="69">
        <v>67</v>
      </c>
      <c r="F84" s="69">
        <v>3.8530000000000002</v>
      </c>
      <c r="G84" s="69" t="s">
        <v>0</v>
      </c>
      <c r="H84" s="69">
        <v>3300</v>
      </c>
      <c r="I84" s="69">
        <v>25</v>
      </c>
      <c r="J84" s="69" t="s">
        <v>2</v>
      </c>
      <c r="K84" s="69"/>
      <c r="L84" s="69"/>
      <c r="M84" s="69"/>
      <c r="N84" s="69"/>
      <c r="O84" s="69"/>
      <c r="P84" s="69"/>
      <c r="Q84" s="69"/>
      <c r="R84" s="69"/>
      <c r="S84" s="69">
        <v>950</v>
      </c>
      <c r="T84" s="69">
        <v>1135</v>
      </c>
      <c r="U84" s="70">
        <v>100</v>
      </c>
    </row>
    <row r="85" spans="1:21" ht="31.5" x14ac:dyDescent="0.25">
      <c r="A85" s="68" t="s">
        <v>3736</v>
      </c>
      <c r="B85" s="69">
        <v>2</v>
      </c>
      <c r="C85" s="69" t="s">
        <v>2909</v>
      </c>
      <c r="D85" s="69" t="s">
        <v>3859</v>
      </c>
      <c r="E85" s="69">
        <v>67</v>
      </c>
      <c r="F85" s="69">
        <v>1.998</v>
      </c>
      <c r="G85" s="69"/>
      <c r="H85" s="69">
        <v>2500</v>
      </c>
      <c r="I85" s="69">
        <v>18</v>
      </c>
      <c r="J85" s="69" t="s">
        <v>2</v>
      </c>
      <c r="K85" s="69"/>
      <c r="L85" s="69"/>
      <c r="M85" s="69"/>
      <c r="N85" s="69"/>
      <c r="O85" s="69"/>
      <c r="P85" s="69"/>
      <c r="Q85" s="69"/>
      <c r="R85" s="69"/>
      <c r="S85" s="69">
        <v>685</v>
      </c>
      <c r="T85" s="69">
        <v>820</v>
      </c>
      <c r="U85" s="70">
        <v>45</v>
      </c>
    </row>
    <row r="86" spans="1:21" ht="31.5" x14ac:dyDescent="0.25">
      <c r="A86" s="68" t="s">
        <v>3736</v>
      </c>
      <c r="B86" s="69">
        <v>1</v>
      </c>
      <c r="C86" s="69" t="s">
        <v>2909</v>
      </c>
      <c r="D86" s="69" t="s">
        <v>3860</v>
      </c>
      <c r="E86" s="69">
        <v>3</v>
      </c>
      <c r="F86" s="69">
        <v>3.8530000000000002</v>
      </c>
      <c r="G86" s="69" t="s">
        <v>0</v>
      </c>
      <c r="H86" s="69">
        <v>3300</v>
      </c>
      <c r="I86" s="69">
        <v>25</v>
      </c>
      <c r="J86" s="69" t="s">
        <v>2</v>
      </c>
      <c r="K86" s="69"/>
      <c r="L86" s="69"/>
      <c r="M86" s="69"/>
      <c r="N86" s="69"/>
      <c r="O86" s="69"/>
      <c r="P86" s="69"/>
      <c r="Q86" s="69"/>
      <c r="R86" s="69"/>
      <c r="S86" s="69">
        <v>950</v>
      </c>
      <c r="T86" s="69">
        <v>1135</v>
      </c>
      <c r="U86" s="70">
        <v>100</v>
      </c>
    </row>
    <row r="87" spans="1:21" ht="31.5" x14ac:dyDescent="0.25">
      <c r="A87" s="68" t="s">
        <v>3736</v>
      </c>
      <c r="B87" s="69">
        <v>2</v>
      </c>
      <c r="C87" s="69" t="s">
        <v>2909</v>
      </c>
      <c r="D87" s="69" t="s">
        <v>3861</v>
      </c>
      <c r="E87" s="69">
        <v>3</v>
      </c>
      <c r="F87" s="69">
        <v>1.998</v>
      </c>
      <c r="G87" s="69"/>
      <c r="H87" s="69">
        <v>2500</v>
      </c>
      <c r="I87" s="69">
        <v>18</v>
      </c>
      <c r="J87" s="69" t="s">
        <v>2</v>
      </c>
      <c r="K87" s="69"/>
      <c r="L87" s="69"/>
      <c r="M87" s="69"/>
      <c r="N87" s="69"/>
      <c r="O87" s="69"/>
      <c r="P87" s="69"/>
      <c r="Q87" s="69"/>
      <c r="R87" s="69"/>
      <c r="S87" s="69">
        <v>685</v>
      </c>
      <c r="T87" s="69">
        <v>820</v>
      </c>
      <c r="U87" s="70">
        <v>45</v>
      </c>
    </row>
    <row r="88" spans="1:21" ht="31.5" x14ac:dyDescent="0.25">
      <c r="A88" s="68" t="s">
        <v>3736</v>
      </c>
      <c r="B88" s="69">
        <v>1</v>
      </c>
      <c r="C88" s="69" t="s">
        <v>2909</v>
      </c>
      <c r="D88" s="69" t="s">
        <v>3862</v>
      </c>
      <c r="E88" s="69">
        <v>140</v>
      </c>
      <c r="F88" s="69">
        <v>3.8530000000000002</v>
      </c>
      <c r="G88" s="69" t="s">
        <v>0</v>
      </c>
      <c r="H88" s="69">
        <v>3300</v>
      </c>
      <c r="I88" s="69">
        <v>25</v>
      </c>
      <c r="J88" s="69" t="s">
        <v>2</v>
      </c>
      <c r="K88" s="69"/>
      <c r="L88" s="69"/>
      <c r="M88" s="69"/>
      <c r="N88" s="69"/>
      <c r="O88" s="69"/>
      <c r="P88" s="69"/>
      <c r="Q88" s="69"/>
      <c r="R88" s="69"/>
      <c r="S88" s="69">
        <v>950</v>
      </c>
      <c r="T88" s="69">
        <v>1135</v>
      </c>
      <c r="U88" s="70">
        <v>100</v>
      </c>
    </row>
    <row r="89" spans="1:21" ht="31.5" x14ac:dyDescent="0.25">
      <c r="A89" s="68" t="s">
        <v>3736</v>
      </c>
      <c r="B89" s="69">
        <v>2</v>
      </c>
      <c r="C89" s="69" t="s">
        <v>2909</v>
      </c>
      <c r="D89" s="69" t="s">
        <v>3863</v>
      </c>
      <c r="E89" s="69">
        <v>140</v>
      </c>
      <c r="F89" s="69">
        <v>1.998</v>
      </c>
      <c r="G89" s="69"/>
      <c r="H89" s="69">
        <v>2500</v>
      </c>
      <c r="I89" s="69">
        <v>18</v>
      </c>
      <c r="J89" s="69" t="s">
        <v>2</v>
      </c>
      <c r="K89" s="69"/>
      <c r="L89" s="69"/>
      <c r="M89" s="69"/>
      <c r="N89" s="69"/>
      <c r="O89" s="69"/>
      <c r="P89" s="69"/>
      <c r="Q89" s="69"/>
      <c r="R89" s="69"/>
      <c r="S89" s="69">
        <v>685</v>
      </c>
      <c r="T89" s="69">
        <v>820</v>
      </c>
      <c r="U89" s="70">
        <v>45</v>
      </c>
    </row>
    <row r="90" spans="1:21" ht="31.5" x14ac:dyDescent="0.25">
      <c r="A90" s="68" t="s">
        <v>3736</v>
      </c>
      <c r="B90" s="69">
        <v>1</v>
      </c>
      <c r="C90" s="69" t="s">
        <v>2909</v>
      </c>
      <c r="D90" s="69" t="s">
        <v>3864</v>
      </c>
      <c r="E90" s="69">
        <v>3</v>
      </c>
      <c r="F90" s="69">
        <v>3.8530000000000002</v>
      </c>
      <c r="G90" s="69" t="s">
        <v>0</v>
      </c>
      <c r="H90" s="69">
        <v>3300</v>
      </c>
      <c r="I90" s="69">
        <v>25</v>
      </c>
      <c r="J90" s="69" t="s">
        <v>2</v>
      </c>
      <c r="K90" s="69"/>
      <c r="L90" s="69"/>
      <c r="M90" s="69"/>
      <c r="N90" s="69"/>
      <c r="O90" s="69"/>
      <c r="P90" s="69"/>
      <c r="Q90" s="69"/>
      <c r="R90" s="69"/>
      <c r="S90" s="69">
        <v>950</v>
      </c>
      <c r="T90" s="69">
        <v>1135</v>
      </c>
      <c r="U90" s="70">
        <v>100</v>
      </c>
    </row>
    <row r="91" spans="1:21" ht="31.5" x14ac:dyDescent="0.25">
      <c r="A91" s="68" t="s">
        <v>3736</v>
      </c>
      <c r="B91" s="69">
        <v>2</v>
      </c>
      <c r="C91" s="69" t="s">
        <v>2909</v>
      </c>
      <c r="D91" s="69" t="s">
        <v>3865</v>
      </c>
      <c r="E91" s="69">
        <v>3</v>
      </c>
      <c r="F91" s="69">
        <v>1.998</v>
      </c>
      <c r="G91" s="69"/>
      <c r="H91" s="69">
        <v>2500</v>
      </c>
      <c r="I91" s="69">
        <v>18</v>
      </c>
      <c r="J91" s="69" t="s">
        <v>2</v>
      </c>
      <c r="K91" s="69"/>
      <c r="L91" s="69"/>
      <c r="M91" s="69"/>
      <c r="N91" s="69"/>
      <c r="O91" s="69"/>
      <c r="P91" s="69"/>
      <c r="Q91" s="69"/>
      <c r="R91" s="69"/>
      <c r="S91" s="69">
        <v>685</v>
      </c>
      <c r="T91" s="69">
        <v>820</v>
      </c>
      <c r="U91" s="70">
        <v>45</v>
      </c>
    </row>
    <row r="92" spans="1:21" ht="31.5" x14ac:dyDescent="0.25">
      <c r="A92" s="68" t="s">
        <v>3736</v>
      </c>
      <c r="B92" s="69">
        <v>1</v>
      </c>
      <c r="C92" s="69" t="s">
        <v>2909</v>
      </c>
      <c r="D92" s="69" t="s">
        <v>3866</v>
      </c>
      <c r="E92" s="69">
        <v>67</v>
      </c>
      <c r="F92" s="69">
        <v>3.8530000000000002</v>
      </c>
      <c r="G92" s="69" t="s">
        <v>0</v>
      </c>
      <c r="H92" s="69">
        <v>3300</v>
      </c>
      <c r="I92" s="69">
        <v>25</v>
      </c>
      <c r="J92" s="69" t="s">
        <v>2</v>
      </c>
      <c r="K92" s="69"/>
      <c r="L92" s="69"/>
      <c r="M92" s="69"/>
      <c r="N92" s="69"/>
      <c r="O92" s="69"/>
      <c r="P92" s="69"/>
      <c r="Q92" s="69"/>
      <c r="R92" s="69"/>
      <c r="S92" s="69">
        <v>950</v>
      </c>
      <c r="T92" s="69">
        <v>1135</v>
      </c>
      <c r="U92" s="70">
        <v>100</v>
      </c>
    </row>
    <row r="93" spans="1:21" ht="31.5" x14ac:dyDescent="0.25">
      <c r="A93" s="68" t="s">
        <v>3736</v>
      </c>
      <c r="B93" s="69">
        <v>2</v>
      </c>
      <c r="C93" s="69" t="s">
        <v>2909</v>
      </c>
      <c r="D93" s="69" t="s">
        <v>3867</v>
      </c>
      <c r="E93" s="69">
        <v>67</v>
      </c>
      <c r="F93" s="69">
        <v>1.998</v>
      </c>
      <c r="G93" s="69"/>
      <c r="H93" s="69">
        <v>2500</v>
      </c>
      <c r="I93" s="69">
        <v>18</v>
      </c>
      <c r="J93" s="69" t="s">
        <v>2</v>
      </c>
      <c r="K93" s="69"/>
      <c r="L93" s="69"/>
      <c r="M93" s="69"/>
      <c r="N93" s="69"/>
      <c r="O93" s="69"/>
      <c r="P93" s="69"/>
      <c r="Q93" s="69"/>
      <c r="R93" s="69"/>
      <c r="S93" s="69">
        <v>685</v>
      </c>
      <c r="T93" s="69">
        <v>820</v>
      </c>
      <c r="U93" s="70">
        <v>45</v>
      </c>
    </row>
    <row r="94" spans="1:21" ht="31.5" x14ac:dyDescent="0.25">
      <c r="A94" s="68" t="s">
        <v>3736</v>
      </c>
      <c r="B94" s="69">
        <v>1</v>
      </c>
      <c r="C94" s="69" t="s">
        <v>2909</v>
      </c>
      <c r="D94" s="69" t="s">
        <v>3868</v>
      </c>
      <c r="E94" s="69">
        <v>1</v>
      </c>
      <c r="F94" s="69">
        <v>3.8530000000000002</v>
      </c>
      <c r="G94" s="69" t="s">
        <v>0</v>
      </c>
      <c r="H94" s="69">
        <v>3300</v>
      </c>
      <c r="I94" s="69">
        <v>25</v>
      </c>
      <c r="J94" s="69" t="s">
        <v>2</v>
      </c>
      <c r="K94" s="69"/>
      <c r="L94" s="69"/>
      <c r="M94" s="69"/>
      <c r="N94" s="69"/>
      <c r="O94" s="69"/>
      <c r="P94" s="69"/>
      <c r="Q94" s="69"/>
      <c r="R94" s="69"/>
      <c r="S94" s="69">
        <v>950</v>
      </c>
      <c r="T94" s="69">
        <v>1135</v>
      </c>
      <c r="U94" s="70">
        <v>100</v>
      </c>
    </row>
    <row r="95" spans="1:21" ht="31.5" x14ac:dyDescent="0.25">
      <c r="A95" s="68" t="s">
        <v>3736</v>
      </c>
      <c r="B95" s="69">
        <v>5</v>
      </c>
      <c r="C95" s="69" t="s">
        <v>2909</v>
      </c>
      <c r="D95" s="69" t="s">
        <v>3869</v>
      </c>
      <c r="E95" s="69">
        <v>42</v>
      </c>
      <c r="F95" s="69">
        <v>0.88800000000000001</v>
      </c>
      <c r="G95" s="69"/>
      <c r="H95" s="69">
        <v>1700</v>
      </c>
      <c r="I95" s="69">
        <v>12</v>
      </c>
      <c r="J95" s="69" t="s">
        <v>2</v>
      </c>
      <c r="K95" s="69"/>
      <c r="L95" s="69"/>
      <c r="M95" s="69"/>
      <c r="N95" s="69"/>
      <c r="O95" s="69"/>
      <c r="P95" s="69"/>
      <c r="Q95" s="69"/>
      <c r="R95" s="69"/>
      <c r="S95" s="69">
        <v>455</v>
      </c>
      <c r="T95" s="69">
        <v>545</v>
      </c>
      <c r="U95" s="70">
        <v>30</v>
      </c>
    </row>
    <row r="96" spans="1:21" ht="31.5" x14ac:dyDescent="0.25">
      <c r="A96" s="68" t="s">
        <v>3736</v>
      </c>
      <c r="B96" s="69">
        <v>6</v>
      </c>
      <c r="C96" s="69" t="s">
        <v>2909</v>
      </c>
      <c r="D96" s="69" t="s">
        <v>3870</v>
      </c>
      <c r="E96" s="69">
        <v>42</v>
      </c>
      <c r="F96" s="69">
        <v>0.88800000000000001</v>
      </c>
      <c r="G96" s="69"/>
      <c r="H96" s="69">
        <v>1100</v>
      </c>
      <c r="I96" s="69">
        <v>12</v>
      </c>
      <c r="J96" s="69" t="s">
        <v>2</v>
      </c>
      <c r="K96" s="69"/>
      <c r="L96" s="69"/>
      <c r="M96" s="69"/>
      <c r="N96" s="69"/>
      <c r="O96" s="69"/>
      <c r="P96" s="69"/>
      <c r="Q96" s="69"/>
      <c r="R96" s="69"/>
      <c r="S96" s="69">
        <v>455</v>
      </c>
      <c r="T96" s="69">
        <v>545</v>
      </c>
      <c r="U96" s="70">
        <v>30</v>
      </c>
    </row>
    <row r="97" spans="1:21" ht="31.5" x14ac:dyDescent="0.25">
      <c r="A97" s="68" t="s">
        <v>3736</v>
      </c>
      <c r="B97" s="69">
        <v>3</v>
      </c>
      <c r="C97" s="69" t="s">
        <v>2909</v>
      </c>
      <c r="D97" s="69" t="s">
        <v>3871</v>
      </c>
      <c r="E97" s="69">
        <v>1</v>
      </c>
      <c r="F97" s="69">
        <v>1.208</v>
      </c>
      <c r="G97" s="69"/>
      <c r="H97" s="69">
        <v>2000</v>
      </c>
      <c r="I97" s="69">
        <v>14</v>
      </c>
      <c r="J97" s="69" t="s">
        <v>2</v>
      </c>
      <c r="K97" s="69"/>
      <c r="L97" s="69"/>
      <c r="M97" s="69"/>
      <c r="N97" s="69"/>
      <c r="O97" s="69"/>
      <c r="P97" s="69"/>
      <c r="Q97" s="69"/>
      <c r="R97" s="69"/>
      <c r="S97" s="69">
        <v>530</v>
      </c>
      <c r="T97" s="69">
        <v>635</v>
      </c>
      <c r="U97" s="70">
        <v>35</v>
      </c>
    </row>
    <row r="98" spans="1:21" ht="31.5" x14ac:dyDescent="0.25">
      <c r="A98" s="66" t="s">
        <v>3736</v>
      </c>
      <c r="B98" s="13" t="s">
        <v>2971</v>
      </c>
      <c r="C98" s="13"/>
      <c r="D98" s="13" t="s">
        <v>3872</v>
      </c>
      <c r="E98" s="13">
        <v>1</v>
      </c>
      <c r="F98" s="13"/>
      <c r="G98" s="13" t="s">
        <v>20</v>
      </c>
      <c r="H98" s="13">
        <v>7299120</v>
      </c>
      <c r="I98" s="13">
        <v>12</v>
      </c>
      <c r="J98" s="13" t="s">
        <v>2</v>
      </c>
      <c r="K98" s="13"/>
      <c r="L98" s="13"/>
      <c r="M98" s="13"/>
      <c r="N98" s="13"/>
      <c r="O98" s="13"/>
      <c r="P98" s="13"/>
      <c r="Q98" s="13"/>
      <c r="R98" s="13"/>
      <c r="S98" s="13"/>
      <c r="T98" s="13"/>
      <c r="U98" s="67"/>
    </row>
    <row r="99" spans="1:21" ht="15.75" x14ac:dyDescent="0.25">
      <c r="A99" s="66" t="s">
        <v>2971</v>
      </c>
      <c r="B99" s="13" t="s">
        <v>2971</v>
      </c>
      <c r="C99" s="13" t="s">
        <v>3776</v>
      </c>
      <c r="D99" s="13" t="s">
        <v>3873</v>
      </c>
      <c r="E99" s="13"/>
      <c r="F99" s="13"/>
      <c r="G99" s="13"/>
      <c r="H99" s="13"/>
      <c r="I99" s="13"/>
      <c r="J99" s="13"/>
      <c r="K99" s="13"/>
      <c r="L99" s="13"/>
      <c r="M99" s="13"/>
      <c r="N99" s="13"/>
      <c r="O99" s="13"/>
      <c r="P99" s="13"/>
      <c r="Q99" s="13"/>
      <c r="R99" s="13"/>
      <c r="S99" s="13"/>
      <c r="T99" s="13"/>
      <c r="U99" s="67"/>
    </row>
    <row r="100" spans="1:21" ht="15.75" x14ac:dyDescent="0.25">
      <c r="A100" s="66" t="s">
        <v>3150</v>
      </c>
      <c r="B100" s="13" t="s">
        <v>2971</v>
      </c>
      <c r="C100" s="95" t="s">
        <v>2972</v>
      </c>
      <c r="D100" s="95" t="s">
        <v>3120</v>
      </c>
      <c r="E100" s="95">
        <v>242.08</v>
      </c>
      <c r="F100" s="13"/>
      <c r="G100" s="13"/>
      <c r="H100" s="13"/>
      <c r="I100" s="13"/>
      <c r="J100" s="13"/>
      <c r="K100" s="13"/>
      <c r="L100" s="13"/>
      <c r="M100" s="13"/>
      <c r="N100" s="13"/>
      <c r="O100" s="13"/>
      <c r="P100" s="13"/>
      <c r="Q100" s="13"/>
      <c r="R100" s="13"/>
      <c r="S100" s="13"/>
      <c r="T100" s="13"/>
      <c r="U100" s="67"/>
    </row>
    <row r="101" spans="1:21" ht="31.5" x14ac:dyDescent="0.25">
      <c r="A101" s="14" t="s">
        <v>3150</v>
      </c>
      <c r="B101" s="15" t="s">
        <v>3150</v>
      </c>
      <c r="C101" s="15" t="s">
        <v>3427</v>
      </c>
      <c r="D101" s="15" t="s">
        <v>3151</v>
      </c>
      <c r="E101" s="15">
        <v>1</v>
      </c>
      <c r="F101" s="15"/>
      <c r="G101" s="15"/>
      <c r="H101" s="15"/>
      <c r="I101" s="15"/>
      <c r="J101" s="15"/>
      <c r="K101" s="15"/>
      <c r="L101" s="15"/>
      <c r="M101" s="15"/>
      <c r="N101" s="15"/>
      <c r="O101" s="15"/>
      <c r="P101" s="15"/>
      <c r="Q101" s="15"/>
      <c r="R101" s="15"/>
      <c r="S101" s="15"/>
      <c r="T101" s="15"/>
      <c r="U101" s="16"/>
    </row>
    <row r="102" spans="1:21" ht="15.75" x14ac:dyDescent="0.25">
      <c r="A102" s="32" t="s">
        <v>3150</v>
      </c>
      <c r="B102" s="30"/>
      <c r="C102" s="35" t="s">
        <v>2980</v>
      </c>
      <c r="D102" s="35" t="s">
        <v>3764</v>
      </c>
      <c r="E102" s="35">
        <v>242.08</v>
      </c>
      <c r="F102" s="13" t="s">
        <v>4</v>
      </c>
      <c r="G102" s="30" t="s">
        <v>3</v>
      </c>
      <c r="H102" s="30"/>
      <c r="I102" s="30"/>
      <c r="J102" s="30"/>
      <c r="K102" s="30"/>
      <c r="L102" s="30"/>
      <c r="M102" s="30"/>
      <c r="N102" s="30"/>
      <c r="O102" s="30"/>
      <c r="P102" s="30"/>
      <c r="Q102" s="30"/>
      <c r="R102" s="30"/>
      <c r="S102" s="30"/>
      <c r="T102" s="30"/>
      <c r="U102" s="33"/>
    </row>
    <row r="103" spans="1:21" ht="15.75" x14ac:dyDescent="0.25">
      <c r="A103" s="32" t="s">
        <v>3150</v>
      </c>
      <c r="B103" s="30">
        <v>1</v>
      </c>
      <c r="C103" s="30" t="s">
        <v>2909</v>
      </c>
      <c r="D103" s="30" t="s">
        <v>3428</v>
      </c>
      <c r="E103" s="30">
        <v>1</v>
      </c>
      <c r="F103" s="13">
        <v>2.4660000000000002</v>
      </c>
      <c r="G103" s="30" t="s">
        <v>20</v>
      </c>
      <c r="H103" s="30">
        <v>1195400</v>
      </c>
      <c r="I103" s="30">
        <v>20</v>
      </c>
      <c r="J103" s="30" t="s">
        <v>2</v>
      </c>
      <c r="K103" s="30"/>
      <c r="L103" s="30"/>
      <c r="M103" s="30"/>
      <c r="N103" s="30"/>
      <c r="O103" s="30"/>
      <c r="P103" s="30"/>
      <c r="Q103" s="30"/>
      <c r="R103" s="30"/>
      <c r="S103" s="30">
        <v>760</v>
      </c>
      <c r="T103" s="30">
        <v>910</v>
      </c>
      <c r="U103" s="33">
        <v>80</v>
      </c>
    </row>
    <row r="104" spans="1:21" ht="15.75" x14ac:dyDescent="0.25">
      <c r="A104" s="32" t="s">
        <v>3150</v>
      </c>
      <c r="B104" s="30">
        <v>1</v>
      </c>
      <c r="C104" s="30" t="s">
        <v>2909</v>
      </c>
      <c r="D104" s="30" t="s">
        <v>3429</v>
      </c>
      <c r="E104" s="30">
        <v>1</v>
      </c>
      <c r="F104" s="13">
        <v>2.4660000000000002</v>
      </c>
      <c r="G104" s="30" t="s">
        <v>20</v>
      </c>
      <c r="H104" s="30">
        <v>1195400</v>
      </c>
      <c r="I104" s="30">
        <v>20</v>
      </c>
      <c r="J104" s="30" t="s">
        <v>2</v>
      </c>
      <c r="K104" s="30"/>
      <c r="L104" s="30"/>
      <c r="M104" s="30"/>
      <c r="N104" s="30"/>
      <c r="O104" s="30"/>
      <c r="P104" s="30"/>
      <c r="Q104" s="30"/>
      <c r="R104" s="30"/>
      <c r="S104" s="30">
        <v>760</v>
      </c>
      <c r="T104" s="30">
        <v>910</v>
      </c>
      <c r="U104" s="33">
        <v>80</v>
      </c>
    </row>
    <row r="105" spans="1:21" ht="15.75" x14ac:dyDescent="0.25">
      <c r="A105" s="32" t="s">
        <v>3150</v>
      </c>
      <c r="B105" s="30">
        <v>1</v>
      </c>
      <c r="C105" s="30" t="s">
        <v>2909</v>
      </c>
      <c r="D105" s="30" t="s">
        <v>3430</v>
      </c>
      <c r="E105" s="30">
        <v>1</v>
      </c>
      <c r="F105" s="13">
        <v>2.4660000000000002</v>
      </c>
      <c r="G105" s="30" t="s">
        <v>20</v>
      </c>
      <c r="H105" s="30">
        <v>1195400</v>
      </c>
      <c r="I105" s="30">
        <v>20</v>
      </c>
      <c r="J105" s="30" t="s">
        <v>2</v>
      </c>
      <c r="K105" s="30"/>
      <c r="L105" s="30"/>
      <c r="M105" s="30"/>
      <c r="N105" s="30"/>
      <c r="O105" s="30"/>
      <c r="P105" s="30"/>
      <c r="Q105" s="30"/>
      <c r="R105" s="30"/>
      <c r="S105" s="30">
        <v>760</v>
      </c>
      <c r="T105" s="30">
        <v>910</v>
      </c>
      <c r="U105" s="33">
        <v>80</v>
      </c>
    </row>
    <row r="106" spans="1:21" ht="15.75" x14ac:dyDescent="0.25">
      <c r="A106" s="32" t="s">
        <v>3150</v>
      </c>
      <c r="B106" s="30">
        <v>1</v>
      </c>
      <c r="C106" s="30" t="s">
        <v>2909</v>
      </c>
      <c r="D106" s="30" t="s">
        <v>3431</v>
      </c>
      <c r="E106" s="30">
        <v>1</v>
      </c>
      <c r="F106" s="13">
        <v>2.4660000000000002</v>
      </c>
      <c r="G106" s="30" t="s">
        <v>20</v>
      </c>
      <c r="H106" s="30">
        <v>1195400</v>
      </c>
      <c r="I106" s="30">
        <v>20</v>
      </c>
      <c r="J106" s="30" t="s">
        <v>2</v>
      </c>
      <c r="K106" s="30"/>
      <c r="L106" s="30"/>
      <c r="M106" s="30"/>
      <c r="N106" s="30"/>
      <c r="O106" s="30"/>
      <c r="P106" s="30"/>
      <c r="Q106" s="30"/>
      <c r="R106" s="30"/>
      <c r="S106" s="30">
        <v>760</v>
      </c>
      <c r="T106" s="30">
        <v>910</v>
      </c>
      <c r="U106" s="33">
        <v>80</v>
      </c>
    </row>
    <row r="107" spans="1:21" ht="15.75" x14ac:dyDescent="0.25">
      <c r="A107" s="32" t="s">
        <v>3150</v>
      </c>
      <c r="B107" s="30">
        <v>2</v>
      </c>
      <c r="C107" s="30" t="s">
        <v>2909</v>
      </c>
      <c r="D107" s="30" t="s">
        <v>3874</v>
      </c>
      <c r="E107" s="30">
        <v>256</v>
      </c>
      <c r="F107" s="13">
        <v>2.4660000000000002</v>
      </c>
      <c r="G107" s="30" t="s">
        <v>0</v>
      </c>
      <c r="H107" s="30">
        <v>3900</v>
      </c>
      <c r="I107" s="30">
        <v>20</v>
      </c>
      <c r="J107" s="30" t="s">
        <v>2</v>
      </c>
      <c r="K107" s="30"/>
      <c r="L107" s="30"/>
      <c r="M107" s="30"/>
      <c r="N107" s="30"/>
      <c r="O107" s="30"/>
      <c r="P107" s="30"/>
      <c r="Q107" s="30"/>
      <c r="R107" s="30"/>
      <c r="S107" s="30">
        <v>760</v>
      </c>
      <c r="T107" s="30">
        <v>910</v>
      </c>
      <c r="U107" s="33">
        <v>80</v>
      </c>
    </row>
    <row r="108" spans="1:21" ht="15.75" x14ac:dyDescent="0.25">
      <c r="A108" s="32" t="s">
        <v>3150</v>
      </c>
      <c r="B108" s="30">
        <v>3</v>
      </c>
      <c r="C108" s="30" t="s">
        <v>2909</v>
      </c>
      <c r="D108" s="30" t="s">
        <v>3875</v>
      </c>
      <c r="E108" s="30">
        <v>3</v>
      </c>
      <c r="F108" s="13">
        <v>2.4660000000000002</v>
      </c>
      <c r="G108" s="30" t="s">
        <v>0</v>
      </c>
      <c r="H108" s="30">
        <v>5160</v>
      </c>
      <c r="I108" s="30">
        <v>20</v>
      </c>
      <c r="J108" s="30" t="s">
        <v>2</v>
      </c>
      <c r="K108" s="30"/>
      <c r="L108" s="30"/>
      <c r="M108" s="30"/>
      <c r="N108" s="30"/>
      <c r="O108" s="30"/>
      <c r="P108" s="30"/>
      <c r="Q108" s="30"/>
      <c r="R108" s="30"/>
      <c r="S108" s="30">
        <v>760</v>
      </c>
      <c r="T108" s="30">
        <v>910</v>
      </c>
      <c r="U108" s="33">
        <v>80</v>
      </c>
    </row>
    <row r="109" spans="1:21" ht="15.75" x14ac:dyDescent="0.25">
      <c r="A109" s="32" t="s">
        <v>3150</v>
      </c>
      <c r="B109" s="30">
        <v>5</v>
      </c>
      <c r="C109" s="30" t="s">
        <v>2909</v>
      </c>
      <c r="D109" s="30" t="s">
        <v>3875</v>
      </c>
      <c r="E109" s="30">
        <v>4</v>
      </c>
      <c r="F109" s="13">
        <v>2.4660000000000002</v>
      </c>
      <c r="G109" s="30" t="s">
        <v>0</v>
      </c>
      <c r="H109" s="30">
        <v>4860</v>
      </c>
      <c r="I109" s="30">
        <v>20</v>
      </c>
      <c r="J109" s="30" t="s">
        <v>2</v>
      </c>
      <c r="K109" s="30"/>
      <c r="L109" s="30"/>
      <c r="M109" s="30"/>
      <c r="N109" s="30"/>
      <c r="O109" s="30"/>
      <c r="P109" s="30"/>
      <c r="Q109" s="30"/>
      <c r="R109" s="30"/>
      <c r="S109" s="30">
        <v>760</v>
      </c>
      <c r="T109" s="30">
        <v>910</v>
      </c>
      <c r="U109" s="33">
        <v>80</v>
      </c>
    </row>
    <row r="110" spans="1:21" ht="15.75" x14ac:dyDescent="0.25">
      <c r="A110" s="32" t="s">
        <v>3150</v>
      </c>
      <c r="B110" s="30">
        <v>6</v>
      </c>
      <c r="C110" s="30" t="s">
        <v>2909</v>
      </c>
      <c r="D110" s="30" t="s">
        <v>3875</v>
      </c>
      <c r="E110" s="30">
        <v>11</v>
      </c>
      <c r="F110" s="13">
        <v>2.4660000000000002</v>
      </c>
      <c r="G110" s="30" t="s">
        <v>0</v>
      </c>
      <c r="H110" s="30">
        <v>6180</v>
      </c>
      <c r="I110" s="30">
        <v>20</v>
      </c>
      <c r="J110" s="30" t="s">
        <v>2</v>
      </c>
      <c r="K110" s="30"/>
      <c r="L110" s="30"/>
      <c r="M110" s="30"/>
      <c r="N110" s="30"/>
      <c r="O110" s="30"/>
      <c r="P110" s="30"/>
      <c r="Q110" s="30"/>
      <c r="R110" s="30"/>
      <c r="S110" s="30">
        <v>760</v>
      </c>
      <c r="T110" s="30">
        <v>910</v>
      </c>
      <c r="U110" s="33">
        <v>80</v>
      </c>
    </row>
    <row r="111" spans="1:21" ht="15.75" x14ac:dyDescent="0.25">
      <c r="A111" s="32" t="s">
        <v>3150</v>
      </c>
      <c r="B111" s="79" t="s">
        <v>3173</v>
      </c>
      <c r="C111" s="79" t="s">
        <v>2932</v>
      </c>
      <c r="D111" s="79" t="s">
        <v>3174</v>
      </c>
      <c r="E111" s="79">
        <v>28</v>
      </c>
      <c r="F111" s="13"/>
      <c r="G111" s="30"/>
      <c r="H111" s="30"/>
      <c r="I111" s="30"/>
      <c r="J111" s="30"/>
      <c r="K111" s="30"/>
      <c r="L111" s="30"/>
      <c r="M111" s="30"/>
      <c r="N111" s="30"/>
      <c r="O111" s="30"/>
      <c r="P111" s="30"/>
      <c r="Q111" s="30"/>
      <c r="R111" s="30"/>
      <c r="S111" s="30"/>
      <c r="T111" s="30"/>
      <c r="U111" s="33"/>
    </row>
    <row r="112" spans="1:21" ht="15.75" x14ac:dyDescent="0.25">
      <c r="A112" s="32" t="s">
        <v>3150</v>
      </c>
      <c r="B112" s="79" t="s">
        <v>3169</v>
      </c>
      <c r="C112" s="79" t="s">
        <v>2932</v>
      </c>
      <c r="D112" s="79" t="s">
        <v>3170</v>
      </c>
      <c r="E112" s="79">
        <v>22</v>
      </c>
      <c r="F112" s="13"/>
      <c r="G112" s="30"/>
      <c r="H112" s="30"/>
      <c r="I112" s="30"/>
      <c r="J112" s="30"/>
      <c r="K112" s="30"/>
      <c r="L112" s="30"/>
      <c r="M112" s="30"/>
      <c r="N112" s="30"/>
      <c r="O112" s="30"/>
      <c r="P112" s="30"/>
      <c r="Q112" s="30"/>
      <c r="R112" s="30"/>
      <c r="S112" s="30"/>
      <c r="T112" s="30"/>
      <c r="U112" s="33"/>
    </row>
    <row r="113" spans="1:21" ht="15.75" x14ac:dyDescent="0.25">
      <c r="A113" s="32" t="s">
        <v>3150</v>
      </c>
      <c r="B113" s="79" t="s">
        <v>3171</v>
      </c>
      <c r="C113" s="79" t="s">
        <v>2932</v>
      </c>
      <c r="D113" s="79" t="s">
        <v>3172</v>
      </c>
      <c r="E113" s="79">
        <v>28</v>
      </c>
      <c r="F113" s="13"/>
      <c r="G113" s="30"/>
      <c r="H113" s="30"/>
      <c r="I113" s="30"/>
      <c r="J113" s="30"/>
      <c r="K113" s="30"/>
      <c r="L113" s="30"/>
      <c r="M113" s="30"/>
      <c r="N113" s="30"/>
      <c r="O113" s="30"/>
      <c r="P113" s="30"/>
      <c r="Q113" s="30"/>
      <c r="R113" s="30"/>
      <c r="S113" s="30"/>
      <c r="T113" s="30"/>
      <c r="U113" s="33"/>
    </row>
    <row r="114" spans="1:21" ht="15.75" x14ac:dyDescent="0.25">
      <c r="A114" s="32" t="s">
        <v>3150</v>
      </c>
      <c r="B114" s="30">
        <v>7</v>
      </c>
      <c r="C114" s="30" t="s">
        <v>2909</v>
      </c>
      <c r="D114" s="30" t="s">
        <v>3876</v>
      </c>
      <c r="E114" s="30">
        <v>9</v>
      </c>
      <c r="F114" s="13">
        <v>2.4660000000000002</v>
      </c>
      <c r="G114" s="30" t="s">
        <v>0</v>
      </c>
      <c r="H114" s="30">
        <v>4300</v>
      </c>
      <c r="I114" s="30">
        <v>20</v>
      </c>
      <c r="J114" s="30" t="s">
        <v>2</v>
      </c>
      <c r="K114" s="30"/>
      <c r="L114" s="30"/>
      <c r="M114" s="30"/>
      <c r="N114" s="30"/>
      <c r="O114" s="30"/>
      <c r="P114" s="30"/>
      <c r="Q114" s="30"/>
      <c r="R114" s="30"/>
      <c r="S114" s="30">
        <v>760</v>
      </c>
      <c r="T114" s="30">
        <v>910</v>
      </c>
      <c r="U114" s="33">
        <v>80</v>
      </c>
    </row>
    <row r="115" spans="1:21" ht="15.75" x14ac:dyDescent="0.25">
      <c r="A115" s="32" t="s">
        <v>3150</v>
      </c>
      <c r="B115" s="30">
        <v>4</v>
      </c>
      <c r="C115" s="30" t="s">
        <v>2909</v>
      </c>
      <c r="D115" s="30" t="s">
        <v>3877</v>
      </c>
      <c r="E115" s="30">
        <v>9</v>
      </c>
      <c r="F115" s="13">
        <v>2.4660000000000002</v>
      </c>
      <c r="G115" s="30" t="s">
        <v>0</v>
      </c>
      <c r="H115" s="30">
        <v>5050</v>
      </c>
      <c r="I115" s="30">
        <v>20</v>
      </c>
      <c r="J115" s="30" t="s">
        <v>2</v>
      </c>
      <c r="K115" s="30"/>
      <c r="L115" s="30"/>
      <c r="M115" s="30"/>
      <c r="N115" s="30"/>
      <c r="O115" s="30"/>
      <c r="P115" s="30"/>
      <c r="Q115" s="30"/>
      <c r="R115" s="30"/>
      <c r="S115" s="30">
        <v>760</v>
      </c>
      <c r="T115" s="30">
        <v>910</v>
      </c>
      <c r="U115" s="33">
        <v>80</v>
      </c>
    </row>
    <row r="116" spans="1:21" ht="31.5" x14ac:dyDescent="0.25">
      <c r="A116" s="32" t="s">
        <v>3150</v>
      </c>
      <c r="B116" s="30"/>
      <c r="C116" s="30" t="s">
        <v>3738</v>
      </c>
      <c r="D116" s="30" t="s">
        <v>3739</v>
      </c>
      <c r="E116" s="30">
        <v>82</v>
      </c>
      <c r="F116" s="30">
        <v>0</v>
      </c>
      <c r="G116" s="30" t="s">
        <v>20</v>
      </c>
      <c r="H116" s="30"/>
      <c r="I116" s="30"/>
      <c r="J116" s="30"/>
      <c r="K116" s="30"/>
      <c r="L116" s="30"/>
      <c r="M116" s="30"/>
      <c r="N116" s="30"/>
      <c r="O116" s="30"/>
      <c r="P116" s="30"/>
      <c r="Q116" s="30"/>
      <c r="R116" s="30"/>
      <c r="S116" s="30"/>
      <c r="T116" s="30"/>
      <c r="U116" s="33"/>
    </row>
    <row r="117" spans="1:21" ht="15.75" x14ac:dyDescent="0.25">
      <c r="A117" s="66" t="s">
        <v>3150</v>
      </c>
      <c r="B117" s="13" t="s">
        <v>2971</v>
      </c>
      <c r="C117" s="13" t="s">
        <v>3878</v>
      </c>
      <c r="D117" s="13" t="s">
        <v>3879</v>
      </c>
      <c r="E117" s="13"/>
      <c r="F117" s="13"/>
      <c r="G117" s="13"/>
      <c r="H117" s="13"/>
      <c r="I117" s="13"/>
      <c r="J117" s="13"/>
      <c r="K117" s="13"/>
      <c r="L117" s="13"/>
      <c r="M117" s="13"/>
      <c r="N117" s="13"/>
      <c r="O117" s="13"/>
      <c r="P117" s="13"/>
      <c r="Q117" s="13"/>
      <c r="R117" s="13"/>
      <c r="S117" s="13"/>
      <c r="T117" s="13"/>
      <c r="U117" s="67"/>
    </row>
    <row r="118" spans="1:21" ht="15.75" x14ac:dyDescent="0.25">
      <c r="A118" s="68" t="s">
        <v>3150</v>
      </c>
      <c r="B118" s="69">
        <v>41</v>
      </c>
      <c r="C118" s="69" t="s">
        <v>2909</v>
      </c>
      <c r="D118" s="69" t="s">
        <v>3880</v>
      </c>
      <c r="E118" s="69">
        <v>12</v>
      </c>
      <c r="F118" s="69">
        <v>3.8530000000000002</v>
      </c>
      <c r="G118" s="69"/>
      <c r="H118" s="69">
        <v>5200</v>
      </c>
      <c r="I118" s="69">
        <v>25</v>
      </c>
      <c r="J118" s="69" t="s">
        <v>2</v>
      </c>
      <c r="K118" s="69"/>
      <c r="L118" s="69"/>
      <c r="M118" s="69"/>
      <c r="N118" s="69"/>
      <c r="O118" s="69"/>
      <c r="P118" s="69"/>
      <c r="Q118" s="69"/>
      <c r="R118" s="69"/>
      <c r="S118" s="69">
        <v>950</v>
      </c>
      <c r="T118" s="69">
        <v>1135</v>
      </c>
      <c r="U118" s="70">
        <v>100</v>
      </c>
    </row>
    <row r="119" spans="1:21" ht="15.75" x14ac:dyDescent="0.25">
      <c r="A119" s="68" t="s">
        <v>3150</v>
      </c>
      <c r="B119" s="69">
        <v>41</v>
      </c>
      <c r="C119" s="69" t="s">
        <v>2909</v>
      </c>
      <c r="D119" s="69" t="s">
        <v>3881</v>
      </c>
      <c r="E119" s="69">
        <v>12</v>
      </c>
      <c r="F119" s="69">
        <v>3.8530000000000002</v>
      </c>
      <c r="G119" s="69"/>
      <c r="H119" s="69">
        <v>5200</v>
      </c>
      <c r="I119" s="69">
        <v>25</v>
      </c>
      <c r="J119" s="69" t="s">
        <v>2</v>
      </c>
      <c r="K119" s="69"/>
      <c r="L119" s="69"/>
      <c r="M119" s="69"/>
      <c r="N119" s="69"/>
      <c r="O119" s="69"/>
      <c r="P119" s="69"/>
      <c r="Q119" s="69"/>
      <c r="R119" s="69"/>
      <c r="S119" s="69">
        <v>950</v>
      </c>
      <c r="T119" s="69">
        <v>1135</v>
      </c>
      <c r="U119" s="70">
        <v>100</v>
      </c>
    </row>
    <row r="120" spans="1:21" ht="15.75" x14ac:dyDescent="0.25">
      <c r="A120" s="68" t="s">
        <v>3150</v>
      </c>
      <c r="B120" s="69">
        <v>32</v>
      </c>
      <c r="C120" s="69" t="s">
        <v>2909</v>
      </c>
      <c r="D120" s="69" t="s">
        <v>3882</v>
      </c>
      <c r="E120" s="69">
        <v>6</v>
      </c>
      <c r="F120" s="69">
        <v>2.4660000000000002</v>
      </c>
      <c r="G120" s="69"/>
      <c r="H120" s="69">
        <v>5000</v>
      </c>
      <c r="I120" s="69">
        <v>20</v>
      </c>
      <c r="J120" s="69" t="s">
        <v>2</v>
      </c>
      <c r="K120" s="69"/>
      <c r="L120" s="69"/>
      <c r="M120" s="69"/>
      <c r="N120" s="69"/>
      <c r="O120" s="69"/>
      <c r="P120" s="69"/>
      <c r="Q120" s="69"/>
      <c r="R120" s="69"/>
      <c r="S120" s="69">
        <v>760</v>
      </c>
      <c r="T120" s="69">
        <v>910</v>
      </c>
      <c r="U120" s="70">
        <v>80</v>
      </c>
    </row>
    <row r="121" spans="1:21" ht="15.75" x14ac:dyDescent="0.25">
      <c r="A121" s="68" t="s">
        <v>3150</v>
      </c>
      <c r="B121" s="69">
        <v>32</v>
      </c>
      <c r="C121" s="69" t="s">
        <v>2909</v>
      </c>
      <c r="D121" s="69" t="s">
        <v>3883</v>
      </c>
      <c r="E121" s="69">
        <v>10</v>
      </c>
      <c r="F121" s="69">
        <v>2.4660000000000002</v>
      </c>
      <c r="G121" s="69"/>
      <c r="H121" s="69">
        <v>5000</v>
      </c>
      <c r="I121" s="69">
        <v>20</v>
      </c>
      <c r="J121" s="69" t="s">
        <v>2</v>
      </c>
      <c r="K121" s="69"/>
      <c r="L121" s="69"/>
      <c r="M121" s="69"/>
      <c r="N121" s="69"/>
      <c r="O121" s="69"/>
      <c r="P121" s="69"/>
      <c r="Q121" s="69"/>
      <c r="R121" s="69"/>
      <c r="S121" s="69">
        <v>760</v>
      </c>
      <c r="T121" s="69">
        <v>910</v>
      </c>
      <c r="U121" s="70">
        <v>80</v>
      </c>
    </row>
    <row r="122" spans="1:21" ht="15.75" x14ac:dyDescent="0.25">
      <c r="A122" s="68" t="s">
        <v>3150</v>
      </c>
      <c r="B122" s="69">
        <v>32</v>
      </c>
      <c r="C122" s="69" t="s">
        <v>2909</v>
      </c>
      <c r="D122" s="69" t="s">
        <v>3884</v>
      </c>
      <c r="E122" s="69">
        <v>6</v>
      </c>
      <c r="F122" s="69">
        <v>2.4660000000000002</v>
      </c>
      <c r="G122" s="69"/>
      <c r="H122" s="69">
        <v>5000</v>
      </c>
      <c r="I122" s="69">
        <v>20</v>
      </c>
      <c r="J122" s="69" t="s">
        <v>2</v>
      </c>
      <c r="K122" s="69"/>
      <c r="L122" s="69"/>
      <c r="M122" s="69"/>
      <c r="N122" s="69"/>
      <c r="O122" s="69"/>
      <c r="P122" s="69"/>
      <c r="Q122" s="69"/>
      <c r="R122" s="69"/>
      <c r="S122" s="69">
        <v>760</v>
      </c>
      <c r="T122" s="69">
        <v>910</v>
      </c>
      <c r="U122" s="70">
        <v>80</v>
      </c>
    </row>
    <row r="123" spans="1:21" ht="15.75" x14ac:dyDescent="0.25">
      <c r="A123" s="68" t="s">
        <v>3150</v>
      </c>
      <c r="B123" s="69">
        <v>22</v>
      </c>
      <c r="C123" s="69" t="s">
        <v>2909</v>
      </c>
      <c r="D123" s="69" t="s">
        <v>3885</v>
      </c>
      <c r="E123" s="69">
        <v>17</v>
      </c>
      <c r="F123" s="69">
        <v>3.8530000000000002</v>
      </c>
      <c r="G123" s="69"/>
      <c r="H123" s="69">
        <v>3700</v>
      </c>
      <c r="I123" s="69">
        <v>25</v>
      </c>
      <c r="J123" s="69" t="s">
        <v>2</v>
      </c>
      <c r="K123" s="69"/>
      <c r="L123" s="69"/>
      <c r="M123" s="69"/>
      <c r="N123" s="69"/>
      <c r="O123" s="69"/>
      <c r="P123" s="69"/>
      <c r="Q123" s="69"/>
      <c r="R123" s="69"/>
      <c r="S123" s="69">
        <v>950</v>
      </c>
      <c r="T123" s="69">
        <v>1135</v>
      </c>
      <c r="U123" s="70">
        <v>100</v>
      </c>
    </row>
    <row r="124" spans="1:21" ht="15.75" x14ac:dyDescent="0.25">
      <c r="A124" s="68" t="s">
        <v>3150</v>
      </c>
      <c r="B124" s="69">
        <v>22</v>
      </c>
      <c r="C124" s="69" t="s">
        <v>2909</v>
      </c>
      <c r="D124" s="69" t="s">
        <v>3886</v>
      </c>
      <c r="E124" s="69">
        <v>17</v>
      </c>
      <c r="F124" s="69">
        <v>3.8530000000000002</v>
      </c>
      <c r="G124" s="69"/>
      <c r="H124" s="69">
        <v>3700</v>
      </c>
      <c r="I124" s="69">
        <v>25</v>
      </c>
      <c r="J124" s="69" t="s">
        <v>2</v>
      </c>
      <c r="K124" s="69"/>
      <c r="L124" s="69"/>
      <c r="M124" s="69"/>
      <c r="N124" s="69"/>
      <c r="O124" s="69"/>
      <c r="P124" s="69"/>
      <c r="Q124" s="69"/>
      <c r="R124" s="69"/>
      <c r="S124" s="69">
        <v>950</v>
      </c>
      <c r="T124" s="69">
        <v>1135</v>
      </c>
      <c r="U124" s="70">
        <v>100</v>
      </c>
    </row>
    <row r="125" spans="1:21" ht="15.75" x14ac:dyDescent="0.25">
      <c r="A125" s="68" t="s">
        <v>3150</v>
      </c>
      <c r="B125" s="69">
        <v>21</v>
      </c>
      <c r="C125" s="69" t="s">
        <v>2909</v>
      </c>
      <c r="D125" s="69" t="s">
        <v>3887</v>
      </c>
      <c r="E125" s="69">
        <v>87</v>
      </c>
      <c r="F125" s="69">
        <v>4.8339999999999996</v>
      </c>
      <c r="G125" s="69"/>
      <c r="H125" s="69">
        <v>4000</v>
      </c>
      <c r="I125" s="69">
        <v>28</v>
      </c>
      <c r="J125" s="69" t="s">
        <v>2</v>
      </c>
      <c r="K125" s="69"/>
      <c r="L125" s="69"/>
      <c r="M125" s="69"/>
      <c r="N125" s="69"/>
      <c r="O125" s="69"/>
      <c r="P125" s="69"/>
      <c r="Q125" s="69"/>
      <c r="R125" s="69"/>
      <c r="S125" s="69">
        <v>1060</v>
      </c>
      <c r="T125" s="69">
        <v>1275</v>
      </c>
      <c r="U125" s="70">
        <v>112</v>
      </c>
    </row>
    <row r="126" spans="1:21" ht="15.75" x14ac:dyDescent="0.25">
      <c r="A126" s="68" t="s">
        <v>3150</v>
      </c>
      <c r="B126" s="69">
        <v>42</v>
      </c>
      <c r="C126" s="69" t="s">
        <v>2909</v>
      </c>
      <c r="D126" s="69" t="s">
        <v>3888</v>
      </c>
      <c r="E126" s="69">
        <v>13</v>
      </c>
      <c r="F126" s="69">
        <v>3.8530000000000002</v>
      </c>
      <c r="G126" s="69"/>
      <c r="H126" s="69">
        <v>4500</v>
      </c>
      <c r="I126" s="69">
        <v>25</v>
      </c>
      <c r="J126" s="69" t="s">
        <v>2</v>
      </c>
      <c r="K126" s="69"/>
      <c r="L126" s="69"/>
      <c r="M126" s="69"/>
      <c r="N126" s="69"/>
      <c r="O126" s="69"/>
      <c r="P126" s="69"/>
      <c r="Q126" s="69"/>
      <c r="R126" s="69"/>
      <c r="S126" s="69">
        <v>950</v>
      </c>
      <c r="T126" s="69">
        <v>1135</v>
      </c>
      <c r="U126" s="70">
        <v>100</v>
      </c>
    </row>
    <row r="127" spans="1:21" ht="15.75" x14ac:dyDescent="0.25">
      <c r="A127" s="68" t="s">
        <v>3150</v>
      </c>
      <c r="B127" s="69">
        <v>41</v>
      </c>
      <c r="C127" s="69" t="s">
        <v>2909</v>
      </c>
      <c r="D127" s="69" t="s">
        <v>3889</v>
      </c>
      <c r="E127" s="69">
        <v>69</v>
      </c>
      <c r="F127" s="69">
        <v>3.8530000000000002</v>
      </c>
      <c r="G127" s="69"/>
      <c r="H127" s="69">
        <v>5200</v>
      </c>
      <c r="I127" s="69">
        <v>25</v>
      </c>
      <c r="J127" s="69" t="s">
        <v>2</v>
      </c>
      <c r="K127" s="69"/>
      <c r="L127" s="69"/>
      <c r="M127" s="69"/>
      <c r="N127" s="69"/>
      <c r="O127" s="69"/>
      <c r="P127" s="69"/>
      <c r="Q127" s="69"/>
      <c r="R127" s="69"/>
      <c r="S127" s="69">
        <v>950</v>
      </c>
      <c r="T127" s="69">
        <v>1135</v>
      </c>
      <c r="U127" s="70">
        <v>100</v>
      </c>
    </row>
    <row r="128" spans="1:21" ht="15.75" x14ac:dyDescent="0.25">
      <c r="A128" s="68" t="s">
        <v>3150</v>
      </c>
      <c r="B128" s="69">
        <v>31</v>
      </c>
      <c r="C128" s="69" t="s">
        <v>2909</v>
      </c>
      <c r="D128" s="69" t="s">
        <v>3890</v>
      </c>
      <c r="E128" s="69">
        <v>25</v>
      </c>
      <c r="F128" s="69">
        <v>2.984</v>
      </c>
      <c r="G128" s="69"/>
      <c r="H128" s="69">
        <v>4000</v>
      </c>
      <c r="I128" s="69">
        <v>22</v>
      </c>
      <c r="J128" s="69" t="s">
        <v>2</v>
      </c>
      <c r="K128" s="69"/>
      <c r="L128" s="69"/>
      <c r="M128" s="69"/>
      <c r="N128" s="69"/>
      <c r="O128" s="69"/>
      <c r="P128" s="69"/>
      <c r="Q128" s="69"/>
      <c r="R128" s="69"/>
      <c r="S128" s="69">
        <v>835</v>
      </c>
      <c r="T128" s="69">
        <v>1000</v>
      </c>
      <c r="U128" s="70">
        <v>88</v>
      </c>
    </row>
    <row r="129" spans="1:21" ht="15.75" x14ac:dyDescent="0.25">
      <c r="A129" s="68" t="s">
        <v>3150</v>
      </c>
      <c r="B129" s="69">
        <v>11</v>
      </c>
      <c r="C129" s="69" t="s">
        <v>2909</v>
      </c>
      <c r="D129" s="69" t="s">
        <v>3891</v>
      </c>
      <c r="E129" s="69">
        <v>6</v>
      </c>
      <c r="F129" s="69">
        <v>2.4660000000000002</v>
      </c>
      <c r="G129" s="69"/>
      <c r="H129" s="69">
        <v>9000</v>
      </c>
      <c r="I129" s="69">
        <v>20</v>
      </c>
      <c r="J129" s="69" t="s">
        <v>2</v>
      </c>
      <c r="K129" s="69"/>
      <c r="L129" s="69"/>
      <c r="M129" s="69"/>
      <c r="N129" s="69"/>
      <c r="O129" s="69"/>
      <c r="P129" s="69"/>
      <c r="Q129" s="69"/>
      <c r="R129" s="69"/>
      <c r="S129" s="69">
        <v>760</v>
      </c>
      <c r="T129" s="69">
        <v>910</v>
      </c>
      <c r="U129" s="70">
        <v>80</v>
      </c>
    </row>
    <row r="130" spans="1:21" ht="15.75" x14ac:dyDescent="0.25">
      <c r="A130" s="68" t="s">
        <v>3150</v>
      </c>
      <c r="B130" s="69">
        <v>32</v>
      </c>
      <c r="C130" s="69" t="s">
        <v>2909</v>
      </c>
      <c r="D130" s="69" t="s">
        <v>3892</v>
      </c>
      <c r="E130" s="69">
        <v>10</v>
      </c>
      <c r="F130" s="69">
        <v>2.4660000000000002</v>
      </c>
      <c r="G130" s="69"/>
      <c r="H130" s="69">
        <v>5000</v>
      </c>
      <c r="I130" s="69">
        <v>20</v>
      </c>
      <c r="J130" s="69" t="s">
        <v>2</v>
      </c>
      <c r="K130" s="69"/>
      <c r="L130" s="69"/>
      <c r="M130" s="69"/>
      <c r="N130" s="69"/>
      <c r="O130" s="69"/>
      <c r="P130" s="69"/>
      <c r="Q130" s="69"/>
      <c r="R130" s="69"/>
      <c r="S130" s="69">
        <v>760</v>
      </c>
      <c r="T130" s="69">
        <v>910</v>
      </c>
      <c r="U130" s="70">
        <v>80</v>
      </c>
    </row>
    <row r="131" spans="1:21" ht="15.75" x14ac:dyDescent="0.25">
      <c r="A131" s="68" t="s">
        <v>3150</v>
      </c>
      <c r="B131" s="69">
        <v>12</v>
      </c>
      <c r="C131" s="69" t="s">
        <v>2909</v>
      </c>
      <c r="D131" s="69" t="s">
        <v>3893</v>
      </c>
      <c r="E131" s="69">
        <v>39</v>
      </c>
      <c r="F131" s="69">
        <v>3.8530000000000002</v>
      </c>
      <c r="G131" s="69"/>
      <c r="H131" s="69">
        <v>4000</v>
      </c>
      <c r="I131" s="69">
        <v>25</v>
      </c>
      <c r="J131" s="69" t="s">
        <v>2</v>
      </c>
      <c r="K131" s="69"/>
      <c r="L131" s="69"/>
      <c r="M131" s="69"/>
      <c r="N131" s="69"/>
      <c r="O131" s="69"/>
      <c r="P131" s="69"/>
      <c r="Q131" s="69"/>
      <c r="R131" s="69"/>
      <c r="S131" s="69">
        <v>950</v>
      </c>
      <c r="T131" s="69">
        <v>1135</v>
      </c>
      <c r="U131" s="70">
        <v>100</v>
      </c>
    </row>
    <row r="132" spans="1:21" ht="15.75" x14ac:dyDescent="0.25">
      <c r="A132" s="66" t="s">
        <v>2971</v>
      </c>
      <c r="B132" s="13" t="s">
        <v>2971</v>
      </c>
      <c r="C132" s="13" t="s">
        <v>3776</v>
      </c>
      <c r="D132" s="13" t="s">
        <v>4127</v>
      </c>
      <c r="E132" s="13"/>
      <c r="F132" s="13"/>
      <c r="G132" s="13"/>
      <c r="H132" s="13"/>
      <c r="I132" s="13"/>
      <c r="J132" s="13"/>
      <c r="K132" s="13"/>
      <c r="L132" s="13"/>
      <c r="M132" s="13"/>
      <c r="N132" s="13"/>
      <c r="O132" s="13"/>
      <c r="P132" s="13"/>
      <c r="Q132" s="13"/>
      <c r="R132" s="13"/>
      <c r="S132" s="13"/>
      <c r="T132" s="13"/>
      <c r="U132" s="67"/>
    </row>
    <row r="133" spans="1:21" ht="47.25" x14ac:dyDescent="0.25">
      <c r="A133" s="32" t="s">
        <v>3150</v>
      </c>
      <c r="B133" s="120" t="s">
        <v>4128</v>
      </c>
      <c r="C133" s="121" t="s">
        <v>2932</v>
      </c>
      <c r="D133" s="121" t="s">
        <v>3418</v>
      </c>
      <c r="E133" s="121">
        <v>106.2</v>
      </c>
      <c r="F133" s="121"/>
      <c r="G133" s="121" t="s">
        <v>2349</v>
      </c>
      <c r="H133" s="121"/>
      <c r="I133" s="121"/>
      <c r="J133" s="121"/>
      <c r="K133" s="121"/>
      <c r="L133" s="121"/>
      <c r="M133" s="121"/>
      <c r="N133" s="121"/>
      <c r="O133" s="121"/>
      <c r="P133" s="121"/>
      <c r="Q133" s="121"/>
      <c r="R133" s="121"/>
      <c r="S133" s="121"/>
      <c r="T133" s="121"/>
      <c r="U133" s="122"/>
    </row>
    <row r="134" spans="1:21" ht="63" x14ac:dyDescent="0.25">
      <c r="A134" s="32" t="s">
        <v>3150</v>
      </c>
      <c r="B134" s="120" t="s">
        <v>4129</v>
      </c>
      <c r="C134" s="35" t="s">
        <v>2980</v>
      </c>
      <c r="D134" s="35" t="s">
        <v>3762</v>
      </c>
      <c r="E134" s="35">
        <v>31.61</v>
      </c>
      <c r="F134" s="13" t="s">
        <v>4</v>
      </c>
      <c r="G134" s="121" t="s">
        <v>3</v>
      </c>
      <c r="H134" s="121"/>
      <c r="I134" s="121"/>
      <c r="J134" s="121"/>
      <c r="K134" s="121"/>
      <c r="L134" s="121"/>
      <c r="M134" s="121"/>
      <c r="N134" s="121"/>
      <c r="O134" s="121"/>
      <c r="P134" s="121"/>
      <c r="Q134" s="121"/>
      <c r="R134" s="121"/>
      <c r="S134" s="121"/>
      <c r="T134" s="121"/>
      <c r="U134" s="122"/>
    </row>
    <row r="135" spans="1:21" ht="47.25" x14ac:dyDescent="0.25">
      <c r="A135" s="32" t="s">
        <v>3150</v>
      </c>
      <c r="B135" s="120" t="s">
        <v>4130</v>
      </c>
      <c r="C135" s="35" t="s">
        <v>2980</v>
      </c>
      <c r="D135" s="35" t="s">
        <v>3766</v>
      </c>
      <c r="E135" s="35">
        <v>31.77</v>
      </c>
      <c r="F135" s="13" t="s">
        <v>4</v>
      </c>
      <c r="G135" s="121" t="s">
        <v>3</v>
      </c>
      <c r="H135" s="121"/>
      <c r="I135" s="121"/>
      <c r="J135" s="121"/>
      <c r="K135" s="121"/>
      <c r="L135" s="121"/>
      <c r="M135" s="121"/>
      <c r="N135" s="121"/>
      <c r="O135" s="121"/>
      <c r="P135" s="121"/>
      <c r="Q135" s="121"/>
      <c r="R135" s="121"/>
      <c r="S135" s="121"/>
      <c r="T135" s="121"/>
      <c r="U135" s="122"/>
    </row>
    <row r="136" spans="1:21" ht="47.25" x14ac:dyDescent="0.25">
      <c r="A136" s="32" t="s">
        <v>3150</v>
      </c>
      <c r="B136" s="120" t="s">
        <v>4130</v>
      </c>
      <c r="C136" s="121" t="s">
        <v>3755</v>
      </c>
      <c r="D136" s="121" t="s">
        <v>3756</v>
      </c>
      <c r="E136" s="121">
        <v>142.92599999999999</v>
      </c>
      <c r="F136" s="121"/>
      <c r="G136" s="121" t="s">
        <v>2350</v>
      </c>
      <c r="H136" s="121"/>
      <c r="I136" s="121"/>
      <c r="J136" s="121"/>
      <c r="K136" s="121"/>
      <c r="L136" s="121"/>
      <c r="M136" s="121"/>
      <c r="N136" s="121"/>
      <c r="O136" s="121"/>
      <c r="P136" s="121"/>
      <c r="Q136" s="121"/>
      <c r="R136" s="121"/>
      <c r="S136" s="121"/>
      <c r="T136" s="121"/>
      <c r="U136" s="122"/>
    </row>
    <row r="137" spans="1:21" ht="47.25" x14ac:dyDescent="0.25">
      <c r="A137" s="32" t="s">
        <v>3150</v>
      </c>
      <c r="B137" s="120" t="s">
        <v>4130</v>
      </c>
      <c r="C137" s="121" t="s">
        <v>3751</v>
      </c>
      <c r="D137" s="121" t="s">
        <v>3752</v>
      </c>
      <c r="E137" s="121">
        <v>97.39</v>
      </c>
      <c r="F137" s="121"/>
      <c r="G137" s="121" t="s">
        <v>2349</v>
      </c>
      <c r="H137" s="121"/>
      <c r="I137" s="121"/>
      <c r="J137" s="121"/>
      <c r="K137" s="121"/>
      <c r="L137" s="121"/>
      <c r="M137" s="121"/>
      <c r="N137" s="121"/>
      <c r="O137" s="121"/>
      <c r="P137" s="121"/>
      <c r="Q137" s="121"/>
      <c r="R137" s="121"/>
      <c r="S137" s="121"/>
      <c r="T137" s="121"/>
      <c r="U137" s="122"/>
    </row>
    <row r="138" spans="1:21" ht="47.25" x14ac:dyDescent="0.25">
      <c r="A138" s="32" t="s">
        <v>3150</v>
      </c>
      <c r="B138" s="120" t="s">
        <v>4130</v>
      </c>
      <c r="C138" s="121" t="s">
        <v>3767</v>
      </c>
      <c r="D138" s="121" t="s">
        <v>3768</v>
      </c>
      <c r="E138" s="121">
        <v>317.66000000000003</v>
      </c>
      <c r="F138" s="121"/>
      <c r="G138" s="121" t="s">
        <v>2349</v>
      </c>
      <c r="H138" s="121"/>
      <c r="I138" s="121"/>
      <c r="J138" s="121"/>
      <c r="K138" s="121"/>
      <c r="L138" s="121"/>
      <c r="M138" s="121"/>
      <c r="N138" s="121"/>
      <c r="O138" s="121"/>
      <c r="P138" s="121"/>
      <c r="Q138" s="121"/>
      <c r="R138" s="121"/>
      <c r="S138" s="121"/>
      <c r="T138" s="121"/>
      <c r="U138" s="122"/>
    </row>
    <row r="139" spans="1:21" ht="47.25" x14ac:dyDescent="0.25">
      <c r="A139" s="32" t="s">
        <v>3150</v>
      </c>
      <c r="B139" s="120" t="s">
        <v>4130</v>
      </c>
      <c r="C139" s="121" t="s">
        <v>3744</v>
      </c>
      <c r="D139" s="121" t="s">
        <v>3745</v>
      </c>
      <c r="E139" s="121">
        <v>823.05</v>
      </c>
      <c r="F139" s="121"/>
      <c r="G139" s="121" t="s">
        <v>2349</v>
      </c>
      <c r="H139" s="121"/>
      <c r="I139" s="121"/>
      <c r="J139" s="121"/>
      <c r="K139" s="121"/>
      <c r="L139" s="121"/>
      <c r="M139" s="121"/>
      <c r="N139" s="121"/>
      <c r="O139" s="121"/>
      <c r="P139" s="121"/>
      <c r="Q139" s="121"/>
      <c r="R139" s="121"/>
      <c r="S139" s="121"/>
      <c r="T139" s="121"/>
      <c r="U139" s="122"/>
    </row>
    <row r="140" spans="1:21" ht="15.75" x14ac:dyDescent="0.25">
      <c r="A140" s="66" t="s">
        <v>2971</v>
      </c>
      <c r="B140" s="13" t="s">
        <v>2971</v>
      </c>
      <c r="C140" s="13" t="s">
        <v>3776</v>
      </c>
      <c r="D140" s="13" t="s">
        <v>3894</v>
      </c>
      <c r="E140" s="13"/>
      <c r="F140" s="13"/>
      <c r="G140" s="13"/>
      <c r="H140" s="13"/>
      <c r="I140" s="13"/>
      <c r="J140" s="13"/>
      <c r="K140" s="13"/>
      <c r="L140" s="13"/>
      <c r="M140" s="13"/>
      <c r="N140" s="13"/>
      <c r="O140" s="13"/>
      <c r="P140" s="13"/>
      <c r="Q140" s="13"/>
      <c r="R140" s="13"/>
      <c r="S140" s="13"/>
      <c r="T140" s="13"/>
      <c r="U140" s="67"/>
    </row>
    <row r="141" spans="1:21" ht="15.75" x14ac:dyDescent="0.25">
      <c r="A141" s="66" t="s">
        <v>3148</v>
      </c>
      <c r="B141" s="13" t="s">
        <v>2971</v>
      </c>
      <c r="C141" s="95" t="s">
        <v>2972</v>
      </c>
      <c r="D141" s="95" t="s">
        <v>2967</v>
      </c>
      <c r="E141" s="95">
        <v>396.91</v>
      </c>
      <c r="F141" s="13"/>
      <c r="G141" s="13"/>
      <c r="H141" s="13"/>
      <c r="I141" s="13"/>
      <c r="J141" s="13"/>
      <c r="K141" s="13"/>
      <c r="L141" s="13"/>
      <c r="M141" s="13"/>
      <c r="N141" s="13"/>
      <c r="O141" s="13"/>
      <c r="P141" s="13"/>
      <c r="Q141" s="13"/>
      <c r="R141" s="13"/>
      <c r="S141" s="13"/>
      <c r="T141" s="13"/>
      <c r="U141" s="67"/>
    </row>
    <row r="142" spans="1:21" ht="15.75" x14ac:dyDescent="0.25">
      <c r="A142" s="14" t="s">
        <v>3148</v>
      </c>
      <c r="B142" s="15" t="s">
        <v>3148</v>
      </c>
      <c r="C142" s="15"/>
      <c r="D142" s="15" t="s">
        <v>3149</v>
      </c>
      <c r="E142" s="15">
        <v>1</v>
      </c>
      <c r="F142" s="15"/>
      <c r="G142" s="15"/>
      <c r="H142" s="15"/>
      <c r="I142" s="15"/>
      <c r="J142" s="15"/>
      <c r="K142" s="15"/>
      <c r="L142" s="15"/>
      <c r="M142" s="15"/>
      <c r="N142" s="15"/>
      <c r="O142" s="15"/>
      <c r="P142" s="15"/>
      <c r="Q142" s="15"/>
      <c r="R142" s="15"/>
      <c r="S142" s="15"/>
      <c r="T142" s="15"/>
      <c r="U142" s="16"/>
    </row>
    <row r="143" spans="1:21" ht="15.75" x14ac:dyDescent="0.25">
      <c r="A143" s="32" t="s">
        <v>3148</v>
      </c>
      <c r="B143" s="30"/>
      <c r="C143" s="35" t="s">
        <v>2980</v>
      </c>
      <c r="D143" s="35" t="s">
        <v>2967</v>
      </c>
      <c r="E143" s="35">
        <v>396.91</v>
      </c>
      <c r="F143" s="13" t="s">
        <v>4</v>
      </c>
      <c r="G143" s="30" t="s">
        <v>3</v>
      </c>
      <c r="H143" s="30"/>
      <c r="I143" s="30"/>
      <c r="J143" s="30"/>
      <c r="K143" s="30"/>
      <c r="L143" s="30"/>
      <c r="M143" s="30"/>
      <c r="N143" s="30"/>
      <c r="O143" s="30"/>
      <c r="P143" s="30"/>
      <c r="Q143" s="30"/>
      <c r="R143" s="30"/>
      <c r="S143" s="30"/>
      <c r="T143" s="30"/>
      <c r="U143" s="33"/>
    </row>
    <row r="144" spans="1:21" ht="15.75" x14ac:dyDescent="0.25">
      <c r="A144" s="32" t="s">
        <v>3148</v>
      </c>
      <c r="B144" s="79" t="s">
        <v>3167</v>
      </c>
      <c r="C144" s="79" t="s">
        <v>2932</v>
      </c>
      <c r="D144" s="79" t="s">
        <v>3168</v>
      </c>
      <c r="E144" s="79">
        <v>140</v>
      </c>
      <c r="F144" s="13"/>
      <c r="G144" s="30"/>
      <c r="H144" s="30"/>
      <c r="I144" s="30"/>
      <c r="J144" s="30"/>
      <c r="K144" s="30"/>
      <c r="L144" s="30"/>
      <c r="M144" s="30"/>
      <c r="N144" s="30"/>
      <c r="O144" s="30"/>
      <c r="P144" s="30"/>
      <c r="Q144" s="30"/>
      <c r="R144" s="30"/>
      <c r="S144" s="30"/>
      <c r="T144" s="30"/>
      <c r="U144" s="33"/>
    </row>
    <row r="145" spans="1:21" ht="15.75" x14ac:dyDescent="0.25">
      <c r="A145" s="66" t="s">
        <v>3148</v>
      </c>
      <c r="B145" s="13" t="s">
        <v>2971</v>
      </c>
      <c r="C145" s="13" t="s">
        <v>3895</v>
      </c>
      <c r="D145" s="13" t="s">
        <v>3896</v>
      </c>
      <c r="E145" s="13"/>
      <c r="F145" s="13"/>
      <c r="G145" s="13"/>
      <c r="H145" s="13"/>
      <c r="I145" s="13"/>
      <c r="J145" s="13"/>
      <c r="K145" s="13"/>
      <c r="L145" s="13"/>
      <c r="M145" s="13"/>
      <c r="N145" s="13"/>
      <c r="O145" s="13"/>
      <c r="P145" s="13"/>
      <c r="Q145" s="13"/>
      <c r="R145" s="13"/>
      <c r="S145" s="13"/>
      <c r="T145" s="13"/>
      <c r="U145" s="67"/>
    </row>
    <row r="146" spans="1:21" ht="31.5" x14ac:dyDescent="0.25">
      <c r="A146" s="68" t="s">
        <v>3148</v>
      </c>
      <c r="B146" s="69">
        <v>1</v>
      </c>
      <c r="C146" s="69" t="s">
        <v>2909</v>
      </c>
      <c r="D146" s="69" t="s">
        <v>3897</v>
      </c>
      <c r="E146" s="69">
        <v>67</v>
      </c>
      <c r="F146" s="69">
        <v>1.208</v>
      </c>
      <c r="G146" s="69"/>
      <c r="H146" s="69">
        <v>7400</v>
      </c>
      <c r="I146" s="69">
        <v>14</v>
      </c>
      <c r="J146" s="69" t="s">
        <v>2</v>
      </c>
      <c r="K146" s="69"/>
      <c r="L146" s="69"/>
      <c r="M146" s="69"/>
      <c r="N146" s="69"/>
      <c r="O146" s="69"/>
      <c r="P146" s="69"/>
      <c r="Q146" s="69"/>
      <c r="R146" s="69"/>
      <c r="S146" s="69">
        <v>530</v>
      </c>
      <c r="T146" s="69">
        <v>635</v>
      </c>
      <c r="U146" s="70">
        <v>35</v>
      </c>
    </row>
    <row r="147" spans="1:21" ht="31.5" x14ac:dyDescent="0.25">
      <c r="A147" s="68" t="s">
        <v>3148</v>
      </c>
      <c r="B147" s="69">
        <v>2</v>
      </c>
      <c r="C147" s="69" t="s">
        <v>2909</v>
      </c>
      <c r="D147" s="69" t="s">
        <v>3898</v>
      </c>
      <c r="E147" s="69">
        <v>67</v>
      </c>
      <c r="F147" s="69">
        <v>1.208</v>
      </c>
      <c r="G147" s="69"/>
      <c r="H147" s="69">
        <v>6700</v>
      </c>
      <c r="I147" s="69">
        <v>14</v>
      </c>
      <c r="J147" s="69" t="s">
        <v>2</v>
      </c>
      <c r="K147" s="69"/>
      <c r="L147" s="69"/>
      <c r="M147" s="69"/>
      <c r="N147" s="69"/>
      <c r="O147" s="69"/>
      <c r="P147" s="69"/>
      <c r="Q147" s="69"/>
      <c r="R147" s="69"/>
      <c r="S147" s="69">
        <v>530</v>
      </c>
      <c r="T147" s="69">
        <v>635</v>
      </c>
      <c r="U147" s="70">
        <v>35</v>
      </c>
    </row>
    <row r="148" spans="1:21" ht="31.5" x14ac:dyDescent="0.25">
      <c r="A148" s="68" t="s">
        <v>3148</v>
      </c>
      <c r="B148" s="69">
        <v>4</v>
      </c>
      <c r="C148" s="69" t="s">
        <v>2909</v>
      </c>
      <c r="D148" s="69" t="s">
        <v>3899</v>
      </c>
      <c r="E148" s="69">
        <v>1020</v>
      </c>
      <c r="F148" s="69">
        <v>0.39500000000000002</v>
      </c>
      <c r="G148" s="69" t="s">
        <v>0</v>
      </c>
      <c r="H148" s="69">
        <v>600</v>
      </c>
      <c r="I148" s="69">
        <v>8</v>
      </c>
      <c r="J148" s="69" t="s">
        <v>1</v>
      </c>
      <c r="K148" s="69"/>
      <c r="L148" s="69"/>
      <c r="M148" s="69"/>
      <c r="N148" s="69"/>
      <c r="O148" s="69"/>
      <c r="P148" s="69"/>
      <c r="Q148" s="69"/>
      <c r="R148" s="69"/>
      <c r="S148" s="69">
        <v>200</v>
      </c>
      <c r="T148" s="69">
        <v>250</v>
      </c>
      <c r="U148" s="70">
        <v>10</v>
      </c>
    </row>
    <row r="149" spans="1:21" ht="31.5" x14ac:dyDescent="0.25">
      <c r="A149" s="68" t="s">
        <v>3148</v>
      </c>
      <c r="B149" s="69">
        <v>7</v>
      </c>
      <c r="C149" s="69" t="s">
        <v>2909</v>
      </c>
      <c r="D149" s="69" t="s">
        <v>3900</v>
      </c>
      <c r="E149" s="69">
        <v>3</v>
      </c>
      <c r="F149" s="69">
        <v>1.208</v>
      </c>
      <c r="G149" s="69"/>
      <c r="H149" s="69">
        <v>5850</v>
      </c>
      <c r="I149" s="69">
        <v>14</v>
      </c>
      <c r="J149" s="69" t="s">
        <v>2</v>
      </c>
      <c r="K149" s="69"/>
      <c r="L149" s="69"/>
      <c r="M149" s="69"/>
      <c r="N149" s="69"/>
      <c r="O149" s="69"/>
      <c r="P149" s="69"/>
      <c r="Q149" s="69"/>
      <c r="R149" s="69"/>
      <c r="S149" s="69">
        <v>530</v>
      </c>
      <c r="T149" s="69">
        <v>635</v>
      </c>
      <c r="U149" s="70">
        <v>35</v>
      </c>
    </row>
    <row r="150" spans="1:21" ht="31.5" x14ac:dyDescent="0.25">
      <c r="A150" s="68" t="s">
        <v>3148</v>
      </c>
      <c r="B150" s="69">
        <v>8</v>
      </c>
      <c r="C150" s="69" t="s">
        <v>2909</v>
      </c>
      <c r="D150" s="69" t="s">
        <v>3901</v>
      </c>
      <c r="E150" s="69">
        <v>3</v>
      </c>
      <c r="F150" s="69">
        <v>1.208</v>
      </c>
      <c r="G150" s="69"/>
      <c r="H150" s="69">
        <v>5150</v>
      </c>
      <c r="I150" s="69">
        <v>14</v>
      </c>
      <c r="J150" s="69" t="s">
        <v>2</v>
      </c>
      <c r="K150" s="69"/>
      <c r="L150" s="69"/>
      <c r="M150" s="69"/>
      <c r="N150" s="69"/>
      <c r="O150" s="69"/>
      <c r="P150" s="69"/>
      <c r="Q150" s="69"/>
      <c r="R150" s="69"/>
      <c r="S150" s="69">
        <v>530</v>
      </c>
      <c r="T150" s="69">
        <v>635</v>
      </c>
      <c r="U150" s="70">
        <v>35</v>
      </c>
    </row>
    <row r="151" spans="1:21" ht="31.5" x14ac:dyDescent="0.25">
      <c r="A151" s="68" t="s">
        <v>3148</v>
      </c>
      <c r="B151" s="69">
        <v>4</v>
      </c>
      <c r="C151" s="69" t="s">
        <v>2909</v>
      </c>
      <c r="D151" s="69" t="s">
        <v>3902</v>
      </c>
      <c r="E151" s="69">
        <v>44</v>
      </c>
      <c r="F151" s="69">
        <v>0.39500000000000002</v>
      </c>
      <c r="G151" s="69" t="s">
        <v>0</v>
      </c>
      <c r="H151" s="69">
        <v>600</v>
      </c>
      <c r="I151" s="69">
        <v>8</v>
      </c>
      <c r="J151" s="69" t="s">
        <v>1</v>
      </c>
      <c r="K151" s="69"/>
      <c r="L151" s="69"/>
      <c r="M151" s="69"/>
      <c r="N151" s="69"/>
      <c r="O151" s="69"/>
      <c r="P151" s="69"/>
      <c r="Q151" s="69"/>
      <c r="R151" s="69"/>
      <c r="S151" s="69">
        <v>200</v>
      </c>
      <c r="T151" s="69">
        <v>250</v>
      </c>
      <c r="U151" s="70">
        <v>10</v>
      </c>
    </row>
    <row r="152" spans="1:21" ht="31.5" x14ac:dyDescent="0.25">
      <c r="A152" s="68" t="s">
        <v>3148</v>
      </c>
      <c r="B152" s="69">
        <v>1</v>
      </c>
      <c r="C152" s="69" t="s">
        <v>2909</v>
      </c>
      <c r="D152" s="69" t="s">
        <v>3903</v>
      </c>
      <c r="E152" s="69">
        <v>140</v>
      </c>
      <c r="F152" s="69">
        <v>1.208</v>
      </c>
      <c r="G152" s="69"/>
      <c r="H152" s="69">
        <v>7400</v>
      </c>
      <c r="I152" s="69">
        <v>14</v>
      </c>
      <c r="J152" s="69" t="s">
        <v>2</v>
      </c>
      <c r="K152" s="69"/>
      <c r="L152" s="69"/>
      <c r="M152" s="69"/>
      <c r="N152" s="69"/>
      <c r="O152" s="69"/>
      <c r="P152" s="69"/>
      <c r="Q152" s="69"/>
      <c r="R152" s="69"/>
      <c r="S152" s="69">
        <v>530</v>
      </c>
      <c r="T152" s="69">
        <v>635</v>
      </c>
      <c r="U152" s="70">
        <v>35</v>
      </c>
    </row>
    <row r="153" spans="1:21" ht="31.5" x14ac:dyDescent="0.25">
      <c r="A153" s="68" t="s">
        <v>3148</v>
      </c>
      <c r="B153" s="69">
        <v>2</v>
      </c>
      <c r="C153" s="69" t="s">
        <v>2909</v>
      </c>
      <c r="D153" s="69" t="s">
        <v>3904</v>
      </c>
      <c r="E153" s="69">
        <v>140</v>
      </c>
      <c r="F153" s="69">
        <v>1.208</v>
      </c>
      <c r="G153" s="69"/>
      <c r="H153" s="69">
        <v>6700</v>
      </c>
      <c r="I153" s="69">
        <v>14</v>
      </c>
      <c r="J153" s="69" t="s">
        <v>2</v>
      </c>
      <c r="K153" s="69"/>
      <c r="L153" s="69"/>
      <c r="M153" s="69"/>
      <c r="N153" s="69"/>
      <c r="O153" s="69"/>
      <c r="P153" s="69"/>
      <c r="Q153" s="69"/>
      <c r="R153" s="69"/>
      <c r="S153" s="69">
        <v>530</v>
      </c>
      <c r="T153" s="69">
        <v>635</v>
      </c>
      <c r="U153" s="70">
        <v>35</v>
      </c>
    </row>
    <row r="154" spans="1:21" ht="31.5" x14ac:dyDescent="0.25">
      <c r="A154" s="68" t="s">
        <v>3148</v>
      </c>
      <c r="B154" s="69">
        <v>4</v>
      </c>
      <c r="C154" s="69" t="s">
        <v>2909</v>
      </c>
      <c r="D154" s="69" t="s">
        <v>3905</v>
      </c>
      <c r="E154" s="69">
        <v>2131</v>
      </c>
      <c r="F154" s="69">
        <v>0.39500000000000002</v>
      </c>
      <c r="G154" s="69" t="s">
        <v>0</v>
      </c>
      <c r="H154" s="69">
        <v>600</v>
      </c>
      <c r="I154" s="69">
        <v>8</v>
      </c>
      <c r="J154" s="69" t="s">
        <v>1</v>
      </c>
      <c r="K154" s="69"/>
      <c r="L154" s="69"/>
      <c r="M154" s="69"/>
      <c r="N154" s="69"/>
      <c r="O154" s="69"/>
      <c r="P154" s="69"/>
      <c r="Q154" s="69"/>
      <c r="R154" s="69"/>
      <c r="S154" s="69">
        <v>200</v>
      </c>
      <c r="T154" s="69">
        <v>250</v>
      </c>
      <c r="U154" s="70">
        <v>10</v>
      </c>
    </row>
    <row r="155" spans="1:21" ht="31.5" x14ac:dyDescent="0.25">
      <c r="A155" s="68" t="s">
        <v>3148</v>
      </c>
      <c r="B155" s="69">
        <v>7</v>
      </c>
      <c r="C155" s="69" t="s">
        <v>2909</v>
      </c>
      <c r="D155" s="69" t="s">
        <v>3906</v>
      </c>
      <c r="E155" s="69">
        <v>3</v>
      </c>
      <c r="F155" s="69">
        <v>1.208</v>
      </c>
      <c r="G155" s="69"/>
      <c r="H155" s="69">
        <v>5850</v>
      </c>
      <c r="I155" s="69">
        <v>14</v>
      </c>
      <c r="J155" s="69" t="s">
        <v>2</v>
      </c>
      <c r="K155" s="69"/>
      <c r="L155" s="69"/>
      <c r="M155" s="69"/>
      <c r="N155" s="69"/>
      <c r="O155" s="69"/>
      <c r="P155" s="69"/>
      <c r="Q155" s="69"/>
      <c r="R155" s="69"/>
      <c r="S155" s="69">
        <v>530</v>
      </c>
      <c r="T155" s="69">
        <v>635</v>
      </c>
      <c r="U155" s="70">
        <v>35</v>
      </c>
    </row>
    <row r="156" spans="1:21" ht="31.5" x14ac:dyDescent="0.25">
      <c r="A156" s="68" t="s">
        <v>3148</v>
      </c>
      <c r="B156" s="69">
        <v>8</v>
      </c>
      <c r="C156" s="69" t="s">
        <v>2909</v>
      </c>
      <c r="D156" s="69" t="s">
        <v>3907</v>
      </c>
      <c r="E156" s="69">
        <v>3</v>
      </c>
      <c r="F156" s="69">
        <v>1.208</v>
      </c>
      <c r="G156" s="69"/>
      <c r="H156" s="69">
        <v>5150</v>
      </c>
      <c r="I156" s="69">
        <v>14</v>
      </c>
      <c r="J156" s="69" t="s">
        <v>2</v>
      </c>
      <c r="K156" s="69"/>
      <c r="L156" s="69"/>
      <c r="M156" s="69"/>
      <c r="N156" s="69"/>
      <c r="O156" s="69"/>
      <c r="P156" s="69"/>
      <c r="Q156" s="69"/>
      <c r="R156" s="69"/>
      <c r="S156" s="69">
        <v>530</v>
      </c>
      <c r="T156" s="69">
        <v>635</v>
      </c>
      <c r="U156" s="70">
        <v>35</v>
      </c>
    </row>
    <row r="157" spans="1:21" ht="31.5" x14ac:dyDescent="0.25">
      <c r="A157" s="68" t="s">
        <v>3148</v>
      </c>
      <c r="B157" s="69">
        <v>4</v>
      </c>
      <c r="C157" s="69" t="s">
        <v>2909</v>
      </c>
      <c r="D157" s="69" t="s">
        <v>3908</v>
      </c>
      <c r="E157" s="69">
        <v>55</v>
      </c>
      <c r="F157" s="69">
        <v>0.39500000000000002</v>
      </c>
      <c r="G157" s="69" t="s">
        <v>0</v>
      </c>
      <c r="H157" s="69">
        <v>600</v>
      </c>
      <c r="I157" s="69">
        <v>8</v>
      </c>
      <c r="J157" s="69" t="s">
        <v>1</v>
      </c>
      <c r="K157" s="69"/>
      <c r="L157" s="69"/>
      <c r="M157" s="69"/>
      <c r="N157" s="69"/>
      <c r="O157" s="69"/>
      <c r="P157" s="69"/>
      <c r="Q157" s="69"/>
      <c r="R157" s="69"/>
      <c r="S157" s="69">
        <v>200</v>
      </c>
      <c r="T157" s="69">
        <v>250</v>
      </c>
      <c r="U157" s="70">
        <v>10</v>
      </c>
    </row>
    <row r="158" spans="1:21" ht="31.5" x14ac:dyDescent="0.25">
      <c r="A158" s="68" t="s">
        <v>3148</v>
      </c>
      <c r="B158" s="69">
        <v>1</v>
      </c>
      <c r="C158" s="69" t="s">
        <v>2909</v>
      </c>
      <c r="D158" s="69" t="s">
        <v>3909</v>
      </c>
      <c r="E158" s="69">
        <v>67</v>
      </c>
      <c r="F158" s="69">
        <v>1.208</v>
      </c>
      <c r="G158" s="69"/>
      <c r="H158" s="69">
        <v>7400</v>
      </c>
      <c r="I158" s="69">
        <v>14</v>
      </c>
      <c r="J158" s="69" t="s">
        <v>2</v>
      </c>
      <c r="K158" s="69"/>
      <c r="L158" s="69"/>
      <c r="M158" s="69"/>
      <c r="N158" s="69"/>
      <c r="O158" s="69"/>
      <c r="P158" s="69"/>
      <c r="Q158" s="69"/>
      <c r="R158" s="69"/>
      <c r="S158" s="69">
        <v>530</v>
      </c>
      <c r="T158" s="69">
        <v>635</v>
      </c>
      <c r="U158" s="70">
        <v>35</v>
      </c>
    </row>
    <row r="159" spans="1:21" ht="31.5" x14ac:dyDescent="0.25">
      <c r="A159" s="68" t="s">
        <v>3148</v>
      </c>
      <c r="B159" s="69">
        <v>2</v>
      </c>
      <c r="C159" s="69" t="s">
        <v>2909</v>
      </c>
      <c r="D159" s="69" t="s">
        <v>3910</v>
      </c>
      <c r="E159" s="69">
        <v>67</v>
      </c>
      <c r="F159" s="69">
        <v>1.208</v>
      </c>
      <c r="G159" s="69"/>
      <c r="H159" s="69">
        <v>6700</v>
      </c>
      <c r="I159" s="69">
        <v>14</v>
      </c>
      <c r="J159" s="69" t="s">
        <v>2</v>
      </c>
      <c r="K159" s="69"/>
      <c r="L159" s="69"/>
      <c r="M159" s="69"/>
      <c r="N159" s="69"/>
      <c r="O159" s="69"/>
      <c r="P159" s="69"/>
      <c r="Q159" s="69"/>
      <c r="R159" s="69"/>
      <c r="S159" s="69">
        <v>530</v>
      </c>
      <c r="T159" s="69">
        <v>635</v>
      </c>
      <c r="U159" s="70">
        <v>35</v>
      </c>
    </row>
    <row r="160" spans="1:21" ht="31.5" x14ac:dyDescent="0.25">
      <c r="A160" s="68" t="s">
        <v>3148</v>
      </c>
      <c r="B160" s="69">
        <v>4</v>
      </c>
      <c r="C160" s="69" t="s">
        <v>2909</v>
      </c>
      <c r="D160" s="69" t="s">
        <v>3911</v>
      </c>
      <c r="E160" s="69">
        <v>1012</v>
      </c>
      <c r="F160" s="69">
        <v>0.39500000000000002</v>
      </c>
      <c r="G160" s="69" t="s">
        <v>0</v>
      </c>
      <c r="H160" s="69">
        <v>600</v>
      </c>
      <c r="I160" s="69">
        <v>8</v>
      </c>
      <c r="J160" s="69" t="s">
        <v>1</v>
      </c>
      <c r="K160" s="69"/>
      <c r="L160" s="69"/>
      <c r="M160" s="69"/>
      <c r="N160" s="69"/>
      <c r="O160" s="69"/>
      <c r="P160" s="69"/>
      <c r="Q160" s="69"/>
      <c r="R160" s="69"/>
      <c r="S160" s="69">
        <v>200</v>
      </c>
      <c r="T160" s="69">
        <v>250</v>
      </c>
      <c r="U160" s="70">
        <v>10</v>
      </c>
    </row>
    <row r="161" spans="1:21" ht="31.5" x14ac:dyDescent="0.25">
      <c r="A161" s="68" t="s">
        <v>3148</v>
      </c>
      <c r="B161" s="69">
        <v>2</v>
      </c>
      <c r="C161" s="69" t="s">
        <v>2909</v>
      </c>
      <c r="D161" s="69" t="s">
        <v>3912</v>
      </c>
      <c r="E161" s="69">
        <v>1</v>
      </c>
      <c r="F161" s="69">
        <v>1.208</v>
      </c>
      <c r="G161" s="69"/>
      <c r="H161" s="69">
        <v>6700</v>
      </c>
      <c r="I161" s="69">
        <v>14</v>
      </c>
      <c r="J161" s="69" t="s">
        <v>2</v>
      </c>
      <c r="K161" s="69"/>
      <c r="L161" s="69"/>
      <c r="M161" s="69"/>
      <c r="N161" s="69"/>
      <c r="O161" s="69"/>
      <c r="P161" s="69"/>
      <c r="Q161" s="69"/>
      <c r="R161" s="69"/>
      <c r="S161" s="69">
        <v>530</v>
      </c>
      <c r="T161" s="69">
        <v>635</v>
      </c>
      <c r="U161" s="70">
        <v>35</v>
      </c>
    </row>
    <row r="162" spans="1:21" ht="31.5" x14ac:dyDescent="0.25">
      <c r="A162" s="68" t="s">
        <v>3148</v>
      </c>
      <c r="B162" s="69">
        <v>1</v>
      </c>
      <c r="C162" s="69" t="s">
        <v>2909</v>
      </c>
      <c r="D162" s="69" t="s">
        <v>3913</v>
      </c>
      <c r="E162" s="69">
        <v>1</v>
      </c>
      <c r="F162" s="69">
        <v>1.208</v>
      </c>
      <c r="G162" s="69"/>
      <c r="H162" s="69">
        <v>7400</v>
      </c>
      <c r="I162" s="69">
        <v>14</v>
      </c>
      <c r="J162" s="69" t="s">
        <v>2</v>
      </c>
      <c r="K162" s="69"/>
      <c r="L162" s="69"/>
      <c r="M162" s="69"/>
      <c r="N162" s="69"/>
      <c r="O162" s="69"/>
      <c r="P162" s="69"/>
      <c r="Q162" s="69"/>
      <c r="R162" s="69"/>
      <c r="S162" s="69">
        <v>530</v>
      </c>
      <c r="T162" s="69">
        <v>635</v>
      </c>
      <c r="U162" s="70">
        <v>35</v>
      </c>
    </row>
    <row r="163" spans="1:21" ht="31.5" x14ac:dyDescent="0.25">
      <c r="A163" s="68" t="s">
        <v>3148</v>
      </c>
      <c r="B163" s="69">
        <v>7</v>
      </c>
      <c r="C163" s="69" t="s">
        <v>2909</v>
      </c>
      <c r="D163" s="69" t="s">
        <v>3914</v>
      </c>
      <c r="E163" s="69">
        <v>1</v>
      </c>
      <c r="F163" s="69">
        <v>1.208</v>
      </c>
      <c r="G163" s="69"/>
      <c r="H163" s="69">
        <v>5850</v>
      </c>
      <c r="I163" s="69">
        <v>14</v>
      </c>
      <c r="J163" s="69" t="s">
        <v>2</v>
      </c>
      <c r="K163" s="69"/>
      <c r="L163" s="69"/>
      <c r="M163" s="69"/>
      <c r="N163" s="69"/>
      <c r="O163" s="69"/>
      <c r="P163" s="69"/>
      <c r="Q163" s="69"/>
      <c r="R163" s="69"/>
      <c r="S163" s="69">
        <v>530</v>
      </c>
      <c r="T163" s="69">
        <v>635</v>
      </c>
      <c r="U163" s="70">
        <v>35</v>
      </c>
    </row>
    <row r="164" spans="1:21" ht="31.5" x14ac:dyDescent="0.25">
      <c r="A164" s="68" t="s">
        <v>3148</v>
      </c>
      <c r="B164" s="69">
        <v>11</v>
      </c>
      <c r="C164" s="69" t="s">
        <v>2909</v>
      </c>
      <c r="D164" s="69" t="s">
        <v>3915</v>
      </c>
      <c r="E164" s="69">
        <v>10</v>
      </c>
      <c r="F164" s="69">
        <v>0.88800000000000001</v>
      </c>
      <c r="G164" s="69" t="s">
        <v>0</v>
      </c>
      <c r="H164" s="69">
        <v>4950</v>
      </c>
      <c r="I164" s="69">
        <v>12</v>
      </c>
      <c r="J164" s="69" t="s">
        <v>2</v>
      </c>
      <c r="K164" s="69"/>
      <c r="L164" s="69"/>
      <c r="M164" s="69"/>
      <c r="N164" s="69"/>
      <c r="O164" s="69"/>
      <c r="P164" s="69"/>
      <c r="Q164" s="69"/>
      <c r="R164" s="69"/>
      <c r="S164" s="69">
        <v>455</v>
      </c>
      <c r="T164" s="69">
        <v>545</v>
      </c>
      <c r="U164" s="70">
        <v>30</v>
      </c>
    </row>
    <row r="165" spans="1:21" ht="31.5" x14ac:dyDescent="0.25">
      <c r="A165" s="68" t="s">
        <v>3148</v>
      </c>
      <c r="B165" s="69">
        <v>11</v>
      </c>
      <c r="C165" s="69" t="s">
        <v>2909</v>
      </c>
      <c r="D165" s="69" t="s">
        <v>3916</v>
      </c>
      <c r="E165" s="69">
        <v>10</v>
      </c>
      <c r="F165" s="69">
        <v>0.88800000000000001</v>
      </c>
      <c r="G165" s="69" t="s">
        <v>0</v>
      </c>
      <c r="H165" s="69">
        <v>4950</v>
      </c>
      <c r="I165" s="69">
        <v>12</v>
      </c>
      <c r="J165" s="69" t="s">
        <v>2</v>
      </c>
      <c r="K165" s="69"/>
      <c r="L165" s="69"/>
      <c r="M165" s="69"/>
      <c r="N165" s="69"/>
      <c r="O165" s="69"/>
      <c r="P165" s="69"/>
      <c r="Q165" s="69"/>
      <c r="R165" s="69"/>
      <c r="S165" s="69">
        <v>455</v>
      </c>
      <c r="T165" s="69">
        <v>545</v>
      </c>
      <c r="U165" s="70">
        <v>30</v>
      </c>
    </row>
    <row r="166" spans="1:21" ht="31.5" x14ac:dyDescent="0.25">
      <c r="A166" s="68" t="s">
        <v>3148</v>
      </c>
      <c r="B166" s="69">
        <v>6</v>
      </c>
      <c r="C166" s="69" t="s">
        <v>2909</v>
      </c>
      <c r="D166" s="69" t="s">
        <v>3917</v>
      </c>
      <c r="E166" s="69">
        <v>140</v>
      </c>
      <c r="F166" s="69">
        <v>0.39500000000000002</v>
      </c>
      <c r="G166" s="69" t="s">
        <v>0</v>
      </c>
      <c r="H166" s="69">
        <v>500</v>
      </c>
      <c r="I166" s="69">
        <v>8</v>
      </c>
      <c r="J166" s="69" t="s">
        <v>1</v>
      </c>
      <c r="K166" s="69"/>
      <c r="L166" s="69"/>
      <c r="M166" s="69"/>
      <c r="N166" s="69"/>
      <c r="O166" s="69"/>
      <c r="P166" s="69"/>
      <c r="Q166" s="69"/>
      <c r="R166" s="69"/>
      <c r="S166" s="69">
        <v>200</v>
      </c>
      <c r="T166" s="69">
        <v>250</v>
      </c>
      <c r="U166" s="70">
        <v>10</v>
      </c>
    </row>
    <row r="167" spans="1:21" ht="31.5" x14ac:dyDescent="0.25">
      <c r="A167" s="68" t="s">
        <v>3148</v>
      </c>
      <c r="B167" s="69">
        <v>11</v>
      </c>
      <c r="C167" s="69" t="s">
        <v>2909</v>
      </c>
      <c r="D167" s="69" t="s">
        <v>3918</v>
      </c>
      <c r="E167" s="69">
        <v>9</v>
      </c>
      <c r="F167" s="69">
        <v>0.88800000000000001</v>
      </c>
      <c r="G167" s="69" t="s">
        <v>0</v>
      </c>
      <c r="H167" s="69">
        <v>4950</v>
      </c>
      <c r="I167" s="69">
        <v>12</v>
      </c>
      <c r="J167" s="69" t="s">
        <v>2</v>
      </c>
      <c r="K167" s="69"/>
      <c r="L167" s="69"/>
      <c r="M167" s="69"/>
      <c r="N167" s="69"/>
      <c r="O167" s="69"/>
      <c r="P167" s="69"/>
      <c r="Q167" s="69"/>
      <c r="R167" s="69"/>
      <c r="S167" s="69">
        <v>455</v>
      </c>
      <c r="T167" s="69">
        <v>545</v>
      </c>
      <c r="U167" s="70">
        <v>30</v>
      </c>
    </row>
    <row r="168" spans="1:21" ht="31.5" x14ac:dyDescent="0.25">
      <c r="A168" s="68" t="s">
        <v>3148</v>
      </c>
      <c r="B168" s="69">
        <v>11</v>
      </c>
      <c r="C168" s="69" t="s">
        <v>2909</v>
      </c>
      <c r="D168" s="69" t="s">
        <v>3919</v>
      </c>
      <c r="E168" s="69">
        <v>9</v>
      </c>
      <c r="F168" s="69">
        <v>0.88800000000000001</v>
      </c>
      <c r="G168" s="69" t="s">
        <v>0</v>
      </c>
      <c r="H168" s="69">
        <v>4950</v>
      </c>
      <c r="I168" s="69">
        <v>12</v>
      </c>
      <c r="J168" s="69" t="s">
        <v>2</v>
      </c>
      <c r="K168" s="69"/>
      <c r="L168" s="69"/>
      <c r="M168" s="69"/>
      <c r="N168" s="69"/>
      <c r="O168" s="69"/>
      <c r="P168" s="69"/>
      <c r="Q168" s="69"/>
      <c r="R168" s="69"/>
      <c r="S168" s="69">
        <v>455</v>
      </c>
      <c r="T168" s="69">
        <v>545</v>
      </c>
      <c r="U168" s="70">
        <v>30</v>
      </c>
    </row>
    <row r="169" spans="1:21" ht="31.5" x14ac:dyDescent="0.25">
      <c r="A169" s="68" t="s">
        <v>3148</v>
      </c>
      <c r="B169" s="69">
        <v>6</v>
      </c>
      <c r="C169" s="69" t="s">
        <v>2909</v>
      </c>
      <c r="D169" s="69" t="s">
        <v>3920</v>
      </c>
      <c r="E169" s="69">
        <v>113</v>
      </c>
      <c r="F169" s="69">
        <v>0.39500000000000002</v>
      </c>
      <c r="G169" s="69" t="s">
        <v>0</v>
      </c>
      <c r="H169" s="69">
        <v>500</v>
      </c>
      <c r="I169" s="69">
        <v>8</v>
      </c>
      <c r="J169" s="69" t="s">
        <v>1</v>
      </c>
      <c r="K169" s="69"/>
      <c r="L169" s="69"/>
      <c r="M169" s="69"/>
      <c r="N169" s="69"/>
      <c r="O169" s="69"/>
      <c r="P169" s="69"/>
      <c r="Q169" s="69"/>
      <c r="R169" s="69"/>
      <c r="S169" s="69">
        <v>200</v>
      </c>
      <c r="T169" s="69">
        <v>250</v>
      </c>
      <c r="U169" s="70">
        <v>10</v>
      </c>
    </row>
    <row r="170" spans="1:21" ht="31.5" x14ac:dyDescent="0.25">
      <c r="A170" s="68" t="s">
        <v>3148</v>
      </c>
      <c r="B170" s="69">
        <v>10</v>
      </c>
      <c r="C170" s="69" t="s">
        <v>2909</v>
      </c>
      <c r="D170" s="69" t="s">
        <v>3921</v>
      </c>
      <c r="E170" s="69">
        <v>23</v>
      </c>
      <c r="F170" s="69">
        <v>0.88800000000000001</v>
      </c>
      <c r="G170" s="69" t="s">
        <v>0</v>
      </c>
      <c r="H170" s="69">
        <v>6500</v>
      </c>
      <c r="I170" s="69">
        <v>12</v>
      </c>
      <c r="J170" s="69" t="s">
        <v>2</v>
      </c>
      <c r="K170" s="69"/>
      <c r="L170" s="69"/>
      <c r="M170" s="69"/>
      <c r="N170" s="69"/>
      <c r="O170" s="69"/>
      <c r="P170" s="69"/>
      <c r="Q170" s="69"/>
      <c r="R170" s="69"/>
      <c r="S170" s="69">
        <v>455</v>
      </c>
      <c r="T170" s="69">
        <v>545</v>
      </c>
      <c r="U170" s="70">
        <v>30</v>
      </c>
    </row>
    <row r="171" spans="1:21" ht="31.5" x14ac:dyDescent="0.25">
      <c r="A171" s="68" t="s">
        <v>3148</v>
      </c>
      <c r="B171" s="69">
        <v>10</v>
      </c>
      <c r="C171" s="69" t="s">
        <v>2909</v>
      </c>
      <c r="D171" s="69" t="s">
        <v>3922</v>
      </c>
      <c r="E171" s="69">
        <v>23</v>
      </c>
      <c r="F171" s="69">
        <v>0.88800000000000001</v>
      </c>
      <c r="G171" s="69" t="s">
        <v>0</v>
      </c>
      <c r="H171" s="69">
        <v>6500</v>
      </c>
      <c r="I171" s="69">
        <v>12</v>
      </c>
      <c r="J171" s="69" t="s">
        <v>2</v>
      </c>
      <c r="K171" s="69"/>
      <c r="L171" s="69"/>
      <c r="M171" s="69"/>
      <c r="N171" s="69"/>
      <c r="O171" s="69"/>
      <c r="P171" s="69"/>
      <c r="Q171" s="69"/>
      <c r="R171" s="69"/>
      <c r="S171" s="69">
        <v>455</v>
      </c>
      <c r="T171" s="69">
        <v>545</v>
      </c>
      <c r="U171" s="70">
        <v>30</v>
      </c>
    </row>
    <row r="172" spans="1:21" ht="31.5" x14ac:dyDescent="0.25">
      <c r="A172" s="68" t="s">
        <v>3148</v>
      </c>
      <c r="B172" s="69">
        <v>6</v>
      </c>
      <c r="C172" s="69" t="s">
        <v>2909</v>
      </c>
      <c r="D172" s="69" t="s">
        <v>3923</v>
      </c>
      <c r="E172" s="69">
        <v>334</v>
      </c>
      <c r="F172" s="69">
        <v>0.39500000000000002</v>
      </c>
      <c r="G172" s="69" t="s">
        <v>0</v>
      </c>
      <c r="H172" s="69">
        <v>500</v>
      </c>
      <c r="I172" s="69">
        <v>8</v>
      </c>
      <c r="J172" s="69" t="s">
        <v>1</v>
      </c>
      <c r="K172" s="69"/>
      <c r="L172" s="69"/>
      <c r="M172" s="69"/>
      <c r="N172" s="69"/>
      <c r="O172" s="69"/>
      <c r="P172" s="69"/>
      <c r="Q172" s="69"/>
      <c r="R172" s="69"/>
      <c r="S172" s="69">
        <v>200</v>
      </c>
      <c r="T172" s="69">
        <v>250</v>
      </c>
      <c r="U172" s="70">
        <v>10</v>
      </c>
    </row>
    <row r="173" spans="1:21" ht="31.5" x14ac:dyDescent="0.25">
      <c r="A173" s="68" t="s">
        <v>3148</v>
      </c>
      <c r="B173" s="69">
        <v>7</v>
      </c>
      <c r="C173" s="69" t="s">
        <v>2909</v>
      </c>
      <c r="D173" s="69" t="s">
        <v>3924</v>
      </c>
      <c r="E173" s="69">
        <v>17</v>
      </c>
      <c r="F173" s="69">
        <v>1.208</v>
      </c>
      <c r="G173" s="69"/>
      <c r="H173" s="69">
        <v>5850</v>
      </c>
      <c r="I173" s="69">
        <v>14</v>
      </c>
      <c r="J173" s="69" t="s">
        <v>2</v>
      </c>
      <c r="K173" s="69"/>
      <c r="L173" s="69"/>
      <c r="M173" s="69"/>
      <c r="N173" s="69"/>
      <c r="O173" s="69"/>
      <c r="P173" s="69"/>
      <c r="Q173" s="69"/>
      <c r="R173" s="69"/>
      <c r="S173" s="69">
        <v>530</v>
      </c>
      <c r="T173" s="69">
        <v>635</v>
      </c>
      <c r="U173" s="70">
        <v>35</v>
      </c>
    </row>
    <row r="174" spans="1:21" ht="31.5" x14ac:dyDescent="0.25">
      <c r="A174" s="68" t="s">
        <v>3148</v>
      </c>
      <c r="B174" s="69">
        <v>8</v>
      </c>
      <c r="C174" s="69" t="s">
        <v>2909</v>
      </c>
      <c r="D174" s="69" t="s">
        <v>3925</v>
      </c>
      <c r="E174" s="69">
        <v>17</v>
      </c>
      <c r="F174" s="69">
        <v>1.208</v>
      </c>
      <c r="G174" s="69"/>
      <c r="H174" s="69">
        <v>5150</v>
      </c>
      <c r="I174" s="69">
        <v>14</v>
      </c>
      <c r="J174" s="69" t="s">
        <v>2</v>
      </c>
      <c r="K174" s="69"/>
      <c r="L174" s="69"/>
      <c r="M174" s="69"/>
      <c r="N174" s="69"/>
      <c r="O174" s="69"/>
      <c r="P174" s="69"/>
      <c r="Q174" s="69"/>
      <c r="R174" s="69"/>
      <c r="S174" s="69">
        <v>530</v>
      </c>
      <c r="T174" s="69">
        <v>635</v>
      </c>
      <c r="U174" s="70">
        <v>35</v>
      </c>
    </row>
    <row r="175" spans="1:21" ht="31.5" x14ac:dyDescent="0.25">
      <c r="A175" s="68" t="s">
        <v>3148</v>
      </c>
      <c r="B175" s="69">
        <v>6</v>
      </c>
      <c r="C175" s="69" t="s">
        <v>2909</v>
      </c>
      <c r="D175" s="69" t="s">
        <v>3926</v>
      </c>
      <c r="E175" s="69">
        <v>252</v>
      </c>
      <c r="F175" s="69">
        <v>0.39500000000000002</v>
      </c>
      <c r="G175" s="69" t="s">
        <v>0</v>
      </c>
      <c r="H175" s="69">
        <v>500</v>
      </c>
      <c r="I175" s="69">
        <v>8</v>
      </c>
      <c r="J175" s="69" t="s">
        <v>1</v>
      </c>
      <c r="K175" s="69"/>
      <c r="L175" s="69"/>
      <c r="M175" s="69"/>
      <c r="N175" s="69"/>
      <c r="O175" s="69"/>
      <c r="P175" s="69"/>
      <c r="Q175" s="69"/>
      <c r="R175" s="69"/>
      <c r="S175" s="69">
        <v>200</v>
      </c>
      <c r="T175" s="69">
        <v>250</v>
      </c>
      <c r="U175" s="70">
        <v>10</v>
      </c>
    </row>
    <row r="176" spans="1:21" ht="31.5" x14ac:dyDescent="0.25">
      <c r="A176" s="68" t="s">
        <v>3148</v>
      </c>
      <c r="B176" s="69">
        <v>7</v>
      </c>
      <c r="C176" s="69" t="s">
        <v>2909</v>
      </c>
      <c r="D176" s="69" t="s">
        <v>3927</v>
      </c>
      <c r="E176" s="69">
        <v>17</v>
      </c>
      <c r="F176" s="69">
        <v>1.208</v>
      </c>
      <c r="G176" s="69"/>
      <c r="H176" s="69">
        <v>5850</v>
      </c>
      <c r="I176" s="69">
        <v>14</v>
      </c>
      <c r="J176" s="69" t="s">
        <v>2</v>
      </c>
      <c r="K176" s="69"/>
      <c r="L176" s="69"/>
      <c r="M176" s="69"/>
      <c r="N176" s="69"/>
      <c r="O176" s="69"/>
      <c r="P176" s="69"/>
      <c r="Q176" s="69"/>
      <c r="R176" s="69"/>
      <c r="S176" s="69">
        <v>530</v>
      </c>
      <c r="T176" s="69">
        <v>635</v>
      </c>
      <c r="U176" s="70">
        <v>35</v>
      </c>
    </row>
    <row r="177" spans="1:21" ht="31.5" x14ac:dyDescent="0.25">
      <c r="A177" s="68" t="s">
        <v>3148</v>
      </c>
      <c r="B177" s="69">
        <v>8</v>
      </c>
      <c r="C177" s="69" t="s">
        <v>2909</v>
      </c>
      <c r="D177" s="69" t="s">
        <v>3928</v>
      </c>
      <c r="E177" s="69">
        <v>17</v>
      </c>
      <c r="F177" s="69">
        <v>1.208</v>
      </c>
      <c r="G177" s="69"/>
      <c r="H177" s="69">
        <v>5150</v>
      </c>
      <c r="I177" s="69">
        <v>14</v>
      </c>
      <c r="J177" s="69" t="s">
        <v>2</v>
      </c>
      <c r="K177" s="69"/>
      <c r="L177" s="69"/>
      <c r="M177" s="69"/>
      <c r="N177" s="69"/>
      <c r="O177" s="69"/>
      <c r="P177" s="69"/>
      <c r="Q177" s="69"/>
      <c r="R177" s="69"/>
      <c r="S177" s="69">
        <v>530</v>
      </c>
      <c r="T177" s="69">
        <v>635</v>
      </c>
      <c r="U177" s="70">
        <v>35</v>
      </c>
    </row>
    <row r="178" spans="1:21" ht="31.5" x14ac:dyDescent="0.25">
      <c r="A178" s="68" t="s">
        <v>3148</v>
      </c>
      <c r="B178" s="69">
        <v>6</v>
      </c>
      <c r="C178" s="69" t="s">
        <v>2909</v>
      </c>
      <c r="D178" s="69" t="s">
        <v>3929</v>
      </c>
      <c r="E178" s="69">
        <v>252</v>
      </c>
      <c r="F178" s="69">
        <v>0.39500000000000002</v>
      </c>
      <c r="G178" s="69" t="s">
        <v>0</v>
      </c>
      <c r="H178" s="69">
        <v>500</v>
      </c>
      <c r="I178" s="69">
        <v>8</v>
      </c>
      <c r="J178" s="69" t="s">
        <v>1</v>
      </c>
      <c r="K178" s="69"/>
      <c r="L178" s="69"/>
      <c r="M178" s="69"/>
      <c r="N178" s="69"/>
      <c r="O178" s="69"/>
      <c r="P178" s="69"/>
      <c r="Q178" s="69"/>
      <c r="R178" s="69"/>
      <c r="S178" s="69">
        <v>200</v>
      </c>
      <c r="T178" s="69">
        <v>250</v>
      </c>
      <c r="U178" s="70">
        <v>10</v>
      </c>
    </row>
    <row r="179" spans="1:21" ht="31.5" x14ac:dyDescent="0.25">
      <c r="A179" s="68" t="s">
        <v>3148</v>
      </c>
      <c r="B179" s="69">
        <v>1</v>
      </c>
      <c r="C179" s="69" t="s">
        <v>2909</v>
      </c>
      <c r="D179" s="69" t="s">
        <v>3930</v>
      </c>
      <c r="E179" s="69">
        <v>26</v>
      </c>
      <c r="F179" s="69">
        <v>1.208</v>
      </c>
      <c r="G179" s="69"/>
      <c r="H179" s="69">
        <v>7400</v>
      </c>
      <c r="I179" s="69">
        <v>14</v>
      </c>
      <c r="J179" s="69" t="s">
        <v>2</v>
      </c>
      <c r="K179" s="69"/>
      <c r="L179" s="69"/>
      <c r="M179" s="69"/>
      <c r="N179" s="69"/>
      <c r="O179" s="69"/>
      <c r="P179" s="69"/>
      <c r="Q179" s="69"/>
      <c r="R179" s="69"/>
      <c r="S179" s="69">
        <v>530</v>
      </c>
      <c r="T179" s="69">
        <v>635</v>
      </c>
      <c r="U179" s="70">
        <v>35</v>
      </c>
    </row>
    <row r="180" spans="1:21" ht="31.5" x14ac:dyDescent="0.25">
      <c r="A180" s="68" t="s">
        <v>3148</v>
      </c>
      <c r="B180" s="69">
        <v>2</v>
      </c>
      <c r="C180" s="69" t="s">
        <v>2909</v>
      </c>
      <c r="D180" s="69" t="s">
        <v>3931</v>
      </c>
      <c r="E180" s="69">
        <v>26</v>
      </c>
      <c r="F180" s="69">
        <v>1.208</v>
      </c>
      <c r="G180" s="69"/>
      <c r="H180" s="69">
        <v>6700</v>
      </c>
      <c r="I180" s="69">
        <v>14</v>
      </c>
      <c r="J180" s="69" t="s">
        <v>2</v>
      </c>
      <c r="K180" s="69"/>
      <c r="L180" s="69"/>
      <c r="M180" s="69"/>
      <c r="N180" s="69"/>
      <c r="O180" s="69"/>
      <c r="P180" s="69"/>
      <c r="Q180" s="69"/>
      <c r="R180" s="69"/>
      <c r="S180" s="69">
        <v>530</v>
      </c>
      <c r="T180" s="69">
        <v>635</v>
      </c>
      <c r="U180" s="70">
        <v>35</v>
      </c>
    </row>
    <row r="181" spans="1:21" ht="31.5" x14ac:dyDescent="0.25">
      <c r="A181" s="68" t="s">
        <v>3148</v>
      </c>
      <c r="B181" s="69">
        <v>6</v>
      </c>
      <c r="C181" s="69" t="s">
        <v>2909</v>
      </c>
      <c r="D181" s="69" t="s">
        <v>3932</v>
      </c>
      <c r="E181" s="69">
        <v>412</v>
      </c>
      <c r="F181" s="69">
        <v>0.39500000000000002</v>
      </c>
      <c r="G181" s="69" t="s">
        <v>0</v>
      </c>
      <c r="H181" s="69">
        <v>500</v>
      </c>
      <c r="I181" s="69">
        <v>8</v>
      </c>
      <c r="J181" s="69" t="s">
        <v>1</v>
      </c>
      <c r="K181" s="69"/>
      <c r="L181" s="69"/>
      <c r="M181" s="69"/>
      <c r="N181" s="69"/>
      <c r="O181" s="69"/>
      <c r="P181" s="69"/>
      <c r="Q181" s="69"/>
      <c r="R181" s="69"/>
      <c r="S181" s="69">
        <v>200</v>
      </c>
      <c r="T181" s="69">
        <v>250</v>
      </c>
      <c r="U181" s="70">
        <v>10</v>
      </c>
    </row>
    <row r="182" spans="1:21" ht="31.5" x14ac:dyDescent="0.25">
      <c r="A182" s="68" t="s">
        <v>3148</v>
      </c>
      <c r="B182" s="69">
        <v>1</v>
      </c>
      <c r="C182" s="69" t="s">
        <v>2909</v>
      </c>
      <c r="D182" s="69" t="s">
        <v>3933</v>
      </c>
      <c r="E182" s="69">
        <v>26</v>
      </c>
      <c r="F182" s="69">
        <v>1.208</v>
      </c>
      <c r="G182" s="69"/>
      <c r="H182" s="69">
        <v>7400</v>
      </c>
      <c r="I182" s="69">
        <v>14</v>
      </c>
      <c r="J182" s="69" t="s">
        <v>2</v>
      </c>
      <c r="K182" s="69"/>
      <c r="L182" s="69"/>
      <c r="M182" s="69"/>
      <c r="N182" s="69"/>
      <c r="O182" s="69"/>
      <c r="P182" s="69"/>
      <c r="Q182" s="69"/>
      <c r="R182" s="69"/>
      <c r="S182" s="69">
        <v>530</v>
      </c>
      <c r="T182" s="69">
        <v>635</v>
      </c>
      <c r="U182" s="70">
        <v>35</v>
      </c>
    </row>
    <row r="183" spans="1:21" ht="31.5" x14ac:dyDescent="0.25">
      <c r="A183" s="68" t="s">
        <v>3148</v>
      </c>
      <c r="B183" s="69">
        <v>2</v>
      </c>
      <c r="C183" s="69" t="s">
        <v>2909</v>
      </c>
      <c r="D183" s="69" t="s">
        <v>3934</v>
      </c>
      <c r="E183" s="69">
        <v>26</v>
      </c>
      <c r="F183" s="69">
        <v>1.208</v>
      </c>
      <c r="G183" s="69"/>
      <c r="H183" s="69">
        <v>6700</v>
      </c>
      <c r="I183" s="69">
        <v>14</v>
      </c>
      <c r="J183" s="69" t="s">
        <v>2</v>
      </c>
      <c r="K183" s="69"/>
      <c r="L183" s="69"/>
      <c r="M183" s="69"/>
      <c r="N183" s="69"/>
      <c r="O183" s="69"/>
      <c r="P183" s="69"/>
      <c r="Q183" s="69"/>
      <c r="R183" s="69"/>
      <c r="S183" s="69">
        <v>530</v>
      </c>
      <c r="T183" s="69">
        <v>635</v>
      </c>
      <c r="U183" s="70">
        <v>35</v>
      </c>
    </row>
    <row r="184" spans="1:21" ht="31.5" x14ac:dyDescent="0.25">
      <c r="A184" s="68" t="s">
        <v>3148</v>
      </c>
      <c r="B184" s="69">
        <v>6</v>
      </c>
      <c r="C184" s="69" t="s">
        <v>2909</v>
      </c>
      <c r="D184" s="69" t="s">
        <v>3935</v>
      </c>
      <c r="E184" s="69">
        <v>412</v>
      </c>
      <c r="F184" s="69">
        <v>0.39500000000000002</v>
      </c>
      <c r="G184" s="69" t="s">
        <v>0</v>
      </c>
      <c r="H184" s="69">
        <v>500</v>
      </c>
      <c r="I184" s="69">
        <v>8</v>
      </c>
      <c r="J184" s="69" t="s">
        <v>1</v>
      </c>
      <c r="K184" s="69"/>
      <c r="L184" s="69"/>
      <c r="M184" s="69"/>
      <c r="N184" s="69"/>
      <c r="O184" s="69"/>
      <c r="P184" s="69"/>
      <c r="Q184" s="69"/>
      <c r="R184" s="69"/>
      <c r="S184" s="69">
        <v>200</v>
      </c>
      <c r="T184" s="69">
        <v>250</v>
      </c>
      <c r="U184" s="70">
        <v>10</v>
      </c>
    </row>
    <row r="185" spans="1:21" ht="31.5" x14ac:dyDescent="0.25">
      <c r="A185" s="68" t="s">
        <v>3148</v>
      </c>
      <c r="B185" s="69">
        <v>12</v>
      </c>
      <c r="C185" s="69" t="s">
        <v>2909</v>
      </c>
      <c r="D185" s="69" t="s">
        <v>3936</v>
      </c>
      <c r="E185" s="69">
        <v>22</v>
      </c>
      <c r="F185" s="69">
        <v>0.88800000000000001</v>
      </c>
      <c r="G185" s="69" t="s">
        <v>0</v>
      </c>
      <c r="H185" s="69">
        <v>2330</v>
      </c>
      <c r="I185" s="69">
        <v>12</v>
      </c>
      <c r="J185" s="69" t="s">
        <v>2</v>
      </c>
      <c r="K185" s="69"/>
      <c r="L185" s="69"/>
      <c r="M185" s="69"/>
      <c r="N185" s="69"/>
      <c r="O185" s="69"/>
      <c r="P185" s="69"/>
      <c r="Q185" s="69"/>
      <c r="R185" s="69"/>
      <c r="S185" s="69">
        <v>455</v>
      </c>
      <c r="T185" s="69">
        <v>545</v>
      </c>
      <c r="U185" s="70">
        <v>30</v>
      </c>
    </row>
    <row r="186" spans="1:21" ht="31.5" x14ac:dyDescent="0.25">
      <c r="A186" s="68" t="s">
        <v>3148</v>
      </c>
      <c r="B186" s="69">
        <v>12</v>
      </c>
      <c r="C186" s="69" t="s">
        <v>2909</v>
      </c>
      <c r="D186" s="69" t="s">
        <v>3937</v>
      </c>
      <c r="E186" s="69">
        <v>22</v>
      </c>
      <c r="F186" s="69">
        <v>0.88800000000000001</v>
      </c>
      <c r="G186" s="69" t="s">
        <v>0</v>
      </c>
      <c r="H186" s="69">
        <v>2330</v>
      </c>
      <c r="I186" s="69">
        <v>12</v>
      </c>
      <c r="J186" s="69" t="s">
        <v>2</v>
      </c>
      <c r="K186" s="69"/>
      <c r="L186" s="69"/>
      <c r="M186" s="69"/>
      <c r="N186" s="69"/>
      <c r="O186" s="69"/>
      <c r="P186" s="69"/>
      <c r="Q186" s="69"/>
      <c r="R186" s="69"/>
      <c r="S186" s="69">
        <v>455</v>
      </c>
      <c r="T186" s="69">
        <v>545</v>
      </c>
      <c r="U186" s="70">
        <v>30</v>
      </c>
    </row>
    <row r="187" spans="1:21" ht="31.5" x14ac:dyDescent="0.25">
      <c r="A187" s="68" t="s">
        <v>3148</v>
      </c>
      <c r="B187" s="69">
        <v>12</v>
      </c>
      <c r="C187" s="69" t="s">
        <v>2909</v>
      </c>
      <c r="D187" s="69" t="s">
        <v>3938</v>
      </c>
      <c r="E187" s="69">
        <v>59</v>
      </c>
      <c r="F187" s="69">
        <v>0.88800000000000001</v>
      </c>
      <c r="G187" s="69" t="s">
        <v>0</v>
      </c>
      <c r="H187" s="69">
        <v>2330</v>
      </c>
      <c r="I187" s="69">
        <v>12</v>
      </c>
      <c r="J187" s="69" t="s">
        <v>2</v>
      </c>
      <c r="K187" s="69"/>
      <c r="L187" s="69"/>
      <c r="M187" s="69"/>
      <c r="N187" s="69"/>
      <c r="O187" s="69"/>
      <c r="P187" s="69"/>
      <c r="Q187" s="69"/>
      <c r="R187" s="69"/>
      <c r="S187" s="69">
        <v>455</v>
      </c>
      <c r="T187" s="69">
        <v>545</v>
      </c>
      <c r="U187" s="70">
        <v>30</v>
      </c>
    </row>
    <row r="188" spans="1:21" ht="31.5" x14ac:dyDescent="0.25">
      <c r="A188" s="68" t="s">
        <v>3148</v>
      </c>
      <c r="B188" s="69">
        <v>12</v>
      </c>
      <c r="C188" s="69" t="s">
        <v>2909</v>
      </c>
      <c r="D188" s="69" t="s">
        <v>3939</v>
      </c>
      <c r="E188" s="69">
        <v>59</v>
      </c>
      <c r="F188" s="69">
        <v>0.88800000000000001</v>
      </c>
      <c r="G188" s="69" t="s">
        <v>0</v>
      </c>
      <c r="H188" s="69">
        <v>2330</v>
      </c>
      <c r="I188" s="69">
        <v>12</v>
      </c>
      <c r="J188" s="69" t="s">
        <v>2</v>
      </c>
      <c r="K188" s="69"/>
      <c r="L188" s="69"/>
      <c r="M188" s="69"/>
      <c r="N188" s="69"/>
      <c r="O188" s="69"/>
      <c r="P188" s="69"/>
      <c r="Q188" s="69"/>
      <c r="R188" s="69"/>
      <c r="S188" s="69">
        <v>455</v>
      </c>
      <c r="T188" s="69">
        <v>545</v>
      </c>
      <c r="U188" s="70">
        <v>30</v>
      </c>
    </row>
    <row r="189" spans="1:21" ht="31.5" x14ac:dyDescent="0.25">
      <c r="A189" s="68" t="s">
        <v>3148</v>
      </c>
      <c r="B189" s="69">
        <v>8</v>
      </c>
      <c r="C189" s="69" t="s">
        <v>2909</v>
      </c>
      <c r="D189" s="69" t="s">
        <v>3940</v>
      </c>
      <c r="E189" s="69">
        <v>1</v>
      </c>
      <c r="F189" s="69">
        <v>1.208</v>
      </c>
      <c r="G189" s="69"/>
      <c r="H189" s="69">
        <v>5150</v>
      </c>
      <c r="I189" s="69">
        <v>14</v>
      </c>
      <c r="J189" s="69" t="s">
        <v>2</v>
      </c>
      <c r="K189" s="69"/>
      <c r="L189" s="69"/>
      <c r="M189" s="69"/>
      <c r="N189" s="69"/>
      <c r="O189" s="69"/>
      <c r="P189" s="69"/>
      <c r="Q189" s="69"/>
      <c r="R189" s="69"/>
      <c r="S189" s="69">
        <v>530</v>
      </c>
      <c r="T189" s="69">
        <v>635</v>
      </c>
      <c r="U189" s="70">
        <v>35</v>
      </c>
    </row>
    <row r="190" spans="1:21" ht="31.5" x14ac:dyDescent="0.25">
      <c r="A190" s="68" t="s">
        <v>3148</v>
      </c>
      <c r="B190" s="69">
        <v>5</v>
      </c>
      <c r="C190" s="69" t="s">
        <v>2909</v>
      </c>
      <c r="D190" s="69" t="s">
        <v>3941</v>
      </c>
      <c r="E190" s="69">
        <v>16</v>
      </c>
      <c r="F190" s="69">
        <v>1.208</v>
      </c>
      <c r="G190" s="69" t="s">
        <v>0</v>
      </c>
      <c r="H190" s="69">
        <v>6600</v>
      </c>
      <c r="I190" s="69">
        <v>14</v>
      </c>
      <c r="J190" s="69" t="s">
        <v>2</v>
      </c>
      <c r="K190" s="69"/>
      <c r="L190" s="69"/>
      <c r="M190" s="69"/>
      <c r="N190" s="69"/>
      <c r="O190" s="69"/>
      <c r="P190" s="69"/>
      <c r="Q190" s="69"/>
      <c r="R190" s="69"/>
      <c r="S190" s="69">
        <v>530</v>
      </c>
      <c r="T190" s="69">
        <v>635</v>
      </c>
      <c r="U190" s="70">
        <v>35</v>
      </c>
    </row>
    <row r="191" spans="1:21" ht="31.5" x14ac:dyDescent="0.25">
      <c r="A191" s="68" t="s">
        <v>3148</v>
      </c>
      <c r="B191" s="69">
        <v>5</v>
      </c>
      <c r="C191" s="69" t="s">
        <v>2909</v>
      </c>
      <c r="D191" s="69" t="s">
        <v>3942</v>
      </c>
      <c r="E191" s="69">
        <v>16</v>
      </c>
      <c r="F191" s="69">
        <v>1.208</v>
      </c>
      <c r="G191" s="69" t="s">
        <v>0</v>
      </c>
      <c r="H191" s="69">
        <v>6600</v>
      </c>
      <c r="I191" s="69">
        <v>14</v>
      </c>
      <c r="J191" s="69" t="s">
        <v>2</v>
      </c>
      <c r="K191" s="69"/>
      <c r="L191" s="69"/>
      <c r="M191" s="69"/>
      <c r="N191" s="69"/>
      <c r="O191" s="69"/>
      <c r="P191" s="69"/>
      <c r="Q191" s="69"/>
      <c r="R191" s="69"/>
      <c r="S191" s="69">
        <v>530</v>
      </c>
      <c r="T191" s="69">
        <v>635</v>
      </c>
      <c r="U191" s="70">
        <v>35</v>
      </c>
    </row>
    <row r="192" spans="1:21" ht="31.5" x14ac:dyDescent="0.25">
      <c r="A192" s="68" t="s">
        <v>3148</v>
      </c>
      <c r="B192" s="69">
        <v>6</v>
      </c>
      <c r="C192" s="69" t="s">
        <v>2909</v>
      </c>
      <c r="D192" s="69" t="s">
        <v>3943</v>
      </c>
      <c r="E192" s="69">
        <v>236</v>
      </c>
      <c r="F192" s="69">
        <v>0.39500000000000002</v>
      </c>
      <c r="G192" s="69" t="s">
        <v>0</v>
      </c>
      <c r="H192" s="69">
        <v>500</v>
      </c>
      <c r="I192" s="69">
        <v>8</v>
      </c>
      <c r="J192" s="69" t="s">
        <v>1</v>
      </c>
      <c r="K192" s="69"/>
      <c r="L192" s="69"/>
      <c r="M192" s="69"/>
      <c r="N192" s="69"/>
      <c r="O192" s="69"/>
      <c r="P192" s="69"/>
      <c r="Q192" s="69"/>
      <c r="R192" s="69"/>
      <c r="S192" s="69">
        <v>200</v>
      </c>
      <c r="T192" s="69">
        <v>250</v>
      </c>
      <c r="U192" s="70">
        <v>10</v>
      </c>
    </row>
    <row r="193" spans="1:21" ht="31.5" x14ac:dyDescent="0.25">
      <c r="A193" s="68" t="s">
        <v>3148</v>
      </c>
      <c r="B193" s="69">
        <v>13</v>
      </c>
      <c r="C193" s="69" t="s">
        <v>2909</v>
      </c>
      <c r="D193" s="69" t="s">
        <v>3944</v>
      </c>
      <c r="E193" s="69">
        <v>10</v>
      </c>
      <c r="F193" s="69">
        <v>1.208</v>
      </c>
      <c r="G193" s="69" t="s">
        <v>0</v>
      </c>
      <c r="H193" s="69">
        <v>6350</v>
      </c>
      <c r="I193" s="69">
        <v>14</v>
      </c>
      <c r="J193" s="69" t="s">
        <v>2</v>
      </c>
      <c r="K193" s="69"/>
      <c r="L193" s="69"/>
      <c r="M193" s="69"/>
      <c r="N193" s="69"/>
      <c r="O193" s="69"/>
      <c r="P193" s="69"/>
      <c r="Q193" s="69"/>
      <c r="R193" s="69"/>
      <c r="S193" s="69">
        <v>530</v>
      </c>
      <c r="T193" s="69">
        <v>635</v>
      </c>
      <c r="U193" s="70">
        <v>35</v>
      </c>
    </row>
    <row r="194" spans="1:21" ht="31.5" x14ac:dyDescent="0.25">
      <c r="A194" s="68" t="s">
        <v>3148</v>
      </c>
      <c r="B194" s="69">
        <v>13</v>
      </c>
      <c r="C194" s="69" t="s">
        <v>2909</v>
      </c>
      <c r="D194" s="69" t="s">
        <v>3945</v>
      </c>
      <c r="E194" s="69">
        <v>10</v>
      </c>
      <c r="F194" s="69">
        <v>1.208</v>
      </c>
      <c r="G194" s="69" t="s">
        <v>0</v>
      </c>
      <c r="H194" s="69">
        <v>6350</v>
      </c>
      <c r="I194" s="69">
        <v>14</v>
      </c>
      <c r="J194" s="69" t="s">
        <v>2</v>
      </c>
      <c r="K194" s="69"/>
      <c r="L194" s="69"/>
      <c r="M194" s="69"/>
      <c r="N194" s="69"/>
      <c r="O194" s="69"/>
      <c r="P194" s="69"/>
      <c r="Q194" s="69"/>
      <c r="R194" s="69"/>
      <c r="S194" s="69">
        <v>530</v>
      </c>
      <c r="T194" s="69">
        <v>635</v>
      </c>
      <c r="U194" s="70">
        <v>35</v>
      </c>
    </row>
    <row r="195" spans="1:21" ht="31.5" x14ac:dyDescent="0.25">
      <c r="A195" s="68" t="s">
        <v>3148</v>
      </c>
      <c r="B195" s="69">
        <v>6</v>
      </c>
      <c r="C195" s="69" t="s">
        <v>2909</v>
      </c>
      <c r="D195" s="69" t="s">
        <v>3946</v>
      </c>
      <c r="E195" s="69">
        <v>170</v>
      </c>
      <c r="F195" s="69">
        <v>0.39500000000000002</v>
      </c>
      <c r="G195" s="69" t="s">
        <v>0</v>
      </c>
      <c r="H195" s="69">
        <v>500</v>
      </c>
      <c r="I195" s="69">
        <v>8</v>
      </c>
      <c r="J195" s="69" t="s">
        <v>1</v>
      </c>
      <c r="K195" s="69"/>
      <c r="L195" s="69"/>
      <c r="M195" s="69"/>
      <c r="N195" s="69"/>
      <c r="O195" s="69"/>
      <c r="P195" s="69"/>
      <c r="Q195" s="69"/>
      <c r="R195" s="69"/>
      <c r="S195" s="69">
        <v>200</v>
      </c>
      <c r="T195" s="69">
        <v>250</v>
      </c>
      <c r="U195" s="70">
        <v>10</v>
      </c>
    </row>
    <row r="196" spans="1:21" ht="31.5" x14ac:dyDescent="0.25">
      <c r="A196" s="68" t="s">
        <v>3148</v>
      </c>
      <c r="B196" s="69">
        <v>5</v>
      </c>
      <c r="C196" s="69" t="s">
        <v>2909</v>
      </c>
      <c r="D196" s="69" t="s">
        <v>3947</v>
      </c>
      <c r="E196" s="69">
        <v>16</v>
      </c>
      <c r="F196" s="69">
        <v>1.208</v>
      </c>
      <c r="G196" s="69" t="s">
        <v>0</v>
      </c>
      <c r="H196" s="69">
        <v>6600</v>
      </c>
      <c r="I196" s="69">
        <v>14</v>
      </c>
      <c r="J196" s="69" t="s">
        <v>2</v>
      </c>
      <c r="K196" s="69"/>
      <c r="L196" s="69"/>
      <c r="M196" s="69"/>
      <c r="N196" s="69"/>
      <c r="O196" s="69"/>
      <c r="P196" s="69"/>
      <c r="Q196" s="69"/>
      <c r="R196" s="69"/>
      <c r="S196" s="69">
        <v>530</v>
      </c>
      <c r="T196" s="69">
        <v>635</v>
      </c>
      <c r="U196" s="70">
        <v>35</v>
      </c>
    </row>
    <row r="197" spans="1:21" ht="31.5" x14ac:dyDescent="0.25">
      <c r="A197" s="68" t="s">
        <v>3148</v>
      </c>
      <c r="B197" s="69">
        <v>5</v>
      </c>
      <c r="C197" s="69" t="s">
        <v>2909</v>
      </c>
      <c r="D197" s="69" t="s">
        <v>3948</v>
      </c>
      <c r="E197" s="69">
        <v>16</v>
      </c>
      <c r="F197" s="69">
        <v>1.208</v>
      </c>
      <c r="G197" s="69" t="s">
        <v>0</v>
      </c>
      <c r="H197" s="69">
        <v>6600</v>
      </c>
      <c r="I197" s="69">
        <v>14</v>
      </c>
      <c r="J197" s="69" t="s">
        <v>2</v>
      </c>
      <c r="K197" s="69"/>
      <c r="L197" s="69"/>
      <c r="M197" s="69"/>
      <c r="N197" s="69"/>
      <c r="O197" s="69"/>
      <c r="P197" s="69"/>
      <c r="Q197" s="69"/>
      <c r="R197" s="69"/>
      <c r="S197" s="69">
        <v>530</v>
      </c>
      <c r="T197" s="69">
        <v>635</v>
      </c>
      <c r="U197" s="70">
        <v>35</v>
      </c>
    </row>
    <row r="198" spans="1:21" ht="31.5" x14ac:dyDescent="0.25">
      <c r="A198" s="68" t="s">
        <v>3148</v>
      </c>
      <c r="B198" s="69">
        <v>6</v>
      </c>
      <c r="C198" s="69" t="s">
        <v>2909</v>
      </c>
      <c r="D198" s="69" t="s">
        <v>3949</v>
      </c>
      <c r="E198" s="69">
        <v>236</v>
      </c>
      <c r="F198" s="69">
        <v>0.39500000000000002</v>
      </c>
      <c r="G198" s="69" t="s">
        <v>0</v>
      </c>
      <c r="H198" s="69">
        <v>500</v>
      </c>
      <c r="I198" s="69">
        <v>8</v>
      </c>
      <c r="J198" s="69" t="s">
        <v>1</v>
      </c>
      <c r="K198" s="69"/>
      <c r="L198" s="69"/>
      <c r="M198" s="69"/>
      <c r="N198" s="69"/>
      <c r="O198" s="69"/>
      <c r="P198" s="69"/>
      <c r="Q198" s="69"/>
      <c r="R198" s="69"/>
      <c r="S198" s="69">
        <v>200</v>
      </c>
      <c r="T198" s="69">
        <v>250</v>
      </c>
      <c r="U198" s="70">
        <v>10</v>
      </c>
    </row>
    <row r="199" spans="1:21" ht="31.5" x14ac:dyDescent="0.25">
      <c r="A199" s="68" t="s">
        <v>3148</v>
      </c>
      <c r="B199" s="69">
        <v>13</v>
      </c>
      <c r="C199" s="69" t="s">
        <v>2909</v>
      </c>
      <c r="D199" s="69" t="s">
        <v>3950</v>
      </c>
      <c r="E199" s="69">
        <v>34</v>
      </c>
      <c r="F199" s="69">
        <v>1.208</v>
      </c>
      <c r="G199" s="69" t="s">
        <v>0</v>
      </c>
      <c r="H199" s="69">
        <v>6350</v>
      </c>
      <c r="I199" s="69">
        <v>14</v>
      </c>
      <c r="J199" s="69" t="s">
        <v>2</v>
      </c>
      <c r="K199" s="69"/>
      <c r="L199" s="69"/>
      <c r="M199" s="69"/>
      <c r="N199" s="69"/>
      <c r="O199" s="69"/>
      <c r="P199" s="69"/>
      <c r="Q199" s="69"/>
      <c r="R199" s="69"/>
      <c r="S199" s="69">
        <v>530</v>
      </c>
      <c r="T199" s="69">
        <v>635</v>
      </c>
      <c r="U199" s="70">
        <v>35</v>
      </c>
    </row>
    <row r="200" spans="1:21" ht="31.5" x14ac:dyDescent="0.25">
      <c r="A200" s="68" t="s">
        <v>3148</v>
      </c>
      <c r="B200" s="69">
        <v>13</v>
      </c>
      <c r="C200" s="69" t="s">
        <v>2909</v>
      </c>
      <c r="D200" s="69" t="s">
        <v>3951</v>
      </c>
      <c r="E200" s="69">
        <v>34</v>
      </c>
      <c r="F200" s="69">
        <v>1.208</v>
      </c>
      <c r="G200" s="69" t="s">
        <v>0</v>
      </c>
      <c r="H200" s="69">
        <v>6350</v>
      </c>
      <c r="I200" s="69">
        <v>14</v>
      </c>
      <c r="J200" s="69" t="s">
        <v>2</v>
      </c>
      <c r="K200" s="69"/>
      <c r="L200" s="69"/>
      <c r="M200" s="69"/>
      <c r="N200" s="69"/>
      <c r="O200" s="69"/>
      <c r="P200" s="69"/>
      <c r="Q200" s="69"/>
      <c r="R200" s="69"/>
      <c r="S200" s="69">
        <v>530</v>
      </c>
      <c r="T200" s="69">
        <v>635</v>
      </c>
      <c r="U200" s="70">
        <v>35</v>
      </c>
    </row>
    <row r="201" spans="1:21" ht="31.5" x14ac:dyDescent="0.25">
      <c r="A201" s="68" t="s">
        <v>3148</v>
      </c>
      <c r="B201" s="69">
        <v>4</v>
      </c>
      <c r="C201" s="69" t="s">
        <v>2909</v>
      </c>
      <c r="D201" s="69" t="s">
        <v>3952</v>
      </c>
      <c r="E201" s="69">
        <v>499</v>
      </c>
      <c r="F201" s="69">
        <v>0.39500000000000002</v>
      </c>
      <c r="G201" s="69" t="s">
        <v>0</v>
      </c>
      <c r="H201" s="69">
        <v>600</v>
      </c>
      <c r="I201" s="69">
        <v>8</v>
      </c>
      <c r="J201" s="69" t="s">
        <v>1</v>
      </c>
      <c r="K201" s="69"/>
      <c r="L201" s="69"/>
      <c r="M201" s="69"/>
      <c r="N201" s="69"/>
      <c r="O201" s="69"/>
      <c r="P201" s="69"/>
      <c r="Q201" s="69"/>
      <c r="R201" s="69"/>
      <c r="S201" s="69">
        <v>200</v>
      </c>
      <c r="T201" s="69">
        <v>250</v>
      </c>
      <c r="U201" s="70">
        <v>10</v>
      </c>
    </row>
    <row r="202" spans="1:21" ht="31.5" x14ac:dyDescent="0.25">
      <c r="A202" s="68" t="s">
        <v>3148</v>
      </c>
      <c r="B202" s="69">
        <v>13</v>
      </c>
      <c r="C202" s="69" t="s">
        <v>2909</v>
      </c>
      <c r="D202" s="69" t="s">
        <v>3953</v>
      </c>
      <c r="E202" s="69">
        <v>34</v>
      </c>
      <c r="F202" s="69">
        <v>1.208</v>
      </c>
      <c r="G202" s="69" t="s">
        <v>0</v>
      </c>
      <c r="H202" s="69">
        <v>6350</v>
      </c>
      <c r="I202" s="69">
        <v>14</v>
      </c>
      <c r="J202" s="69" t="s">
        <v>2</v>
      </c>
      <c r="K202" s="69"/>
      <c r="L202" s="69"/>
      <c r="M202" s="69"/>
      <c r="N202" s="69"/>
      <c r="O202" s="69"/>
      <c r="P202" s="69"/>
      <c r="Q202" s="69"/>
      <c r="R202" s="69"/>
      <c r="S202" s="69">
        <v>530</v>
      </c>
      <c r="T202" s="69">
        <v>635</v>
      </c>
      <c r="U202" s="70">
        <v>35</v>
      </c>
    </row>
    <row r="203" spans="1:21" ht="31.5" x14ac:dyDescent="0.25">
      <c r="A203" s="68" t="s">
        <v>3148</v>
      </c>
      <c r="B203" s="69">
        <v>13</v>
      </c>
      <c r="C203" s="69" t="s">
        <v>2909</v>
      </c>
      <c r="D203" s="69" t="s">
        <v>3954</v>
      </c>
      <c r="E203" s="69">
        <v>34</v>
      </c>
      <c r="F203" s="69">
        <v>1.208</v>
      </c>
      <c r="G203" s="69" t="s">
        <v>0</v>
      </c>
      <c r="H203" s="69">
        <v>6350</v>
      </c>
      <c r="I203" s="69">
        <v>14</v>
      </c>
      <c r="J203" s="69" t="s">
        <v>2</v>
      </c>
      <c r="K203" s="69"/>
      <c r="L203" s="69"/>
      <c r="M203" s="69"/>
      <c r="N203" s="69"/>
      <c r="O203" s="69"/>
      <c r="P203" s="69"/>
      <c r="Q203" s="69"/>
      <c r="R203" s="69"/>
      <c r="S203" s="69">
        <v>530</v>
      </c>
      <c r="T203" s="69">
        <v>635</v>
      </c>
      <c r="U203" s="70">
        <v>35</v>
      </c>
    </row>
    <row r="204" spans="1:21" ht="31.5" x14ac:dyDescent="0.25">
      <c r="A204" s="68" t="s">
        <v>3148</v>
      </c>
      <c r="B204" s="69">
        <v>4</v>
      </c>
      <c r="C204" s="69" t="s">
        <v>2909</v>
      </c>
      <c r="D204" s="69" t="s">
        <v>3955</v>
      </c>
      <c r="E204" s="69">
        <v>504</v>
      </c>
      <c r="F204" s="69">
        <v>0.39500000000000002</v>
      </c>
      <c r="G204" s="69" t="s">
        <v>0</v>
      </c>
      <c r="H204" s="69">
        <v>600</v>
      </c>
      <c r="I204" s="69">
        <v>8</v>
      </c>
      <c r="J204" s="69" t="s">
        <v>1</v>
      </c>
      <c r="K204" s="69"/>
      <c r="L204" s="69"/>
      <c r="M204" s="69"/>
      <c r="N204" s="69"/>
      <c r="O204" s="69"/>
      <c r="P204" s="69"/>
      <c r="Q204" s="69"/>
      <c r="R204" s="69"/>
      <c r="S204" s="69">
        <v>200</v>
      </c>
      <c r="T204" s="69">
        <v>250</v>
      </c>
      <c r="U204" s="70">
        <v>10</v>
      </c>
    </row>
    <row r="205" spans="1:21" ht="31.5" x14ac:dyDescent="0.25">
      <c r="A205" s="68" t="s">
        <v>3148</v>
      </c>
      <c r="B205" s="69">
        <v>5</v>
      </c>
      <c r="C205" s="69" t="s">
        <v>2909</v>
      </c>
      <c r="D205" s="69" t="s">
        <v>3956</v>
      </c>
      <c r="E205" s="69">
        <v>33</v>
      </c>
      <c r="F205" s="69">
        <v>1.208</v>
      </c>
      <c r="G205" s="69" t="s">
        <v>0</v>
      </c>
      <c r="H205" s="69">
        <v>6600</v>
      </c>
      <c r="I205" s="69">
        <v>14</v>
      </c>
      <c r="J205" s="69" t="s">
        <v>2</v>
      </c>
      <c r="K205" s="69"/>
      <c r="L205" s="69"/>
      <c r="M205" s="69"/>
      <c r="N205" s="69"/>
      <c r="O205" s="69"/>
      <c r="P205" s="69"/>
      <c r="Q205" s="69"/>
      <c r="R205" s="69"/>
      <c r="S205" s="69">
        <v>530</v>
      </c>
      <c r="T205" s="69">
        <v>635</v>
      </c>
      <c r="U205" s="70">
        <v>35</v>
      </c>
    </row>
    <row r="206" spans="1:21" ht="31.5" x14ac:dyDescent="0.25">
      <c r="A206" s="68" t="s">
        <v>3148</v>
      </c>
      <c r="B206" s="69">
        <v>5</v>
      </c>
      <c r="C206" s="69" t="s">
        <v>2909</v>
      </c>
      <c r="D206" s="69" t="s">
        <v>3957</v>
      </c>
      <c r="E206" s="69">
        <v>33</v>
      </c>
      <c r="F206" s="69">
        <v>1.208</v>
      </c>
      <c r="G206" s="69" t="s">
        <v>0</v>
      </c>
      <c r="H206" s="69">
        <v>6600</v>
      </c>
      <c r="I206" s="69">
        <v>14</v>
      </c>
      <c r="J206" s="69" t="s">
        <v>2</v>
      </c>
      <c r="K206" s="69"/>
      <c r="L206" s="69"/>
      <c r="M206" s="69"/>
      <c r="N206" s="69"/>
      <c r="O206" s="69"/>
      <c r="P206" s="69"/>
      <c r="Q206" s="69"/>
      <c r="R206" s="69"/>
      <c r="S206" s="69">
        <v>530</v>
      </c>
      <c r="T206" s="69">
        <v>635</v>
      </c>
      <c r="U206" s="70">
        <v>35</v>
      </c>
    </row>
    <row r="207" spans="1:21" ht="31.5" x14ac:dyDescent="0.25">
      <c r="A207" s="68" t="s">
        <v>3148</v>
      </c>
      <c r="B207" s="69">
        <v>4</v>
      </c>
      <c r="C207" s="69" t="s">
        <v>2909</v>
      </c>
      <c r="D207" s="69" t="s">
        <v>3958</v>
      </c>
      <c r="E207" s="69">
        <v>513</v>
      </c>
      <c r="F207" s="69">
        <v>0.39500000000000002</v>
      </c>
      <c r="G207" s="69" t="s">
        <v>0</v>
      </c>
      <c r="H207" s="69">
        <v>600</v>
      </c>
      <c r="I207" s="69">
        <v>8</v>
      </c>
      <c r="J207" s="69" t="s">
        <v>1</v>
      </c>
      <c r="K207" s="69"/>
      <c r="L207" s="69"/>
      <c r="M207" s="69"/>
      <c r="N207" s="69"/>
      <c r="O207" s="69"/>
      <c r="P207" s="69"/>
      <c r="Q207" s="69"/>
      <c r="R207" s="69"/>
      <c r="S207" s="69">
        <v>200</v>
      </c>
      <c r="T207" s="69">
        <v>250</v>
      </c>
      <c r="U207" s="70">
        <v>10</v>
      </c>
    </row>
    <row r="208" spans="1:21" ht="31.5" x14ac:dyDescent="0.25">
      <c r="A208" s="68" t="s">
        <v>3148</v>
      </c>
      <c r="B208" s="69">
        <v>9</v>
      </c>
      <c r="C208" s="69" t="s">
        <v>2909</v>
      </c>
      <c r="D208" s="69" t="s">
        <v>3959</v>
      </c>
      <c r="E208" s="69">
        <v>3</v>
      </c>
      <c r="F208" s="69">
        <v>1.208</v>
      </c>
      <c r="G208" s="69" t="s">
        <v>0</v>
      </c>
      <c r="H208" s="69">
        <v>8150</v>
      </c>
      <c r="I208" s="69">
        <v>14</v>
      </c>
      <c r="J208" s="69" t="s">
        <v>2</v>
      </c>
      <c r="K208" s="69"/>
      <c r="L208" s="69"/>
      <c r="M208" s="69"/>
      <c r="N208" s="69"/>
      <c r="O208" s="69"/>
      <c r="P208" s="69"/>
      <c r="Q208" s="69"/>
      <c r="R208" s="69"/>
      <c r="S208" s="69">
        <v>530</v>
      </c>
      <c r="T208" s="69">
        <v>635</v>
      </c>
      <c r="U208" s="70">
        <v>35</v>
      </c>
    </row>
    <row r="209" spans="1:21" ht="31.5" x14ac:dyDescent="0.25">
      <c r="A209" s="68" t="s">
        <v>3148</v>
      </c>
      <c r="B209" s="69">
        <v>9</v>
      </c>
      <c r="C209" s="69" t="s">
        <v>2909</v>
      </c>
      <c r="D209" s="69" t="s">
        <v>3960</v>
      </c>
      <c r="E209" s="69">
        <v>3</v>
      </c>
      <c r="F209" s="69">
        <v>1.208</v>
      </c>
      <c r="G209" s="69" t="s">
        <v>0</v>
      </c>
      <c r="H209" s="69">
        <v>8150</v>
      </c>
      <c r="I209" s="69">
        <v>14</v>
      </c>
      <c r="J209" s="69" t="s">
        <v>2</v>
      </c>
      <c r="K209" s="69"/>
      <c r="L209" s="69"/>
      <c r="M209" s="69"/>
      <c r="N209" s="69"/>
      <c r="O209" s="69"/>
      <c r="P209" s="69"/>
      <c r="Q209" s="69"/>
      <c r="R209" s="69"/>
      <c r="S209" s="69">
        <v>530</v>
      </c>
      <c r="T209" s="69">
        <v>635</v>
      </c>
      <c r="U209" s="70">
        <v>35</v>
      </c>
    </row>
    <row r="210" spans="1:21" ht="31.5" x14ac:dyDescent="0.25">
      <c r="A210" s="68" t="s">
        <v>3148</v>
      </c>
      <c r="B210" s="69">
        <v>4</v>
      </c>
      <c r="C210" s="69" t="s">
        <v>2909</v>
      </c>
      <c r="D210" s="69" t="s">
        <v>3961</v>
      </c>
      <c r="E210" s="69">
        <v>44</v>
      </c>
      <c r="F210" s="69">
        <v>0.39500000000000002</v>
      </c>
      <c r="G210" s="69" t="s">
        <v>0</v>
      </c>
      <c r="H210" s="69">
        <v>600</v>
      </c>
      <c r="I210" s="69">
        <v>8</v>
      </c>
      <c r="J210" s="69" t="s">
        <v>1</v>
      </c>
      <c r="K210" s="69"/>
      <c r="L210" s="69"/>
      <c r="M210" s="69"/>
      <c r="N210" s="69"/>
      <c r="O210" s="69"/>
      <c r="P210" s="69"/>
      <c r="Q210" s="69"/>
      <c r="R210" s="69"/>
      <c r="S210" s="69">
        <v>200</v>
      </c>
      <c r="T210" s="69">
        <v>250</v>
      </c>
      <c r="U210" s="70">
        <v>10</v>
      </c>
    </row>
    <row r="211" spans="1:21" ht="31.5" x14ac:dyDescent="0.25">
      <c r="A211" s="68" t="s">
        <v>3148</v>
      </c>
      <c r="B211" s="69">
        <v>13</v>
      </c>
      <c r="C211" s="69" t="s">
        <v>2909</v>
      </c>
      <c r="D211" s="69" t="s">
        <v>3962</v>
      </c>
      <c r="E211" s="69">
        <v>140</v>
      </c>
      <c r="F211" s="69">
        <v>1.208</v>
      </c>
      <c r="G211" s="69" t="s">
        <v>0</v>
      </c>
      <c r="H211" s="69">
        <v>6350</v>
      </c>
      <c r="I211" s="69">
        <v>14</v>
      </c>
      <c r="J211" s="69" t="s">
        <v>2</v>
      </c>
      <c r="K211" s="69"/>
      <c r="L211" s="69"/>
      <c r="M211" s="69"/>
      <c r="N211" s="69"/>
      <c r="O211" s="69"/>
      <c r="P211" s="69"/>
      <c r="Q211" s="69"/>
      <c r="R211" s="69"/>
      <c r="S211" s="69">
        <v>530</v>
      </c>
      <c r="T211" s="69">
        <v>635</v>
      </c>
      <c r="U211" s="70">
        <v>35</v>
      </c>
    </row>
    <row r="212" spans="1:21" ht="31.5" x14ac:dyDescent="0.25">
      <c r="A212" s="68" t="s">
        <v>3148</v>
      </c>
      <c r="B212" s="69">
        <v>13</v>
      </c>
      <c r="C212" s="69" t="s">
        <v>2909</v>
      </c>
      <c r="D212" s="69" t="s">
        <v>3963</v>
      </c>
      <c r="E212" s="69">
        <v>140</v>
      </c>
      <c r="F212" s="69">
        <v>1.208</v>
      </c>
      <c r="G212" s="69" t="s">
        <v>0</v>
      </c>
      <c r="H212" s="69">
        <v>6350</v>
      </c>
      <c r="I212" s="69">
        <v>14</v>
      </c>
      <c r="J212" s="69" t="s">
        <v>2</v>
      </c>
      <c r="K212" s="69"/>
      <c r="L212" s="69"/>
      <c r="M212" s="69"/>
      <c r="N212" s="69"/>
      <c r="O212" s="69"/>
      <c r="P212" s="69"/>
      <c r="Q212" s="69"/>
      <c r="R212" s="69"/>
      <c r="S212" s="69">
        <v>530</v>
      </c>
      <c r="T212" s="69">
        <v>635</v>
      </c>
      <c r="U212" s="70">
        <v>35</v>
      </c>
    </row>
    <row r="213" spans="1:21" ht="31.5" x14ac:dyDescent="0.25">
      <c r="A213" s="68" t="s">
        <v>3148</v>
      </c>
      <c r="B213" s="69">
        <v>4</v>
      </c>
      <c r="C213" s="69" t="s">
        <v>2909</v>
      </c>
      <c r="D213" s="69" t="s">
        <v>3964</v>
      </c>
      <c r="E213" s="69">
        <v>2062</v>
      </c>
      <c r="F213" s="69">
        <v>0.39500000000000002</v>
      </c>
      <c r="G213" s="69" t="s">
        <v>0</v>
      </c>
      <c r="H213" s="69">
        <v>600</v>
      </c>
      <c r="I213" s="69">
        <v>8</v>
      </c>
      <c r="J213" s="69" t="s">
        <v>1</v>
      </c>
      <c r="K213" s="69"/>
      <c r="L213" s="69"/>
      <c r="M213" s="69"/>
      <c r="N213" s="69"/>
      <c r="O213" s="69"/>
      <c r="P213" s="69"/>
      <c r="Q213" s="69"/>
      <c r="R213" s="69"/>
      <c r="S213" s="69">
        <v>200</v>
      </c>
      <c r="T213" s="69">
        <v>250</v>
      </c>
      <c r="U213" s="70">
        <v>10</v>
      </c>
    </row>
    <row r="214" spans="1:21" ht="31.5" x14ac:dyDescent="0.25">
      <c r="A214" s="68" t="s">
        <v>3148</v>
      </c>
      <c r="B214" s="69">
        <v>9</v>
      </c>
      <c r="C214" s="69" t="s">
        <v>2909</v>
      </c>
      <c r="D214" s="69" t="s">
        <v>3965</v>
      </c>
      <c r="E214" s="69">
        <v>3</v>
      </c>
      <c r="F214" s="69">
        <v>1.208</v>
      </c>
      <c r="G214" s="69" t="s">
        <v>0</v>
      </c>
      <c r="H214" s="69">
        <v>8150</v>
      </c>
      <c r="I214" s="69">
        <v>14</v>
      </c>
      <c r="J214" s="69" t="s">
        <v>2</v>
      </c>
      <c r="K214" s="69"/>
      <c r="L214" s="69"/>
      <c r="M214" s="69"/>
      <c r="N214" s="69"/>
      <c r="O214" s="69"/>
      <c r="P214" s="69"/>
      <c r="Q214" s="69"/>
      <c r="R214" s="69"/>
      <c r="S214" s="69">
        <v>530</v>
      </c>
      <c r="T214" s="69">
        <v>635</v>
      </c>
      <c r="U214" s="70">
        <v>35</v>
      </c>
    </row>
    <row r="215" spans="1:21" ht="31.5" x14ac:dyDescent="0.25">
      <c r="A215" s="68" t="s">
        <v>3148</v>
      </c>
      <c r="B215" s="69">
        <v>9</v>
      </c>
      <c r="C215" s="69" t="s">
        <v>2909</v>
      </c>
      <c r="D215" s="69" t="s">
        <v>3966</v>
      </c>
      <c r="E215" s="69">
        <v>3</v>
      </c>
      <c r="F215" s="69">
        <v>1.208</v>
      </c>
      <c r="G215" s="69" t="s">
        <v>0</v>
      </c>
      <c r="H215" s="69">
        <v>8150</v>
      </c>
      <c r="I215" s="69">
        <v>14</v>
      </c>
      <c r="J215" s="69" t="s">
        <v>2</v>
      </c>
      <c r="K215" s="69"/>
      <c r="L215" s="69"/>
      <c r="M215" s="69"/>
      <c r="N215" s="69"/>
      <c r="O215" s="69"/>
      <c r="P215" s="69"/>
      <c r="Q215" s="69"/>
      <c r="R215" s="69"/>
      <c r="S215" s="69">
        <v>530</v>
      </c>
      <c r="T215" s="69">
        <v>635</v>
      </c>
      <c r="U215" s="70">
        <v>35</v>
      </c>
    </row>
    <row r="216" spans="1:21" ht="31.5" x14ac:dyDescent="0.25">
      <c r="A216" s="68" t="s">
        <v>3148</v>
      </c>
      <c r="B216" s="69">
        <v>4</v>
      </c>
      <c r="C216" s="69" t="s">
        <v>2909</v>
      </c>
      <c r="D216" s="69" t="s">
        <v>3967</v>
      </c>
      <c r="E216" s="69">
        <v>55</v>
      </c>
      <c r="F216" s="69">
        <v>0.39500000000000002</v>
      </c>
      <c r="G216" s="69" t="s">
        <v>0</v>
      </c>
      <c r="H216" s="69">
        <v>600</v>
      </c>
      <c r="I216" s="69">
        <v>8</v>
      </c>
      <c r="J216" s="69" t="s">
        <v>1</v>
      </c>
      <c r="K216" s="69"/>
      <c r="L216" s="69"/>
      <c r="M216" s="69"/>
      <c r="N216" s="69"/>
      <c r="O216" s="69"/>
      <c r="P216" s="69"/>
      <c r="Q216" s="69"/>
      <c r="R216" s="69"/>
      <c r="S216" s="69">
        <v>200</v>
      </c>
      <c r="T216" s="69">
        <v>250</v>
      </c>
      <c r="U216" s="70">
        <v>10</v>
      </c>
    </row>
    <row r="217" spans="1:21" ht="31.5" x14ac:dyDescent="0.25">
      <c r="A217" s="68" t="s">
        <v>3148</v>
      </c>
      <c r="B217" s="69">
        <v>5</v>
      </c>
      <c r="C217" s="69" t="s">
        <v>2909</v>
      </c>
      <c r="D217" s="69" t="s">
        <v>3968</v>
      </c>
      <c r="E217" s="69">
        <v>33</v>
      </c>
      <c r="F217" s="69">
        <v>1.208</v>
      </c>
      <c r="G217" s="69" t="s">
        <v>0</v>
      </c>
      <c r="H217" s="69">
        <v>6600</v>
      </c>
      <c r="I217" s="69">
        <v>14</v>
      </c>
      <c r="J217" s="69" t="s">
        <v>2</v>
      </c>
      <c r="K217" s="69"/>
      <c r="L217" s="69"/>
      <c r="M217" s="69"/>
      <c r="N217" s="69"/>
      <c r="O217" s="69"/>
      <c r="P217" s="69"/>
      <c r="Q217" s="69"/>
      <c r="R217" s="69"/>
      <c r="S217" s="69">
        <v>530</v>
      </c>
      <c r="T217" s="69">
        <v>635</v>
      </c>
      <c r="U217" s="70">
        <v>35</v>
      </c>
    </row>
    <row r="218" spans="1:21" ht="31.5" x14ac:dyDescent="0.25">
      <c r="A218" s="68" t="s">
        <v>3148</v>
      </c>
      <c r="B218" s="69">
        <v>5</v>
      </c>
      <c r="C218" s="69" t="s">
        <v>2909</v>
      </c>
      <c r="D218" s="69" t="s">
        <v>3969</v>
      </c>
      <c r="E218" s="69">
        <v>33</v>
      </c>
      <c r="F218" s="69">
        <v>1.208</v>
      </c>
      <c r="G218" s="69" t="s">
        <v>0</v>
      </c>
      <c r="H218" s="69">
        <v>6600</v>
      </c>
      <c r="I218" s="69">
        <v>14</v>
      </c>
      <c r="J218" s="69" t="s">
        <v>2</v>
      </c>
      <c r="K218" s="69"/>
      <c r="L218" s="69"/>
      <c r="M218" s="69"/>
      <c r="N218" s="69"/>
      <c r="O218" s="69"/>
      <c r="P218" s="69"/>
      <c r="Q218" s="69"/>
      <c r="R218" s="69"/>
      <c r="S218" s="69">
        <v>530</v>
      </c>
      <c r="T218" s="69">
        <v>635</v>
      </c>
      <c r="U218" s="70">
        <v>35</v>
      </c>
    </row>
    <row r="219" spans="1:21" ht="31.5" x14ac:dyDescent="0.25">
      <c r="A219" s="68" t="s">
        <v>3148</v>
      </c>
      <c r="B219" s="69">
        <v>4</v>
      </c>
      <c r="C219" s="69" t="s">
        <v>2909</v>
      </c>
      <c r="D219" s="69" t="s">
        <v>3970</v>
      </c>
      <c r="E219" s="69">
        <v>496</v>
      </c>
      <c r="F219" s="69">
        <v>0.39500000000000002</v>
      </c>
      <c r="G219" s="69" t="s">
        <v>0</v>
      </c>
      <c r="H219" s="69">
        <v>600</v>
      </c>
      <c r="I219" s="69">
        <v>8</v>
      </c>
      <c r="J219" s="69" t="s">
        <v>1</v>
      </c>
      <c r="K219" s="69"/>
      <c r="L219" s="69"/>
      <c r="M219" s="69"/>
      <c r="N219" s="69"/>
      <c r="O219" s="69"/>
      <c r="P219" s="69"/>
      <c r="Q219" s="69"/>
      <c r="R219" s="69"/>
      <c r="S219" s="69">
        <v>200</v>
      </c>
      <c r="T219" s="69">
        <v>250</v>
      </c>
      <c r="U219" s="70">
        <v>10</v>
      </c>
    </row>
    <row r="220" spans="1:21" ht="31.5" x14ac:dyDescent="0.25">
      <c r="A220" s="68" t="s">
        <v>3148</v>
      </c>
      <c r="B220" s="69">
        <v>5</v>
      </c>
      <c r="C220" s="69" t="s">
        <v>2909</v>
      </c>
      <c r="D220" s="69" t="s">
        <v>3971</v>
      </c>
      <c r="E220" s="69">
        <v>1</v>
      </c>
      <c r="F220" s="69">
        <v>1.208</v>
      </c>
      <c r="G220" s="69" t="s">
        <v>0</v>
      </c>
      <c r="H220" s="69">
        <v>6600</v>
      </c>
      <c r="I220" s="69">
        <v>14</v>
      </c>
      <c r="J220" s="69" t="s">
        <v>2</v>
      </c>
      <c r="K220" s="69"/>
      <c r="L220" s="69"/>
      <c r="M220" s="69"/>
      <c r="N220" s="69"/>
      <c r="O220" s="69"/>
      <c r="P220" s="69"/>
      <c r="Q220" s="69"/>
      <c r="R220" s="69"/>
      <c r="S220" s="69">
        <v>530</v>
      </c>
      <c r="T220" s="69">
        <v>635</v>
      </c>
      <c r="U220" s="70">
        <v>35</v>
      </c>
    </row>
    <row r="221" spans="1:21" ht="31.5" x14ac:dyDescent="0.25">
      <c r="A221" s="68" t="s">
        <v>3148</v>
      </c>
      <c r="B221" s="69">
        <v>5</v>
      </c>
      <c r="C221" s="69" t="s">
        <v>2909</v>
      </c>
      <c r="D221" s="69" t="s">
        <v>3972</v>
      </c>
      <c r="E221" s="69">
        <v>1</v>
      </c>
      <c r="F221" s="69">
        <v>1.208</v>
      </c>
      <c r="G221" s="69" t="s">
        <v>0</v>
      </c>
      <c r="H221" s="69">
        <v>6600</v>
      </c>
      <c r="I221" s="69">
        <v>14</v>
      </c>
      <c r="J221" s="69" t="s">
        <v>2</v>
      </c>
      <c r="K221" s="69"/>
      <c r="L221" s="69"/>
      <c r="M221" s="69"/>
      <c r="N221" s="69"/>
      <c r="O221" s="69"/>
      <c r="P221" s="69"/>
      <c r="Q221" s="69"/>
      <c r="R221" s="69"/>
      <c r="S221" s="69">
        <v>530</v>
      </c>
      <c r="T221" s="69">
        <v>635</v>
      </c>
      <c r="U221" s="70">
        <v>35</v>
      </c>
    </row>
    <row r="222" spans="1:21" ht="31.5" x14ac:dyDescent="0.25">
      <c r="A222" s="68" t="s">
        <v>3148</v>
      </c>
      <c r="B222" s="69">
        <v>9</v>
      </c>
      <c r="C222" s="69" t="s">
        <v>2909</v>
      </c>
      <c r="D222" s="69" t="s">
        <v>3973</v>
      </c>
      <c r="E222" s="69">
        <v>1</v>
      </c>
      <c r="F222" s="69">
        <v>1.208</v>
      </c>
      <c r="G222" s="69" t="s">
        <v>0</v>
      </c>
      <c r="H222" s="69">
        <v>8150</v>
      </c>
      <c r="I222" s="69">
        <v>14</v>
      </c>
      <c r="J222" s="69" t="s">
        <v>2</v>
      </c>
      <c r="K222" s="69"/>
      <c r="L222" s="69"/>
      <c r="M222" s="69"/>
      <c r="N222" s="69"/>
      <c r="O222" s="69"/>
      <c r="P222" s="69"/>
      <c r="Q222" s="69"/>
      <c r="R222" s="69"/>
      <c r="S222" s="69">
        <v>530</v>
      </c>
      <c r="T222" s="69">
        <v>635</v>
      </c>
      <c r="U222" s="70">
        <v>35</v>
      </c>
    </row>
    <row r="223" spans="1:21" ht="31.5" x14ac:dyDescent="0.25">
      <c r="A223" s="68" t="s">
        <v>3148</v>
      </c>
      <c r="B223" s="69">
        <v>9</v>
      </c>
      <c r="C223" s="69" t="s">
        <v>2909</v>
      </c>
      <c r="D223" s="69" t="s">
        <v>3974</v>
      </c>
      <c r="E223" s="69">
        <v>17</v>
      </c>
      <c r="F223" s="69">
        <v>1.208</v>
      </c>
      <c r="G223" s="69" t="s">
        <v>0</v>
      </c>
      <c r="H223" s="69">
        <v>8150</v>
      </c>
      <c r="I223" s="69">
        <v>14</v>
      </c>
      <c r="J223" s="69" t="s">
        <v>2</v>
      </c>
      <c r="K223" s="69"/>
      <c r="L223" s="69"/>
      <c r="M223" s="69"/>
      <c r="N223" s="69"/>
      <c r="O223" s="69"/>
      <c r="P223" s="69"/>
      <c r="Q223" s="69"/>
      <c r="R223" s="69"/>
      <c r="S223" s="69">
        <v>530</v>
      </c>
      <c r="T223" s="69">
        <v>635</v>
      </c>
      <c r="U223" s="70">
        <v>35</v>
      </c>
    </row>
    <row r="224" spans="1:21" ht="31.5" x14ac:dyDescent="0.25">
      <c r="A224" s="68" t="s">
        <v>3148</v>
      </c>
      <c r="B224" s="69">
        <v>9</v>
      </c>
      <c r="C224" s="69" t="s">
        <v>2909</v>
      </c>
      <c r="D224" s="69" t="s">
        <v>3975</v>
      </c>
      <c r="E224" s="69">
        <v>17</v>
      </c>
      <c r="F224" s="69">
        <v>1.208</v>
      </c>
      <c r="G224" s="69" t="s">
        <v>0</v>
      </c>
      <c r="H224" s="69">
        <v>8150</v>
      </c>
      <c r="I224" s="69">
        <v>14</v>
      </c>
      <c r="J224" s="69" t="s">
        <v>2</v>
      </c>
      <c r="K224" s="69"/>
      <c r="L224" s="69"/>
      <c r="M224" s="69"/>
      <c r="N224" s="69"/>
      <c r="O224" s="69"/>
      <c r="P224" s="69"/>
      <c r="Q224" s="69"/>
      <c r="R224" s="69"/>
      <c r="S224" s="69">
        <v>530</v>
      </c>
      <c r="T224" s="69">
        <v>635</v>
      </c>
      <c r="U224" s="70">
        <v>35</v>
      </c>
    </row>
    <row r="225" spans="1:21" ht="31.5" x14ac:dyDescent="0.25">
      <c r="A225" s="68" t="s">
        <v>3148</v>
      </c>
      <c r="B225" s="69">
        <v>6</v>
      </c>
      <c r="C225" s="69" t="s">
        <v>2909</v>
      </c>
      <c r="D225" s="69" t="s">
        <v>3976</v>
      </c>
      <c r="E225" s="69">
        <v>252</v>
      </c>
      <c r="F225" s="69">
        <v>0.39500000000000002</v>
      </c>
      <c r="G225" s="69" t="s">
        <v>0</v>
      </c>
      <c r="H225" s="69">
        <v>500</v>
      </c>
      <c r="I225" s="69">
        <v>8</v>
      </c>
      <c r="J225" s="69" t="s">
        <v>1</v>
      </c>
      <c r="K225" s="69"/>
      <c r="L225" s="69"/>
      <c r="M225" s="69"/>
      <c r="N225" s="69"/>
      <c r="O225" s="69"/>
      <c r="P225" s="69"/>
      <c r="Q225" s="69"/>
      <c r="R225" s="69"/>
      <c r="S225" s="69">
        <v>200</v>
      </c>
      <c r="T225" s="69">
        <v>250</v>
      </c>
      <c r="U225" s="70">
        <v>10</v>
      </c>
    </row>
    <row r="226" spans="1:21" ht="31.5" x14ac:dyDescent="0.25">
      <c r="A226" s="68" t="s">
        <v>3148</v>
      </c>
      <c r="B226" s="69">
        <v>9</v>
      </c>
      <c r="C226" s="69" t="s">
        <v>2909</v>
      </c>
      <c r="D226" s="69" t="s">
        <v>3977</v>
      </c>
      <c r="E226" s="69">
        <v>17</v>
      </c>
      <c r="F226" s="69">
        <v>1.208</v>
      </c>
      <c r="G226" s="69" t="s">
        <v>0</v>
      </c>
      <c r="H226" s="69">
        <v>8150</v>
      </c>
      <c r="I226" s="69">
        <v>14</v>
      </c>
      <c r="J226" s="69" t="s">
        <v>2</v>
      </c>
      <c r="K226" s="69"/>
      <c r="L226" s="69"/>
      <c r="M226" s="69"/>
      <c r="N226" s="69"/>
      <c r="O226" s="69"/>
      <c r="P226" s="69"/>
      <c r="Q226" s="69"/>
      <c r="R226" s="69"/>
      <c r="S226" s="69">
        <v>530</v>
      </c>
      <c r="T226" s="69">
        <v>635</v>
      </c>
      <c r="U226" s="70">
        <v>35</v>
      </c>
    </row>
    <row r="227" spans="1:21" ht="31.5" x14ac:dyDescent="0.25">
      <c r="A227" s="68" t="s">
        <v>3148</v>
      </c>
      <c r="B227" s="69">
        <v>9</v>
      </c>
      <c r="C227" s="69" t="s">
        <v>2909</v>
      </c>
      <c r="D227" s="69" t="s">
        <v>3978</v>
      </c>
      <c r="E227" s="69">
        <v>17</v>
      </c>
      <c r="F227" s="69">
        <v>1.208</v>
      </c>
      <c r="G227" s="69" t="s">
        <v>0</v>
      </c>
      <c r="H227" s="69">
        <v>8150</v>
      </c>
      <c r="I227" s="69">
        <v>14</v>
      </c>
      <c r="J227" s="69" t="s">
        <v>2</v>
      </c>
      <c r="K227" s="69"/>
      <c r="L227" s="69"/>
      <c r="M227" s="69"/>
      <c r="N227" s="69"/>
      <c r="O227" s="69"/>
      <c r="P227" s="69"/>
      <c r="Q227" s="69"/>
      <c r="R227" s="69"/>
      <c r="S227" s="69">
        <v>530</v>
      </c>
      <c r="T227" s="69">
        <v>635</v>
      </c>
      <c r="U227" s="70">
        <v>35</v>
      </c>
    </row>
    <row r="228" spans="1:21" ht="31.5" x14ac:dyDescent="0.25">
      <c r="A228" s="68" t="s">
        <v>3148</v>
      </c>
      <c r="B228" s="69">
        <v>6</v>
      </c>
      <c r="C228" s="69" t="s">
        <v>2909</v>
      </c>
      <c r="D228" s="69" t="s">
        <v>3979</v>
      </c>
      <c r="E228" s="69">
        <v>252</v>
      </c>
      <c r="F228" s="69">
        <v>0.39500000000000002</v>
      </c>
      <c r="G228" s="69" t="s">
        <v>0</v>
      </c>
      <c r="H228" s="69">
        <v>500</v>
      </c>
      <c r="I228" s="69">
        <v>8</v>
      </c>
      <c r="J228" s="69" t="s">
        <v>1</v>
      </c>
      <c r="K228" s="69"/>
      <c r="L228" s="69"/>
      <c r="M228" s="69"/>
      <c r="N228" s="69"/>
      <c r="O228" s="69"/>
      <c r="P228" s="69"/>
      <c r="Q228" s="69"/>
      <c r="R228" s="69"/>
      <c r="S228" s="69">
        <v>200</v>
      </c>
      <c r="T228" s="69">
        <v>250</v>
      </c>
      <c r="U228" s="70">
        <v>10</v>
      </c>
    </row>
    <row r="229" spans="1:21" ht="31.5" x14ac:dyDescent="0.25">
      <c r="A229" s="68" t="s">
        <v>3148</v>
      </c>
      <c r="B229" s="69">
        <v>13</v>
      </c>
      <c r="C229" s="69" t="s">
        <v>2909</v>
      </c>
      <c r="D229" s="69" t="s">
        <v>3980</v>
      </c>
      <c r="E229" s="69">
        <v>10</v>
      </c>
      <c r="F229" s="69">
        <v>1.208</v>
      </c>
      <c r="G229" s="69" t="s">
        <v>0</v>
      </c>
      <c r="H229" s="69">
        <v>6350</v>
      </c>
      <c r="I229" s="69">
        <v>14</v>
      </c>
      <c r="J229" s="69" t="s">
        <v>2</v>
      </c>
      <c r="K229" s="69"/>
      <c r="L229" s="69"/>
      <c r="M229" s="69"/>
      <c r="N229" s="69"/>
      <c r="O229" s="69"/>
      <c r="P229" s="69"/>
      <c r="Q229" s="69"/>
      <c r="R229" s="69"/>
      <c r="S229" s="69">
        <v>530</v>
      </c>
      <c r="T229" s="69">
        <v>635</v>
      </c>
      <c r="U229" s="70">
        <v>35</v>
      </c>
    </row>
    <row r="230" spans="1:21" ht="31.5" x14ac:dyDescent="0.25">
      <c r="A230" s="68" t="s">
        <v>3148</v>
      </c>
      <c r="B230" s="69">
        <v>13</v>
      </c>
      <c r="C230" s="69" t="s">
        <v>2909</v>
      </c>
      <c r="D230" s="69" t="s">
        <v>3981</v>
      </c>
      <c r="E230" s="69">
        <v>10</v>
      </c>
      <c r="F230" s="69">
        <v>1.208</v>
      </c>
      <c r="G230" s="69" t="s">
        <v>0</v>
      </c>
      <c r="H230" s="69">
        <v>6350</v>
      </c>
      <c r="I230" s="69">
        <v>14</v>
      </c>
      <c r="J230" s="69" t="s">
        <v>2</v>
      </c>
      <c r="K230" s="69"/>
      <c r="L230" s="69"/>
      <c r="M230" s="69"/>
      <c r="N230" s="69"/>
      <c r="O230" s="69"/>
      <c r="P230" s="69"/>
      <c r="Q230" s="69"/>
      <c r="R230" s="69"/>
      <c r="S230" s="69">
        <v>530</v>
      </c>
      <c r="T230" s="69">
        <v>635</v>
      </c>
      <c r="U230" s="70">
        <v>35</v>
      </c>
    </row>
    <row r="231" spans="1:21" ht="31.5" x14ac:dyDescent="0.25">
      <c r="A231" s="68" t="s">
        <v>3148</v>
      </c>
      <c r="B231" s="69">
        <v>6</v>
      </c>
      <c r="C231" s="69" t="s">
        <v>2909</v>
      </c>
      <c r="D231" s="69" t="s">
        <v>3982</v>
      </c>
      <c r="E231" s="69">
        <v>170</v>
      </c>
      <c r="F231" s="69">
        <v>0.39500000000000002</v>
      </c>
      <c r="G231" s="69" t="s">
        <v>0</v>
      </c>
      <c r="H231" s="69">
        <v>500</v>
      </c>
      <c r="I231" s="69">
        <v>8</v>
      </c>
      <c r="J231" s="69" t="s">
        <v>1</v>
      </c>
      <c r="K231" s="69"/>
      <c r="L231" s="69"/>
      <c r="M231" s="69"/>
      <c r="N231" s="69"/>
      <c r="O231" s="69"/>
      <c r="P231" s="69"/>
      <c r="Q231" s="69"/>
      <c r="R231" s="69"/>
      <c r="S231" s="69">
        <v>200</v>
      </c>
      <c r="T231" s="69">
        <v>250</v>
      </c>
      <c r="U231" s="70">
        <v>10</v>
      </c>
    </row>
    <row r="232" spans="1:21" ht="31.5" x14ac:dyDescent="0.25">
      <c r="A232" s="68" t="s">
        <v>3148</v>
      </c>
      <c r="B232" s="69">
        <v>9</v>
      </c>
      <c r="C232" s="69" t="s">
        <v>2909</v>
      </c>
      <c r="D232" s="69" t="s">
        <v>3983</v>
      </c>
      <c r="E232" s="69">
        <v>1</v>
      </c>
      <c r="F232" s="69">
        <v>1.208</v>
      </c>
      <c r="G232" s="69" t="s">
        <v>0</v>
      </c>
      <c r="H232" s="69">
        <v>8150</v>
      </c>
      <c r="I232" s="69">
        <v>14</v>
      </c>
      <c r="J232" s="69" t="s">
        <v>2</v>
      </c>
      <c r="K232" s="69"/>
      <c r="L232" s="69"/>
      <c r="M232" s="69"/>
      <c r="N232" s="69"/>
      <c r="O232" s="69"/>
      <c r="P232" s="69"/>
      <c r="Q232" s="69"/>
      <c r="R232" s="69"/>
      <c r="S232" s="69">
        <v>530</v>
      </c>
      <c r="T232" s="69">
        <v>635</v>
      </c>
      <c r="U232" s="70">
        <v>35</v>
      </c>
    </row>
    <row r="233" spans="1:21" ht="31.5" x14ac:dyDescent="0.25">
      <c r="A233" s="68" t="s">
        <v>3148</v>
      </c>
      <c r="B233" s="69">
        <v>3</v>
      </c>
      <c r="C233" s="69" t="s">
        <v>2909</v>
      </c>
      <c r="D233" s="69" t="s">
        <v>3984</v>
      </c>
      <c r="E233" s="69">
        <v>1</v>
      </c>
      <c r="F233" s="69">
        <v>0.88800000000000001</v>
      </c>
      <c r="G233" s="69" t="s">
        <v>20</v>
      </c>
      <c r="H233" s="69">
        <v>9765480</v>
      </c>
      <c r="I233" s="69">
        <v>12</v>
      </c>
      <c r="J233" s="69" t="s">
        <v>2</v>
      </c>
      <c r="K233" s="69"/>
      <c r="L233" s="69"/>
      <c r="M233" s="69"/>
      <c r="N233" s="69"/>
      <c r="O233" s="69"/>
      <c r="P233" s="69"/>
      <c r="Q233" s="69"/>
      <c r="R233" s="69"/>
      <c r="S233" s="69">
        <v>455</v>
      </c>
      <c r="T233" s="69">
        <v>545</v>
      </c>
      <c r="U233" s="70">
        <v>30</v>
      </c>
    </row>
    <row r="234" spans="1:21" ht="15.75" x14ac:dyDescent="0.25">
      <c r="A234" s="66" t="s">
        <v>2971</v>
      </c>
      <c r="B234" s="13" t="s">
        <v>2971</v>
      </c>
      <c r="C234" s="13" t="s">
        <v>3776</v>
      </c>
      <c r="D234" s="13" t="s">
        <v>4131</v>
      </c>
      <c r="E234" s="13"/>
      <c r="F234" s="13"/>
      <c r="G234" s="13"/>
      <c r="H234" s="13"/>
      <c r="I234" s="13"/>
      <c r="J234" s="13"/>
      <c r="K234" s="13"/>
      <c r="L234" s="13"/>
      <c r="M234" s="13"/>
      <c r="N234" s="13"/>
      <c r="O234" s="13"/>
      <c r="P234" s="13"/>
      <c r="Q234" s="13"/>
      <c r="R234" s="13"/>
      <c r="S234" s="13"/>
      <c r="T234" s="13"/>
      <c r="U234" s="67"/>
    </row>
    <row r="235" spans="1:21" ht="47.25" x14ac:dyDescent="0.25">
      <c r="A235" s="32" t="s">
        <v>3148</v>
      </c>
      <c r="B235" s="120" t="s">
        <v>4132</v>
      </c>
      <c r="C235" s="121" t="s">
        <v>2932</v>
      </c>
      <c r="D235" s="121" t="s">
        <v>3418</v>
      </c>
      <c r="E235" s="121">
        <v>324.83999999999997</v>
      </c>
      <c r="F235" s="121"/>
      <c r="G235" s="121" t="s">
        <v>2349</v>
      </c>
      <c r="H235" s="121"/>
      <c r="I235" s="121"/>
      <c r="J235" s="121"/>
      <c r="K235" s="121"/>
      <c r="L235" s="121"/>
      <c r="M235" s="121"/>
      <c r="N235" s="121"/>
      <c r="O235" s="121"/>
      <c r="P235" s="121"/>
      <c r="Q235" s="121"/>
      <c r="R235" s="121"/>
      <c r="S235" s="121"/>
      <c r="T235" s="121"/>
      <c r="U235" s="122"/>
    </row>
    <row r="236" spans="1:21" ht="47.25" x14ac:dyDescent="0.25">
      <c r="A236" s="32" t="s">
        <v>3148</v>
      </c>
      <c r="B236" s="120" t="s">
        <v>4132</v>
      </c>
      <c r="C236" s="121" t="s">
        <v>3759</v>
      </c>
      <c r="D236" s="121" t="s">
        <v>3760</v>
      </c>
      <c r="E236" s="121">
        <v>291.2</v>
      </c>
      <c r="F236" s="121"/>
      <c r="G236" s="121" t="s">
        <v>2350</v>
      </c>
      <c r="H236" s="121"/>
      <c r="I236" s="121"/>
      <c r="J236" s="121"/>
      <c r="K236" s="121"/>
      <c r="L236" s="121"/>
      <c r="M236" s="121"/>
      <c r="N236" s="121"/>
      <c r="O236" s="121"/>
      <c r="P236" s="121"/>
      <c r="Q236" s="121"/>
      <c r="R236" s="121"/>
      <c r="S236" s="121"/>
      <c r="T236" s="121"/>
      <c r="U236" s="122"/>
    </row>
    <row r="237" spans="1:21" ht="47.25" x14ac:dyDescent="0.25">
      <c r="A237" s="32" t="s">
        <v>3148</v>
      </c>
      <c r="B237" s="120" t="s">
        <v>4132</v>
      </c>
      <c r="C237" s="121" t="s">
        <v>3755</v>
      </c>
      <c r="D237" s="121" t="s">
        <v>3756</v>
      </c>
      <c r="E237" s="121">
        <v>24.377500000000001</v>
      </c>
      <c r="F237" s="121"/>
      <c r="G237" s="121" t="s">
        <v>2350</v>
      </c>
      <c r="H237" s="121"/>
      <c r="I237" s="121"/>
      <c r="J237" s="121"/>
      <c r="K237" s="121"/>
      <c r="L237" s="121"/>
      <c r="M237" s="121"/>
      <c r="N237" s="121"/>
      <c r="O237" s="121"/>
      <c r="P237" s="121"/>
      <c r="Q237" s="121"/>
      <c r="R237" s="121"/>
      <c r="S237" s="121"/>
      <c r="T237" s="121"/>
      <c r="U237" s="122"/>
    </row>
    <row r="238" spans="1:21" ht="47.25" x14ac:dyDescent="0.25">
      <c r="A238" s="32" t="s">
        <v>3148</v>
      </c>
      <c r="B238" s="120" t="s">
        <v>4132</v>
      </c>
      <c r="C238" s="121" t="s">
        <v>3755</v>
      </c>
      <c r="D238" s="121" t="s">
        <v>3756</v>
      </c>
      <c r="E238" s="121">
        <v>206.56650000000002</v>
      </c>
      <c r="F238" s="121"/>
      <c r="G238" s="121" t="s">
        <v>2350</v>
      </c>
      <c r="H238" s="121"/>
      <c r="I238" s="121"/>
      <c r="J238" s="121"/>
      <c r="K238" s="121"/>
      <c r="L238" s="121"/>
      <c r="M238" s="121"/>
      <c r="N238" s="121"/>
      <c r="O238" s="121"/>
      <c r="P238" s="121"/>
      <c r="Q238" s="121"/>
      <c r="R238" s="121"/>
      <c r="S238" s="121"/>
      <c r="T238" s="121"/>
      <c r="U238" s="122"/>
    </row>
    <row r="239" spans="1:21" ht="47.25" x14ac:dyDescent="0.25">
      <c r="A239" s="32" t="s">
        <v>3148</v>
      </c>
      <c r="B239" s="120" t="s">
        <v>4132</v>
      </c>
      <c r="C239" s="121" t="s">
        <v>3751</v>
      </c>
      <c r="D239" s="121" t="s">
        <v>3752</v>
      </c>
      <c r="E239" s="121">
        <v>73.680000000000007</v>
      </c>
      <c r="F239" s="121"/>
      <c r="G239" s="121" t="s">
        <v>2349</v>
      </c>
      <c r="H239" s="121"/>
      <c r="I239" s="121"/>
      <c r="J239" s="121"/>
      <c r="K239" s="121"/>
      <c r="L239" s="121"/>
      <c r="M239" s="121"/>
      <c r="N239" s="121"/>
      <c r="O239" s="121"/>
      <c r="P239" s="121"/>
      <c r="Q239" s="121"/>
      <c r="R239" s="121"/>
      <c r="S239" s="121"/>
      <c r="T239" s="121"/>
      <c r="U239" s="122"/>
    </row>
    <row r="240" spans="1:21" ht="47.25" x14ac:dyDescent="0.25">
      <c r="A240" s="32" t="s">
        <v>3148</v>
      </c>
      <c r="B240" s="120" t="s">
        <v>4132</v>
      </c>
      <c r="C240" s="121" t="s">
        <v>3751</v>
      </c>
      <c r="D240" s="121" t="s">
        <v>3752</v>
      </c>
      <c r="E240" s="121">
        <v>591.16999999999996</v>
      </c>
      <c r="F240" s="121"/>
      <c r="G240" s="121" t="s">
        <v>2349</v>
      </c>
      <c r="H240" s="121"/>
      <c r="I240" s="121"/>
      <c r="J240" s="121"/>
      <c r="K240" s="121"/>
      <c r="L240" s="121"/>
      <c r="M240" s="121"/>
      <c r="N240" s="121"/>
      <c r="O240" s="121"/>
      <c r="P240" s="121"/>
      <c r="Q240" s="121"/>
      <c r="R240" s="121"/>
      <c r="S240" s="121"/>
      <c r="T240" s="121"/>
      <c r="U240" s="122"/>
    </row>
    <row r="241" spans="1:21" ht="47.25" x14ac:dyDescent="0.25">
      <c r="A241" s="32" t="s">
        <v>3148</v>
      </c>
      <c r="B241" s="120" t="s">
        <v>4132</v>
      </c>
      <c r="C241" s="121" t="s">
        <v>3748</v>
      </c>
      <c r="D241" s="121" t="s">
        <v>3749</v>
      </c>
      <c r="E241" s="121">
        <v>73.23</v>
      </c>
      <c r="F241" s="121"/>
      <c r="G241" s="121" t="s">
        <v>2349</v>
      </c>
      <c r="H241" s="121"/>
      <c r="I241" s="121"/>
      <c r="J241" s="121"/>
      <c r="K241" s="121"/>
      <c r="L241" s="121"/>
      <c r="M241" s="121"/>
      <c r="N241" s="121"/>
      <c r="O241" s="121"/>
      <c r="P241" s="121"/>
      <c r="Q241" s="121"/>
      <c r="R241" s="121"/>
      <c r="S241" s="121"/>
      <c r="T241" s="121"/>
      <c r="U241" s="122"/>
    </row>
    <row r="242" spans="1:21" ht="47.25" x14ac:dyDescent="0.25">
      <c r="A242" s="32" t="s">
        <v>3148</v>
      </c>
      <c r="B242" s="120" t="s">
        <v>4132</v>
      </c>
      <c r="C242" s="121" t="s">
        <v>3744</v>
      </c>
      <c r="D242" s="121" t="s">
        <v>3745</v>
      </c>
      <c r="E242" s="121">
        <v>145.5</v>
      </c>
      <c r="F242" s="121"/>
      <c r="G242" s="121" t="s">
        <v>2349</v>
      </c>
      <c r="H242" s="121"/>
      <c r="I242" s="121"/>
      <c r="J242" s="121"/>
      <c r="K242" s="121"/>
      <c r="L242" s="121"/>
      <c r="M242" s="121"/>
      <c r="N242" s="121"/>
      <c r="O242" s="121"/>
      <c r="P242" s="121"/>
      <c r="Q242" s="121"/>
      <c r="R242" s="121"/>
      <c r="S242" s="121"/>
      <c r="T242" s="121"/>
      <c r="U242" s="122"/>
    </row>
    <row r="243" spans="1:21" ht="47.25" x14ac:dyDescent="0.25">
      <c r="A243" s="32" t="s">
        <v>3148</v>
      </c>
      <c r="B243" s="120" t="s">
        <v>4132</v>
      </c>
      <c r="C243" s="121" t="s">
        <v>3744</v>
      </c>
      <c r="D243" s="121" t="s">
        <v>3745</v>
      </c>
      <c r="E243" s="121">
        <v>1181.29</v>
      </c>
      <c r="F243" s="121"/>
      <c r="G243" s="121" t="s">
        <v>2349</v>
      </c>
      <c r="H243" s="121"/>
      <c r="I243" s="121"/>
      <c r="J243" s="121"/>
      <c r="K243" s="121"/>
      <c r="L243" s="121"/>
      <c r="M243" s="121"/>
      <c r="N243" s="121"/>
      <c r="O243" s="121"/>
      <c r="P243" s="121"/>
      <c r="Q243" s="121"/>
      <c r="R243" s="121"/>
      <c r="S243" s="121"/>
      <c r="T243" s="121"/>
      <c r="U243" s="122"/>
    </row>
    <row r="244" spans="1:21" ht="15.75" x14ac:dyDescent="0.25">
      <c r="A244" s="66" t="s">
        <v>2971</v>
      </c>
      <c r="B244" s="13" t="s">
        <v>2971</v>
      </c>
      <c r="C244" s="13" t="s">
        <v>3776</v>
      </c>
      <c r="D244" s="13" t="s">
        <v>3985</v>
      </c>
      <c r="E244" s="13"/>
      <c r="F244" s="13"/>
      <c r="G244" s="13"/>
      <c r="H244" s="13"/>
      <c r="I244" s="13"/>
      <c r="J244" s="13"/>
      <c r="K244" s="13"/>
      <c r="L244" s="13"/>
      <c r="M244" s="13"/>
      <c r="N244" s="13"/>
      <c r="O244" s="13"/>
      <c r="P244" s="13"/>
      <c r="Q244" s="13"/>
      <c r="R244" s="13"/>
      <c r="S244" s="13"/>
      <c r="T244" s="13"/>
      <c r="U244" s="67"/>
    </row>
    <row r="245" spans="1:21" ht="15.75" x14ac:dyDescent="0.25">
      <c r="A245" s="66" t="s">
        <v>3146</v>
      </c>
      <c r="B245" s="13" t="s">
        <v>2971</v>
      </c>
      <c r="C245" s="95" t="s">
        <v>2972</v>
      </c>
      <c r="D245" s="95" t="s">
        <v>3120</v>
      </c>
      <c r="E245" s="95">
        <v>24.62</v>
      </c>
      <c r="F245" s="13"/>
      <c r="G245" s="13"/>
      <c r="H245" s="13"/>
      <c r="I245" s="13"/>
      <c r="J245" s="13"/>
      <c r="K245" s="13"/>
      <c r="L245" s="13"/>
      <c r="M245" s="13"/>
      <c r="N245" s="13"/>
      <c r="O245" s="13"/>
      <c r="P245" s="13"/>
      <c r="Q245" s="13"/>
      <c r="R245" s="13"/>
      <c r="S245" s="13"/>
      <c r="T245" s="13"/>
      <c r="U245" s="67"/>
    </row>
    <row r="246" spans="1:21" ht="15.75" x14ac:dyDescent="0.25">
      <c r="A246" s="14" t="s">
        <v>3146</v>
      </c>
      <c r="B246" s="15" t="s">
        <v>3146</v>
      </c>
      <c r="C246" s="15" t="s">
        <v>3427</v>
      </c>
      <c r="D246" s="15" t="s">
        <v>3147</v>
      </c>
      <c r="E246" s="15">
        <v>1</v>
      </c>
      <c r="F246" s="15"/>
      <c r="G246" s="15"/>
      <c r="H246" s="15"/>
      <c r="I246" s="15"/>
      <c r="J246" s="15"/>
      <c r="K246" s="15"/>
      <c r="L246" s="15"/>
      <c r="M246" s="15"/>
      <c r="N246" s="15"/>
      <c r="O246" s="15"/>
      <c r="P246" s="15"/>
      <c r="Q246" s="15"/>
      <c r="R246" s="15"/>
      <c r="S246" s="15"/>
      <c r="T246" s="15"/>
      <c r="U246" s="16"/>
    </row>
    <row r="247" spans="1:21" ht="15.75" x14ac:dyDescent="0.25">
      <c r="A247" s="32" t="s">
        <v>3146</v>
      </c>
      <c r="B247" s="30"/>
      <c r="C247" s="35" t="s">
        <v>2980</v>
      </c>
      <c r="D247" s="35" t="s">
        <v>3623</v>
      </c>
      <c r="E247" s="35">
        <v>24.62</v>
      </c>
      <c r="F247" s="13" t="s">
        <v>4</v>
      </c>
      <c r="G247" s="30" t="s">
        <v>3</v>
      </c>
      <c r="H247" s="30"/>
      <c r="I247" s="30"/>
      <c r="J247" s="30"/>
      <c r="K247" s="30"/>
      <c r="L247" s="30"/>
      <c r="M247" s="30"/>
      <c r="N247" s="30"/>
      <c r="O247" s="30"/>
      <c r="P247" s="30"/>
      <c r="Q247" s="30"/>
      <c r="R247" s="30"/>
      <c r="S247" s="30"/>
      <c r="T247" s="30"/>
      <c r="U247" s="33"/>
    </row>
    <row r="248" spans="1:21" ht="15.75" x14ac:dyDescent="0.25">
      <c r="A248" s="32" t="s">
        <v>3146</v>
      </c>
      <c r="B248" s="30">
        <v>1</v>
      </c>
      <c r="C248" s="30" t="s">
        <v>2909</v>
      </c>
      <c r="D248" s="30" t="s">
        <v>3428</v>
      </c>
      <c r="E248" s="30">
        <v>1</v>
      </c>
      <c r="F248" s="13">
        <v>0.88800000000000001</v>
      </c>
      <c r="G248" s="30" t="s">
        <v>20</v>
      </c>
      <c r="H248" s="30">
        <v>548110</v>
      </c>
      <c r="I248" s="30">
        <v>12</v>
      </c>
      <c r="J248" s="30" t="s">
        <v>2</v>
      </c>
      <c r="K248" s="30"/>
      <c r="L248" s="30"/>
      <c r="M248" s="30"/>
      <c r="N248" s="30"/>
      <c r="O248" s="30"/>
      <c r="P248" s="30"/>
      <c r="Q248" s="30"/>
      <c r="R248" s="30"/>
      <c r="S248" s="30">
        <v>455</v>
      </c>
      <c r="T248" s="30">
        <v>545</v>
      </c>
      <c r="U248" s="33">
        <v>30</v>
      </c>
    </row>
    <row r="249" spans="1:21" ht="15.75" x14ac:dyDescent="0.25">
      <c r="A249" s="32" t="s">
        <v>3146</v>
      </c>
      <c r="B249" s="30">
        <v>2</v>
      </c>
      <c r="C249" s="30" t="s">
        <v>2909</v>
      </c>
      <c r="D249" s="30" t="s">
        <v>3429</v>
      </c>
      <c r="E249" s="30">
        <v>1</v>
      </c>
      <c r="F249" s="13">
        <v>1.208</v>
      </c>
      <c r="G249" s="30" t="s">
        <v>20</v>
      </c>
      <c r="H249" s="30">
        <v>555670</v>
      </c>
      <c r="I249" s="30">
        <v>14</v>
      </c>
      <c r="J249" s="30" t="s">
        <v>2</v>
      </c>
      <c r="K249" s="30"/>
      <c r="L249" s="30"/>
      <c r="M249" s="30"/>
      <c r="N249" s="30"/>
      <c r="O249" s="30"/>
      <c r="P249" s="30"/>
      <c r="Q249" s="30"/>
      <c r="R249" s="30"/>
      <c r="S249" s="30">
        <v>530</v>
      </c>
      <c r="T249" s="30">
        <v>635</v>
      </c>
      <c r="U249" s="33">
        <v>35</v>
      </c>
    </row>
    <row r="250" spans="1:21" ht="15.75" x14ac:dyDescent="0.25">
      <c r="A250" s="32" t="s">
        <v>3146</v>
      </c>
      <c r="B250" s="30">
        <v>2</v>
      </c>
      <c r="C250" s="30" t="s">
        <v>2909</v>
      </c>
      <c r="D250" s="30" t="s">
        <v>3430</v>
      </c>
      <c r="E250" s="30">
        <v>1</v>
      </c>
      <c r="F250" s="13">
        <v>1.208</v>
      </c>
      <c r="G250" s="30" t="s">
        <v>20</v>
      </c>
      <c r="H250" s="30">
        <v>555670</v>
      </c>
      <c r="I250" s="30">
        <v>14</v>
      </c>
      <c r="J250" s="30" t="s">
        <v>2</v>
      </c>
      <c r="K250" s="30"/>
      <c r="L250" s="30"/>
      <c r="M250" s="30"/>
      <c r="N250" s="30"/>
      <c r="O250" s="30"/>
      <c r="P250" s="30"/>
      <c r="Q250" s="30"/>
      <c r="R250" s="30"/>
      <c r="S250" s="30">
        <v>530</v>
      </c>
      <c r="T250" s="30">
        <v>635</v>
      </c>
      <c r="U250" s="33">
        <v>35</v>
      </c>
    </row>
    <row r="251" spans="1:21" ht="15.75" x14ac:dyDescent="0.25">
      <c r="A251" s="32" t="s">
        <v>3146</v>
      </c>
      <c r="B251" s="30">
        <v>2</v>
      </c>
      <c r="C251" s="30" t="s">
        <v>2909</v>
      </c>
      <c r="D251" s="30" t="s">
        <v>3431</v>
      </c>
      <c r="E251" s="30">
        <v>1</v>
      </c>
      <c r="F251" s="13">
        <v>1.208</v>
      </c>
      <c r="G251" s="30" t="s">
        <v>20</v>
      </c>
      <c r="H251" s="30">
        <v>555670</v>
      </c>
      <c r="I251" s="30">
        <v>14</v>
      </c>
      <c r="J251" s="30" t="s">
        <v>2</v>
      </c>
      <c r="K251" s="30"/>
      <c r="L251" s="30"/>
      <c r="M251" s="30"/>
      <c r="N251" s="30"/>
      <c r="O251" s="30"/>
      <c r="P251" s="30"/>
      <c r="Q251" s="30"/>
      <c r="R251" s="30"/>
      <c r="S251" s="30">
        <v>530</v>
      </c>
      <c r="T251" s="30">
        <v>635</v>
      </c>
      <c r="U251" s="33">
        <v>35</v>
      </c>
    </row>
    <row r="252" spans="1:21" ht="15.75" x14ac:dyDescent="0.25">
      <c r="A252" s="32" t="s">
        <v>3146</v>
      </c>
      <c r="B252" s="79" t="s">
        <v>3187</v>
      </c>
      <c r="C252" s="79" t="s">
        <v>2932</v>
      </c>
      <c r="D252" s="79" t="s">
        <v>3188</v>
      </c>
      <c r="E252" s="79">
        <v>104</v>
      </c>
      <c r="F252" s="13"/>
      <c r="G252" s="30"/>
      <c r="H252" s="30"/>
      <c r="I252" s="30"/>
      <c r="J252" s="30"/>
      <c r="K252" s="30"/>
      <c r="L252" s="30"/>
      <c r="M252" s="30"/>
      <c r="N252" s="30"/>
      <c r="O252" s="30"/>
      <c r="P252" s="30"/>
      <c r="Q252" s="30"/>
      <c r="R252" s="30"/>
      <c r="S252" s="30"/>
      <c r="T252" s="30"/>
      <c r="U252" s="33"/>
    </row>
    <row r="253" spans="1:21" ht="15.75" x14ac:dyDescent="0.25">
      <c r="A253" s="32" t="s">
        <v>3146</v>
      </c>
      <c r="B253" s="79" t="s">
        <v>3189</v>
      </c>
      <c r="C253" s="79" t="s">
        <v>2932</v>
      </c>
      <c r="D253" s="79" t="s">
        <v>3190</v>
      </c>
      <c r="E253" s="79">
        <v>48</v>
      </c>
      <c r="F253" s="13"/>
      <c r="G253" s="30"/>
      <c r="H253" s="30"/>
      <c r="I253" s="30"/>
      <c r="J253" s="30"/>
      <c r="K253" s="30"/>
      <c r="L253" s="30"/>
      <c r="M253" s="30"/>
      <c r="N253" s="30"/>
      <c r="O253" s="30"/>
      <c r="P253" s="30"/>
      <c r="Q253" s="30"/>
      <c r="R253" s="30"/>
      <c r="S253" s="30"/>
      <c r="T253" s="30"/>
      <c r="U253" s="33"/>
    </row>
    <row r="254" spans="1:21" ht="15.75" x14ac:dyDescent="0.25">
      <c r="A254" s="32" t="s">
        <v>3146</v>
      </c>
      <c r="B254" s="79" t="s">
        <v>3191</v>
      </c>
      <c r="C254" s="79" t="s">
        <v>2932</v>
      </c>
      <c r="D254" s="79" t="s">
        <v>3192</v>
      </c>
      <c r="E254" s="79">
        <v>48</v>
      </c>
      <c r="F254" s="13"/>
      <c r="G254" s="30"/>
      <c r="H254" s="30"/>
      <c r="I254" s="30"/>
      <c r="J254" s="30"/>
      <c r="K254" s="30"/>
      <c r="L254" s="30"/>
      <c r="M254" s="30"/>
      <c r="N254" s="30"/>
      <c r="O254" s="30"/>
      <c r="P254" s="30"/>
      <c r="Q254" s="30"/>
      <c r="R254" s="30"/>
      <c r="S254" s="30"/>
      <c r="T254" s="30"/>
      <c r="U254" s="33"/>
    </row>
    <row r="255" spans="1:21" ht="15.75" x14ac:dyDescent="0.25">
      <c r="A255" s="66" t="s">
        <v>3146</v>
      </c>
      <c r="B255" s="13" t="s">
        <v>2971</v>
      </c>
      <c r="C255" s="13" t="s">
        <v>3685</v>
      </c>
      <c r="D255" s="13" t="s">
        <v>3686</v>
      </c>
      <c r="E255" s="13"/>
      <c r="F255" s="13"/>
      <c r="G255" s="13"/>
      <c r="H255" s="13"/>
      <c r="I255" s="13"/>
      <c r="J255" s="13"/>
      <c r="K255" s="13"/>
      <c r="L255" s="13"/>
      <c r="M255" s="13"/>
      <c r="N255" s="13"/>
      <c r="O255" s="13"/>
      <c r="P255" s="13"/>
      <c r="Q255" s="13"/>
      <c r="R255" s="13"/>
      <c r="S255" s="13"/>
      <c r="T255" s="13"/>
      <c r="U255" s="67"/>
    </row>
    <row r="256" spans="1:21" ht="15.75" x14ac:dyDescent="0.25">
      <c r="A256" s="68" t="s">
        <v>3146</v>
      </c>
      <c r="B256" s="69">
        <v>22</v>
      </c>
      <c r="C256" s="69" t="s">
        <v>2909</v>
      </c>
      <c r="D256" s="69" t="s">
        <v>3687</v>
      </c>
      <c r="E256" s="69">
        <v>6</v>
      </c>
      <c r="F256" s="69">
        <v>1.208</v>
      </c>
      <c r="G256" s="69"/>
      <c r="H256" s="69">
        <v>2000</v>
      </c>
      <c r="I256" s="69">
        <v>14</v>
      </c>
      <c r="J256" s="69" t="s">
        <v>2</v>
      </c>
      <c r="K256" s="69"/>
      <c r="L256" s="69"/>
      <c r="M256" s="69"/>
      <c r="N256" s="69"/>
      <c r="O256" s="69"/>
      <c r="P256" s="69"/>
      <c r="Q256" s="69"/>
      <c r="R256" s="69"/>
      <c r="S256" s="69">
        <v>530</v>
      </c>
      <c r="T256" s="69">
        <v>635</v>
      </c>
      <c r="U256" s="70">
        <v>35</v>
      </c>
    </row>
    <row r="257" spans="1:21" ht="15.75" x14ac:dyDescent="0.25">
      <c r="A257" s="68" t="s">
        <v>3146</v>
      </c>
      <c r="B257" s="69">
        <v>22</v>
      </c>
      <c r="C257" s="69" t="s">
        <v>2909</v>
      </c>
      <c r="D257" s="69" t="s">
        <v>3688</v>
      </c>
      <c r="E257" s="69">
        <v>6</v>
      </c>
      <c r="F257" s="69">
        <v>1.208</v>
      </c>
      <c r="G257" s="69"/>
      <c r="H257" s="69">
        <v>2000</v>
      </c>
      <c r="I257" s="69">
        <v>14</v>
      </c>
      <c r="J257" s="69" t="s">
        <v>2</v>
      </c>
      <c r="K257" s="69"/>
      <c r="L257" s="69"/>
      <c r="M257" s="69"/>
      <c r="N257" s="69"/>
      <c r="O257" s="69"/>
      <c r="P257" s="69"/>
      <c r="Q257" s="69"/>
      <c r="R257" s="69"/>
      <c r="S257" s="69">
        <v>530</v>
      </c>
      <c r="T257" s="69">
        <v>635</v>
      </c>
      <c r="U257" s="70">
        <v>35</v>
      </c>
    </row>
    <row r="258" spans="1:21" ht="15.75" x14ac:dyDescent="0.25">
      <c r="A258" s="68" t="s">
        <v>3146</v>
      </c>
      <c r="B258" s="69">
        <v>4</v>
      </c>
      <c r="C258" s="69" t="s">
        <v>2909</v>
      </c>
      <c r="D258" s="69" t="s">
        <v>3689</v>
      </c>
      <c r="E258" s="69">
        <v>5</v>
      </c>
      <c r="F258" s="69">
        <v>1.208</v>
      </c>
      <c r="G258" s="69" t="s">
        <v>0</v>
      </c>
      <c r="H258" s="69">
        <v>1550</v>
      </c>
      <c r="I258" s="69">
        <v>14</v>
      </c>
      <c r="J258" s="69" t="s">
        <v>2</v>
      </c>
      <c r="K258" s="69"/>
      <c r="L258" s="69"/>
      <c r="M258" s="69"/>
      <c r="N258" s="69"/>
      <c r="O258" s="69"/>
      <c r="P258" s="69"/>
      <c r="Q258" s="69"/>
      <c r="R258" s="69"/>
      <c r="S258" s="69">
        <v>530</v>
      </c>
      <c r="T258" s="69">
        <v>635</v>
      </c>
      <c r="U258" s="70">
        <v>35</v>
      </c>
    </row>
    <row r="259" spans="1:21" ht="15.75" x14ac:dyDescent="0.25">
      <c r="A259" s="68" t="s">
        <v>3146</v>
      </c>
      <c r="B259" s="69">
        <v>4</v>
      </c>
      <c r="C259" s="69" t="s">
        <v>2909</v>
      </c>
      <c r="D259" s="69" t="s">
        <v>3690</v>
      </c>
      <c r="E259" s="69">
        <v>5</v>
      </c>
      <c r="F259" s="69">
        <v>1.208</v>
      </c>
      <c r="G259" s="69" t="s">
        <v>0</v>
      </c>
      <c r="H259" s="69">
        <v>1550</v>
      </c>
      <c r="I259" s="69">
        <v>14</v>
      </c>
      <c r="J259" s="69" t="s">
        <v>2</v>
      </c>
      <c r="K259" s="69"/>
      <c r="L259" s="69"/>
      <c r="M259" s="69"/>
      <c r="N259" s="69"/>
      <c r="O259" s="69"/>
      <c r="P259" s="69"/>
      <c r="Q259" s="69"/>
      <c r="R259" s="69"/>
      <c r="S259" s="69">
        <v>530</v>
      </c>
      <c r="T259" s="69">
        <v>635</v>
      </c>
      <c r="U259" s="70">
        <v>35</v>
      </c>
    </row>
    <row r="260" spans="1:21" ht="15.75" x14ac:dyDescent="0.25">
      <c r="A260" s="68" t="s">
        <v>3146</v>
      </c>
      <c r="B260" s="69">
        <v>3</v>
      </c>
      <c r="C260" s="69" t="s">
        <v>2909</v>
      </c>
      <c r="D260" s="69" t="s">
        <v>3691</v>
      </c>
      <c r="E260" s="69">
        <v>5</v>
      </c>
      <c r="F260" s="69">
        <v>1.208</v>
      </c>
      <c r="G260" s="69" t="s">
        <v>0</v>
      </c>
      <c r="H260" s="69">
        <v>1580</v>
      </c>
      <c r="I260" s="69">
        <v>14</v>
      </c>
      <c r="J260" s="69" t="s">
        <v>2</v>
      </c>
      <c r="K260" s="69"/>
      <c r="L260" s="69"/>
      <c r="M260" s="69"/>
      <c r="N260" s="69"/>
      <c r="O260" s="69"/>
      <c r="P260" s="69"/>
      <c r="Q260" s="69"/>
      <c r="R260" s="69"/>
      <c r="S260" s="69">
        <v>530</v>
      </c>
      <c r="T260" s="69">
        <v>635</v>
      </c>
      <c r="U260" s="70">
        <v>35</v>
      </c>
    </row>
    <row r="261" spans="1:21" ht="15.75" x14ac:dyDescent="0.25">
      <c r="A261" s="68" t="s">
        <v>3146</v>
      </c>
      <c r="B261" s="69">
        <v>3</v>
      </c>
      <c r="C261" s="69" t="s">
        <v>2909</v>
      </c>
      <c r="D261" s="69" t="s">
        <v>3692</v>
      </c>
      <c r="E261" s="69">
        <v>5</v>
      </c>
      <c r="F261" s="69">
        <v>1.208</v>
      </c>
      <c r="G261" s="69" t="s">
        <v>0</v>
      </c>
      <c r="H261" s="69">
        <v>1580</v>
      </c>
      <c r="I261" s="69">
        <v>14</v>
      </c>
      <c r="J261" s="69" t="s">
        <v>2</v>
      </c>
      <c r="K261" s="69"/>
      <c r="L261" s="69"/>
      <c r="M261" s="69"/>
      <c r="N261" s="69"/>
      <c r="O261" s="69"/>
      <c r="P261" s="69"/>
      <c r="Q261" s="69"/>
      <c r="R261" s="69"/>
      <c r="S261" s="69">
        <v>530</v>
      </c>
      <c r="T261" s="69">
        <v>635</v>
      </c>
      <c r="U261" s="70">
        <v>35</v>
      </c>
    </row>
    <row r="262" spans="1:21" ht="15.75" x14ac:dyDescent="0.25">
      <c r="A262" s="68" t="s">
        <v>3146</v>
      </c>
      <c r="B262" s="69">
        <v>4</v>
      </c>
      <c r="C262" s="69" t="s">
        <v>2909</v>
      </c>
      <c r="D262" s="69" t="s">
        <v>3693</v>
      </c>
      <c r="E262" s="69">
        <v>5</v>
      </c>
      <c r="F262" s="69">
        <v>1.208</v>
      </c>
      <c r="G262" s="69" t="s">
        <v>0</v>
      </c>
      <c r="H262" s="69">
        <v>1550</v>
      </c>
      <c r="I262" s="69">
        <v>14</v>
      </c>
      <c r="J262" s="69" t="s">
        <v>2</v>
      </c>
      <c r="K262" s="69"/>
      <c r="L262" s="69"/>
      <c r="M262" s="69"/>
      <c r="N262" s="69"/>
      <c r="O262" s="69"/>
      <c r="P262" s="69"/>
      <c r="Q262" s="69"/>
      <c r="R262" s="69"/>
      <c r="S262" s="69">
        <v>530</v>
      </c>
      <c r="T262" s="69">
        <v>635</v>
      </c>
      <c r="U262" s="70">
        <v>35</v>
      </c>
    </row>
    <row r="263" spans="1:21" ht="15.75" x14ac:dyDescent="0.25">
      <c r="A263" s="68" t="s">
        <v>3146</v>
      </c>
      <c r="B263" s="69">
        <v>4</v>
      </c>
      <c r="C263" s="69" t="s">
        <v>2909</v>
      </c>
      <c r="D263" s="69" t="s">
        <v>3694</v>
      </c>
      <c r="E263" s="69">
        <v>5</v>
      </c>
      <c r="F263" s="69">
        <v>1.208</v>
      </c>
      <c r="G263" s="69" t="s">
        <v>0</v>
      </c>
      <c r="H263" s="69">
        <v>1550</v>
      </c>
      <c r="I263" s="69">
        <v>14</v>
      </c>
      <c r="J263" s="69" t="s">
        <v>2</v>
      </c>
      <c r="K263" s="69"/>
      <c r="L263" s="69"/>
      <c r="M263" s="69"/>
      <c r="N263" s="69"/>
      <c r="O263" s="69"/>
      <c r="P263" s="69"/>
      <c r="Q263" s="69"/>
      <c r="R263" s="69"/>
      <c r="S263" s="69">
        <v>530</v>
      </c>
      <c r="T263" s="69">
        <v>635</v>
      </c>
      <c r="U263" s="70">
        <v>35</v>
      </c>
    </row>
    <row r="264" spans="1:21" ht="15.75" x14ac:dyDescent="0.25">
      <c r="A264" s="68" t="s">
        <v>3146</v>
      </c>
      <c r="B264" s="69">
        <v>3</v>
      </c>
      <c r="C264" s="69" t="s">
        <v>2909</v>
      </c>
      <c r="D264" s="69" t="s">
        <v>3695</v>
      </c>
      <c r="E264" s="69">
        <v>5</v>
      </c>
      <c r="F264" s="69">
        <v>1.208</v>
      </c>
      <c r="G264" s="69" t="s">
        <v>0</v>
      </c>
      <c r="H264" s="69">
        <v>1580</v>
      </c>
      <c r="I264" s="69">
        <v>14</v>
      </c>
      <c r="J264" s="69" t="s">
        <v>2</v>
      </c>
      <c r="K264" s="69"/>
      <c r="L264" s="69"/>
      <c r="M264" s="69"/>
      <c r="N264" s="69"/>
      <c r="O264" s="69"/>
      <c r="P264" s="69"/>
      <c r="Q264" s="69"/>
      <c r="R264" s="69"/>
      <c r="S264" s="69">
        <v>530</v>
      </c>
      <c r="T264" s="69">
        <v>635</v>
      </c>
      <c r="U264" s="70">
        <v>35</v>
      </c>
    </row>
    <row r="265" spans="1:21" ht="15.75" x14ac:dyDescent="0.25">
      <c r="A265" s="68" t="s">
        <v>3146</v>
      </c>
      <c r="B265" s="69">
        <v>3</v>
      </c>
      <c r="C265" s="69" t="s">
        <v>2909</v>
      </c>
      <c r="D265" s="69" t="s">
        <v>3696</v>
      </c>
      <c r="E265" s="69">
        <v>5</v>
      </c>
      <c r="F265" s="69">
        <v>1.208</v>
      </c>
      <c r="G265" s="69" t="s">
        <v>0</v>
      </c>
      <c r="H265" s="69">
        <v>1580</v>
      </c>
      <c r="I265" s="69">
        <v>14</v>
      </c>
      <c r="J265" s="69" t="s">
        <v>2</v>
      </c>
      <c r="K265" s="69"/>
      <c r="L265" s="69"/>
      <c r="M265" s="69"/>
      <c r="N265" s="69"/>
      <c r="O265" s="69"/>
      <c r="P265" s="69"/>
      <c r="Q265" s="69"/>
      <c r="R265" s="69"/>
      <c r="S265" s="69">
        <v>530</v>
      </c>
      <c r="T265" s="69">
        <v>635</v>
      </c>
      <c r="U265" s="70">
        <v>35</v>
      </c>
    </row>
    <row r="266" spans="1:21" ht="15.75" x14ac:dyDescent="0.25">
      <c r="A266" s="68" t="s">
        <v>3146</v>
      </c>
      <c r="B266" s="69">
        <v>4</v>
      </c>
      <c r="C266" s="69" t="s">
        <v>2909</v>
      </c>
      <c r="D266" s="69" t="s">
        <v>3697</v>
      </c>
      <c r="E266" s="69">
        <v>78</v>
      </c>
      <c r="F266" s="69">
        <v>1.208</v>
      </c>
      <c r="G266" s="69" t="s">
        <v>0</v>
      </c>
      <c r="H266" s="69">
        <v>1550</v>
      </c>
      <c r="I266" s="69">
        <v>14</v>
      </c>
      <c r="J266" s="69" t="s">
        <v>2</v>
      </c>
      <c r="K266" s="69"/>
      <c r="L266" s="69"/>
      <c r="M266" s="69"/>
      <c r="N266" s="69"/>
      <c r="O266" s="69"/>
      <c r="P266" s="69"/>
      <c r="Q266" s="69"/>
      <c r="R266" s="69"/>
      <c r="S266" s="69">
        <v>530</v>
      </c>
      <c r="T266" s="69">
        <v>635</v>
      </c>
      <c r="U266" s="70">
        <v>35</v>
      </c>
    </row>
    <row r="267" spans="1:21" ht="15.75" x14ac:dyDescent="0.25">
      <c r="A267" s="68" t="s">
        <v>3146</v>
      </c>
      <c r="B267" s="69">
        <v>3</v>
      </c>
      <c r="C267" s="69" t="s">
        <v>2909</v>
      </c>
      <c r="D267" s="69" t="s">
        <v>3698</v>
      </c>
      <c r="E267" s="69">
        <v>34</v>
      </c>
      <c r="F267" s="69">
        <v>1.208</v>
      </c>
      <c r="G267" s="69" t="s">
        <v>0</v>
      </c>
      <c r="H267" s="69">
        <v>1580</v>
      </c>
      <c r="I267" s="69">
        <v>14</v>
      </c>
      <c r="J267" s="69" t="s">
        <v>2</v>
      </c>
      <c r="K267" s="69"/>
      <c r="L267" s="69"/>
      <c r="M267" s="69"/>
      <c r="N267" s="69"/>
      <c r="O267" s="69"/>
      <c r="P267" s="69"/>
      <c r="Q267" s="69"/>
      <c r="R267" s="69"/>
      <c r="S267" s="69">
        <v>530</v>
      </c>
      <c r="T267" s="69">
        <v>635</v>
      </c>
      <c r="U267" s="70">
        <v>35</v>
      </c>
    </row>
    <row r="268" spans="1:21" ht="15.75" x14ac:dyDescent="0.25">
      <c r="A268" s="68" t="s">
        <v>3146</v>
      </c>
      <c r="B268" s="69">
        <v>4</v>
      </c>
      <c r="C268" s="69" t="s">
        <v>2909</v>
      </c>
      <c r="D268" s="69" t="s">
        <v>3699</v>
      </c>
      <c r="E268" s="69">
        <v>78</v>
      </c>
      <c r="F268" s="69">
        <v>1.208</v>
      </c>
      <c r="G268" s="69" t="s">
        <v>0</v>
      </c>
      <c r="H268" s="69">
        <v>1550</v>
      </c>
      <c r="I268" s="69">
        <v>14</v>
      </c>
      <c r="J268" s="69" t="s">
        <v>2</v>
      </c>
      <c r="K268" s="69"/>
      <c r="L268" s="69"/>
      <c r="M268" s="69"/>
      <c r="N268" s="69"/>
      <c r="O268" s="69"/>
      <c r="P268" s="69"/>
      <c r="Q268" s="69"/>
      <c r="R268" s="69"/>
      <c r="S268" s="69">
        <v>530</v>
      </c>
      <c r="T268" s="69">
        <v>635</v>
      </c>
      <c r="U268" s="70">
        <v>35</v>
      </c>
    </row>
    <row r="269" spans="1:21" ht="15.75" x14ac:dyDescent="0.25">
      <c r="A269" s="68" t="s">
        <v>3146</v>
      </c>
      <c r="B269" s="69">
        <v>3</v>
      </c>
      <c r="C269" s="69" t="s">
        <v>2909</v>
      </c>
      <c r="D269" s="69" t="s">
        <v>3700</v>
      </c>
      <c r="E269" s="69">
        <v>34</v>
      </c>
      <c r="F269" s="69">
        <v>1.208</v>
      </c>
      <c r="G269" s="69" t="s">
        <v>0</v>
      </c>
      <c r="H269" s="69">
        <v>1580</v>
      </c>
      <c r="I269" s="69">
        <v>14</v>
      </c>
      <c r="J269" s="69" t="s">
        <v>2</v>
      </c>
      <c r="K269" s="69"/>
      <c r="L269" s="69"/>
      <c r="M269" s="69"/>
      <c r="N269" s="69"/>
      <c r="O269" s="69"/>
      <c r="P269" s="69"/>
      <c r="Q269" s="69"/>
      <c r="R269" s="69"/>
      <c r="S269" s="69">
        <v>530</v>
      </c>
      <c r="T269" s="69">
        <v>635</v>
      </c>
      <c r="U269" s="70">
        <v>35</v>
      </c>
    </row>
    <row r="270" spans="1:21" ht="15.75" x14ac:dyDescent="0.25">
      <c r="A270" s="68" t="s">
        <v>3146</v>
      </c>
      <c r="B270" s="69">
        <v>44</v>
      </c>
      <c r="C270" s="69" t="s">
        <v>2909</v>
      </c>
      <c r="D270" s="69" t="s">
        <v>3701</v>
      </c>
      <c r="E270" s="69">
        <v>11</v>
      </c>
      <c r="F270" s="69">
        <v>1.998</v>
      </c>
      <c r="G270" s="69"/>
      <c r="H270" s="69">
        <v>3500</v>
      </c>
      <c r="I270" s="69">
        <v>18</v>
      </c>
      <c r="J270" s="69" t="s">
        <v>2</v>
      </c>
      <c r="K270" s="69"/>
      <c r="L270" s="69"/>
      <c r="M270" s="69"/>
      <c r="N270" s="69"/>
      <c r="O270" s="69"/>
      <c r="P270" s="69"/>
      <c r="Q270" s="69"/>
      <c r="R270" s="69"/>
      <c r="S270" s="69">
        <v>685</v>
      </c>
      <c r="T270" s="69">
        <v>820</v>
      </c>
      <c r="U270" s="70">
        <v>45</v>
      </c>
    </row>
    <row r="271" spans="1:21" ht="15.75" x14ac:dyDescent="0.25">
      <c r="A271" s="68" t="s">
        <v>3146</v>
      </c>
      <c r="B271" s="69">
        <v>32</v>
      </c>
      <c r="C271" s="69" t="s">
        <v>2909</v>
      </c>
      <c r="D271" s="69" t="s">
        <v>3702</v>
      </c>
      <c r="E271" s="69">
        <v>23</v>
      </c>
      <c r="F271" s="69">
        <v>1.998</v>
      </c>
      <c r="G271" s="69"/>
      <c r="H271" s="69">
        <v>2700</v>
      </c>
      <c r="I271" s="69">
        <v>18</v>
      </c>
      <c r="J271" s="69" t="s">
        <v>2</v>
      </c>
      <c r="K271" s="69"/>
      <c r="L271" s="69"/>
      <c r="M271" s="69"/>
      <c r="N271" s="69"/>
      <c r="O271" s="69"/>
      <c r="P271" s="69"/>
      <c r="Q271" s="69"/>
      <c r="R271" s="69"/>
      <c r="S271" s="69">
        <v>685</v>
      </c>
      <c r="T271" s="69">
        <v>820</v>
      </c>
      <c r="U271" s="70">
        <v>45</v>
      </c>
    </row>
    <row r="272" spans="1:21" ht="15.75" x14ac:dyDescent="0.25">
      <c r="A272" s="68" t="s">
        <v>3146</v>
      </c>
      <c r="B272" s="69">
        <v>32</v>
      </c>
      <c r="C272" s="69" t="s">
        <v>2909</v>
      </c>
      <c r="D272" s="69" t="s">
        <v>3703</v>
      </c>
      <c r="E272" s="69">
        <v>15</v>
      </c>
      <c r="F272" s="69">
        <v>1.998</v>
      </c>
      <c r="G272" s="69"/>
      <c r="H272" s="69">
        <v>2700</v>
      </c>
      <c r="I272" s="69">
        <v>18</v>
      </c>
      <c r="J272" s="69" t="s">
        <v>2</v>
      </c>
      <c r="K272" s="69"/>
      <c r="L272" s="69"/>
      <c r="M272" s="69"/>
      <c r="N272" s="69"/>
      <c r="O272" s="69"/>
      <c r="P272" s="69"/>
      <c r="Q272" s="69"/>
      <c r="R272" s="69"/>
      <c r="S272" s="69">
        <v>685</v>
      </c>
      <c r="T272" s="69">
        <v>820</v>
      </c>
      <c r="U272" s="70">
        <v>45</v>
      </c>
    </row>
    <row r="273" spans="1:21" ht="15.75" x14ac:dyDescent="0.25">
      <c r="A273" s="68" t="s">
        <v>3146</v>
      </c>
      <c r="B273" s="69">
        <v>32</v>
      </c>
      <c r="C273" s="69" t="s">
        <v>2909</v>
      </c>
      <c r="D273" s="69" t="s">
        <v>3704</v>
      </c>
      <c r="E273" s="69">
        <v>11</v>
      </c>
      <c r="F273" s="69">
        <v>1.998</v>
      </c>
      <c r="G273" s="69"/>
      <c r="H273" s="69">
        <v>2700</v>
      </c>
      <c r="I273" s="69">
        <v>18</v>
      </c>
      <c r="J273" s="69" t="s">
        <v>2</v>
      </c>
      <c r="K273" s="69"/>
      <c r="L273" s="69"/>
      <c r="M273" s="69"/>
      <c r="N273" s="69"/>
      <c r="O273" s="69"/>
      <c r="P273" s="69"/>
      <c r="Q273" s="69"/>
      <c r="R273" s="69"/>
      <c r="S273" s="69">
        <v>685</v>
      </c>
      <c r="T273" s="69">
        <v>820</v>
      </c>
      <c r="U273" s="70">
        <v>45</v>
      </c>
    </row>
    <row r="274" spans="1:21" ht="15.75" x14ac:dyDescent="0.25">
      <c r="A274" s="68" t="s">
        <v>3146</v>
      </c>
      <c r="B274" s="69">
        <v>32</v>
      </c>
      <c r="C274" s="69" t="s">
        <v>2909</v>
      </c>
      <c r="D274" s="69" t="s">
        <v>3705</v>
      </c>
      <c r="E274" s="69">
        <v>9</v>
      </c>
      <c r="F274" s="69">
        <v>1.5780000000000001</v>
      </c>
      <c r="G274" s="69"/>
      <c r="H274" s="69">
        <v>2500</v>
      </c>
      <c r="I274" s="69">
        <v>16</v>
      </c>
      <c r="J274" s="69" t="s">
        <v>2</v>
      </c>
      <c r="K274" s="69"/>
      <c r="L274" s="69"/>
      <c r="M274" s="69"/>
      <c r="N274" s="69"/>
      <c r="O274" s="69"/>
      <c r="P274" s="69"/>
      <c r="Q274" s="69"/>
      <c r="R274" s="69"/>
      <c r="S274" s="69">
        <v>605</v>
      </c>
      <c r="T274" s="69">
        <v>730</v>
      </c>
      <c r="U274" s="70">
        <v>40</v>
      </c>
    </row>
    <row r="275" spans="1:21" ht="15.75" x14ac:dyDescent="0.25">
      <c r="A275" s="68" t="s">
        <v>3146</v>
      </c>
      <c r="B275" s="69">
        <v>21</v>
      </c>
      <c r="C275" s="69" t="s">
        <v>2909</v>
      </c>
      <c r="D275" s="69" t="s">
        <v>3706</v>
      </c>
      <c r="E275" s="69">
        <v>6</v>
      </c>
      <c r="F275" s="69">
        <v>1.208</v>
      </c>
      <c r="G275" s="69"/>
      <c r="H275" s="69">
        <v>3300</v>
      </c>
      <c r="I275" s="69">
        <v>14</v>
      </c>
      <c r="J275" s="69" t="s">
        <v>2</v>
      </c>
      <c r="K275" s="69"/>
      <c r="L275" s="69"/>
      <c r="M275" s="69"/>
      <c r="N275" s="69"/>
      <c r="O275" s="69"/>
      <c r="P275" s="69"/>
      <c r="Q275" s="69"/>
      <c r="R275" s="69"/>
      <c r="S275" s="69">
        <v>530</v>
      </c>
      <c r="T275" s="69">
        <v>635</v>
      </c>
      <c r="U275" s="70">
        <v>35</v>
      </c>
    </row>
    <row r="276" spans="1:21" ht="15.75" x14ac:dyDescent="0.25">
      <c r="A276" s="68" t="s">
        <v>3146</v>
      </c>
      <c r="B276" s="69">
        <v>23</v>
      </c>
      <c r="C276" s="69" t="s">
        <v>2909</v>
      </c>
      <c r="D276" s="69" t="s">
        <v>3707</v>
      </c>
      <c r="E276" s="69">
        <v>33</v>
      </c>
      <c r="F276" s="69">
        <v>1.208</v>
      </c>
      <c r="G276" s="69"/>
      <c r="H276" s="69">
        <v>4500</v>
      </c>
      <c r="I276" s="69">
        <v>14</v>
      </c>
      <c r="J276" s="69" t="s">
        <v>2</v>
      </c>
      <c r="K276" s="69"/>
      <c r="L276" s="69"/>
      <c r="M276" s="69"/>
      <c r="N276" s="69"/>
      <c r="O276" s="69"/>
      <c r="P276" s="69"/>
      <c r="Q276" s="69"/>
      <c r="R276" s="69"/>
      <c r="S276" s="69">
        <v>530</v>
      </c>
      <c r="T276" s="69">
        <v>635</v>
      </c>
      <c r="U276" s="70">
        <v>35</v>
      </c>
    </row>
    <row r="277" spans="1:21" ht="15.75" x14ac:dyDescent="0.25">
      <c r="A277" s="68" t="s">
        <v>3146</v>
      </c>
      <c r="B277" s="69">
        <v>22</v>
      </c>
      <c r="C277" s="69" t="s">
        <v>2909</v>
      </c>
      <c r="D277" s="69" t="s">
        <v>3708</v>
      </c>
      <c r="E277" s="69">
        <v>7</v>
      </c>
      <c r="F277" s="69">
        <v>1.208</v>
      </c>
      <c r="G277" s="69"/>
      <c r="H277" s="69">
        <v>2000</v>
      </c>
      <c r="I277" s="69">
        <v>14</v>
      </c>
      <c r="J277" s="69" t="s">
        <v>2</v>
      </c>
      <c r="K277" s="69"/>
      <c r="L277" s="69"/>
      <c r="M277" s="69"/>
      <c r="N277" s="69"/>
      <c r="O277" s="69"/>
      <c r="P277" s="69"/>
      <c r="Q277" s="69"/>
      <c r="R277" s="69"/>
      <c r="S277" s="69">
        <v>530</v>
      </c>
      <c r="T277" s="69">
        <v>635</v>
      </c>
      <c r="U277" s="70">
        <v>35</v>
      </c>
    </row>
    <row r="278" spans="1:21" ht="15.75" x14ac:dyDescent="0.25">
      <c r="A278" s="68" t="s">
        <v>3146</v>
      </c>
      <c r="B278" s="69">
        <v>22</v>
      </c>
      <c r="C278" s="69" t="s">
        <v>2909</v>
      </c>
      <c r="D278" s="69" t="s">
        <v>3709</v>
      </c>
      <c r="E278" s="69">
        <v>7</v>
      </c>
      <c r="F278" s="69">
        <v>1.208</v>
      </c>
      <c r="G278" s="69"/>
      <c r="H278" s="69">
        <v>2000</v>
      </c>
      <c r="I278" s="69">
        <v>14</v>
      </c>
      <c r="J278" s="69" t="s">
        <v>2</v>
      </c>
      <c r="K278" s="69"/>
      <c r="L278" s="69"/>
      <c r="M278" s="69"/>
      <c r="N278" s="69"/>
      <c r="O278" s="69"/>
      <c r="P278" s="69"/>
      <c r="Q278" s="69"/>
      <c r="R278" s="69"/>
      <c r="S278" s="69">
        <v>530</v>
      </c>
      <c r="T278" s="69">
        <v>635</v>
      </c>
      <c r="U278" s="70">
        <v>35</v>
      </c>
    </row>
    <row r="279" spans="1:21" ht="15.75" x14ac:dyDescent="0.25">
      <c r="A279" s="68" t="s">
        <v>3146</v>
      </c>
      <c r="B279" s="69">
        <v>23</v>
      </c>
      <c r="C279" s="69" t="s">
        <v>2909</v>
      </c>
      <c r="D279" s="69" t="s">
        <v>3710</v>
      </c>
      <c r="E279" s="69">
        <v>61</v>
      </c>
      <c r="F279" s="69">
        <v>1.208</v>
      </c>
      <c r="G279" s="69"/>
      <c r="H279" s="69">
        <v>4500</v>
      </c>
      <c r="I279" s="69">
        <v>14</v>
      </c>
      <c r="J279" s="69" t="s">
        <v>2</v>
      </c>
      <c r="K279" s="69"/>
      <c r="L279" s="69"/>
      <c r="M279" s="69"/>
      <c r="N279" s="69"/>
      <c r="O279" s="69"/>
      <c r="P279" s="69"/>
      <c r="Q279" s="69"/>
      <c r="R279" s="69"/>
      <c r="S279" s="69">
        <v>530</v>
      </c>
      <c r="T279" s="69">
        <v>635</v>
      </c>
      <c r="U279" s="70">
        <v>35</v>
      </c>
    </row>
    <row r="280" spans="1:21" ht="15.75" x14ac:dyDescent="0.25">
      <c r="A280" s="68" t="s">
        <v>3146</v>
      </c>
      <c r="B280" s="69">
        <v>11</v>
      </c>
      <c r="C280" s="69" t="s">
        <v>2909</v>
      </c>
      <c r="D280" s="69" t="s">
        <v>3711</v>
      </c>
      <c r="E280" s="69">
        <v>15</v>
      </c>
      <c r="F280" s="69">
        <v>1.5780000000000001</v>
      </c>
      <c r="G280" s="69"/>
      <c r="H280" s="69">
        <v>4900</v>
      </c>
      <c r="I280" s="69">
        <v>16</v>
      </c>
      <c r="J280" s="69" t="s">
        <v>2</v>
      </c>
      <c r="K280" s="69"/>
      <c r="L280" s="69"/>
      <c r="M280" s="69"/>
      <c r="N280" s="69"/>
      <c r="O280" s="69"/>
      <c r="P280" s="69"/>
      <c r="Q280" s="69"/>
      <c r="R280" s="69"/>
      <c r="S280" s="69">
        <v>605</v>
      </c>
      <c r="T280" s="69">
        <v>730</v>
      </c>
      <c r="U280" s="70">
        <v>40</v>
      </c>
    </row>
    <row r="281" spans="1:21" ht="15.75" x14ac:dyDescent="0.25">
      <c r="A281" s="68" t="s">
        <v>3146</v>
      </c>
      <c r="B281" s="69">
        <v>11</v>
      </c>
      <c r="C281" s="69" t="s">
        <v>2909</v>
      </c>
      <c r="D281" s="69" t="s">
        <v>3712</v>
      </c>
      <c r="E281" s="69">
        <v>8</v>
      </c>
      <c r="F281" s="69">
        <v>1.208</v>
      </c>
      <c r="G281" s="69"/>
      <c r="H281" s="69">
        <v>2800</v>
      </c>
      <c r="I281" s="69">
        <v>14</v>
      </c>
      <c r="J281" s="69" t="s">
        <v>2</v>
      </c>
      <c r="K281" s="69"/>
      <c r="L281" s="69"/>
      <c r="M281" s="69"/>
      <c r="N281" s="69"/>
      <c r="O281" s="69"/>
      <c r="P281" s="69"/>
      <c r="Q281" s="69"/>
      <c r="R281" s="69"/>
      <c r="S281" s="69">
        <v>530</v>
      </c>
      <c r="T281" s="69">
        <v>635</v>
      </c>
      <c r="U281" s="70">
        <v>35</v>
      </c>
    </row>
    <row r="282" spans="1:21" ht="15.75" x14ac:dyDescent="0.25">
      <c r="A282" s="68" t="s">
        <v>3146</v>
      </c>
      <c r="B282" s="69">
        <v>22</v>
      </c>
      <c r="C282" s="69" t="s">
        <v>2909</v>
      </c>
      <c r="D282" s="69" t="s">
        <v>3713</v>
      </c>
      <c r="E282" s="69">
        <v>7</v>
      </c>
      <c r="F282" s="69">
        <v>1.208</v>
      </c>
      <c r="G282" s="69"/>
      <c r="H282" s="69">
        <v>2500</v>
      </c>
      <c r="I282" s="69">
        <v>14</v>
      </c>
      <c r="J282" s="69" t="s">
        <v>2</v>
      </c>
      <c r="K282" s="69"/>
      <c r="L282" s="69"/>
      <c r="M282" s="69"/>
      <c r="N282" s="69"/>
      <c r="O282" s="69"/>
      <c r="P282" s="69"/>
      <c r="Q282" s="69"/>
      <c r="R282" s="69"/>
      <c r="S282" s="69">
        <v>530</v>
      </c>
      <c r="T282" s="69">
        <v>635</v>
      </c>
      <c r="U282" s="70">
        <v>35</v>
      </c>
    </row>
    <row r="283" spans="1:21" ht="15.75" x14ac:dyDescent="0.25">
      <c r="A283" s="68" t="s">
        <v>3146</v>
      </c>
      <c r="B283" s="69">
        <v>22</v>
      </c>
      <c r="C283" s="69" t="s">
        <v>2909</v>
      </c>
      <c r="D283" s="69" t="s">
        <v>3714</v>
      </c>
      <c r="E283" s="69">
        <v>7</v>
      </c>
      <c r="F283" s="69">
        <v>1.208</v>
      </c>
      <c r="G283" s="69"/>
      <c r="H283" s="69">
        <v>2500</v>
      </c>
      <c r="I283" s="69">
        <v>14</v>
      </c>
      <c r="J283" s="69" t="s">
        <v>2</v>
      </c>
      <c r="K283" s="69"/>
      <c r="L283" s="69"/>
      <c r="M283" s="69"/>
      <c r="N283" s="69"/>
      <c r="O283" s="69"/>
      <c r="P283" s="69"/>
      <c r="Q283" s="69"/>
      <c r="R283" s="69"/>
      <c r="S283" s="69">
        <v>530</v>
      </c>
      <c r="T283" s="69">
        <v>635</v>
      </c>
      <c r="U283" s="70">
        <v>35</v>
      </c>
    </row>
    <row r="284" spans="1:21" ht="15.75" x14ac:dyDescent="0.25">
      <c r="A284" s="68" t="s">
        <v>3146</v>
      </c>
      <c r="B284" s="69">
        <v>22</v>
      </c>
      <c r="C284" s="69" t="s">
        <v>2909</v>
      </c>
      <c r="D284" s="69" t="s">
        <v>3715</v>
      </c>
      <c r="E284" s="69">
        <v>7</v>
      </c>
      <c r="F284" s="69">
        <v>1.208</v>
      </c>
      <c r="G284" s="69"/>
      <c r="H284" s="69">
        <v>4000</v>
      </c>
      <c r="I284" s="69">
        <v>14</v>
      </c>
      <c r="J284" s="69" t="s">
        <v>2</v>
      </c>
      <c r="K284" s="69"/>
      <c r="L284" s="69"/>
      <c r="M284" s="69"/>
      <c r="N284" s="69"/>
      <c r="O284" s="69"/>
      <c r="P284" s="69"/>
      <c r="Q284" s="69"/>
      <c r="R284" s="69"/>
      <c r="S284" s="69">
        <v>530</v>
      </c>
      <c r="T284" s="69">
        <v>635</v>
      </c>
      <c r="U284" s="70">
        <v>35</v>
      </c>
    </row>
    <row r="285" spans="1:21" ht="15.75" x14ac:dyDescent="0.25">
      <c r="A285" s="68" t="s">
        <v>3146</v>
      </c>
      <c r="B285" s="69">
        <v>11</v>
      </c>
      <c r="C285" s="69" t="s">
        <v>2909</v>
      </c>
      <c r="D285" s="69" t="s">
        <v>3716</v>
      </c>
      <c r="E285" s="69">
        <v>15</v>
      </c>
      <c r="F285" s="69">
        <v>1.5780000000000001</v>
      </c>
      <c r="G285" s="69"/>
      <c r="H285" s="69">
        <v>4900</v>
      </c>
      <c r="I285" s="69">
        <v>16</v>
      </c>
      <c r="J285" s="69" t="s">
        <v>2</v>
      </c>
      <c r="K285" s="69"/>
      <c r="L285" s="69"/>
      <c r="M285" s="69"/>
      <c r="N285" s="69"/>
      <c r="O285" s="69"/>
      <c r="P285" s="69"/>
      <c r="Q285" s="69"/>
      <c r="R285" s="69"/>
      <c r="S285" s="69">
        <v>605</v>
      </c>
      <c r="T285" s="69">
        <v>730</v>
      </c>
      <c r="U285" s="70">
        <v>40</v>
      </c>
    </row>
    <row r="286" spans="1:21" ht="15.75" x14ac:dyDescent="0.25">
      <c r="A286" s="68" t="s">
        <v>3146</v>
      </c>
      <c r="B286" s="69">
        <v>11</v>
      </c>
      <c r="C286" s="69" t="s">
        <v>2909</v>
      </c>
      <c r="D286" s="69" t="s">
        <v>3717</v>
      </c>
      <c r="E286" s="69">
        <v>19</v>
      </c>
      <c r="F286" s="69">
        <v>1.208</v>
      </c>
      <c r="G286" s="69"/>
      <c r="H286" s="69">
        <v>4500</v>
      </c>
      <c r="I286" s="69">
        <v>14</v>
      </c>
      <c r="J286" s="69" t="s">
        <v>2</v>
      </c>
      <c r="K286" s="69"/>
      <c r="L286" s="69"/>
      <c r="M286" s="69"/>
      <c r="N286" s="69"/>
      <c r="O286" s="69"/>
      <c r="P286" s="69"/>
      <c r="Q286" s="69"/>
      <c r="R286" s="69"/>
      <c r="S286" s="69">
        <v>530</v>
      </c>
      <c r="T286" s="69">
        <v>635</v>
      </c>
      <c r="U286" s="70">
        <v>35</v>
      </c>
    </row>
    <row r="287" spans="1:21" ht="15.75" x14ac:dyDescent="0.25">
      <c r="A287" s="68" t="s">
        <v>3146</v>
      </c>
      <c r="B287" s="69">
        <v>11</v>
      </c>
      <c r="C287" s="69" t="s">
        <v>2909</v>
      </c>
      <c r="D287" s="69" t="s">
        <v>3718</v>
      </c>
      <c r="E287" s="69">
        <v>13</v>
      </c>
      <c r="F287" s="69">
        <v>1.208</v>
      </c>
      <c r="G287" s="69"/>
      <c r="H287" s="69">
        <v>4500</v>
      </c>
      <c r="I287" s="69">
        <v>14</v>
      </c>
      <c r="J287" s="69" t="s">
        <v>2</v>
      </c>
      <c r="K287" s="69"/>
      <c r="L287" s="69"/>
      <c r="M287" s="69"/>
      <c r="N287" s="69"/>
      <c r="O287" s="69"/>
      <c r="P287" s="69"/>
      <c r="Q287" s="69"/>
      <c r="R287" s="69"/>
      <c r="S287" s="69">
        <v>530</v>
      </c>
      <c r="T287" s="69">
        <v>635</v>
      </c>
      <c r="U287" s="70">
        <v>35</v>
      </c>
    </row>
    <row r="288" spans="1:21" ht="15.75" x14ac:dyDescent="0.25">
      <c r="A288" s="68" t="s">
        <v>3146</v>
      </c>
      <c r="B288" s="69">
        <v>42</v>
      </c>
      <c r="C288" s="69" t="s">
        <v>2909</v>
      </c>
      <c r="D288" s="69" t="s">
        <v>3719</v>
      </c>
      <c r="E288" s="69">
        <v>9</v>
      </c>
      <c r="F288" s="69">
        <v>1.5780000000000001</v>
      </c>
      <c r="G288" s="69"/>
      <c r="H288" s="69">
        <v>3500</v>
      </c>
      <c r="I288" s="69">
        <v>16</v>
      </c>
      <c r="J288" s="69" t="s">
        <v>2</v>
      </c>
      <c r="K288" s="69"/>
      <c r="L288" s="69"/>
      <c r="M288" s="69"/>
      <c r="N288" s="69"/>
      <c r="O288" s="69"/>
      <c r="P288" s="69"/>
      <c r="Q288" s="69"/>
      <c r="R288" s="69"/>
      <c r="S288" s="69">
        <v>605</v>
      </c>
      <c r="T288" s="69">
        <v>730</v>
      </c>
      <c r="U288" s="70">
        <v>40</v>
      </c>
    </row>
    <row r="289" spans="1:21" ht="15.75" x14ac:dyDescent="0.25">
      <c r="A289" s="68" t="s">
        <v>3146</v>
      </c>
      <c r="B289" s="69">
        <v>41</v>
      </c>
      <c r="C289" s="69" t="s">
        <v>2909</v>
      </c>
      <c r="D289" s="69" t="s">
        <v>3720</v>
      </c>
      <c r="E289" s="69">
        <v>11</v>
      </c>
      <c r="F289" s="69">
        <v>1.998</v>
      </c>
      <c r="G289" s="69"/>
      <c r="H289" s="69">
        <v>4000</v>
      </c>
      <c r="I289" s="69">
        <v>18</v>
      </c>
      <c r="J289" s="69" t="s">
        <v>2</v>
      </c>
      <c r="K289" s="69"/>
      <c r="L289" s="69"/>
      <c r="M289" s="69"/>
      <c r="N289" s="69"/>
      <c r="O289" s="69"/>
      <c r="P289" s="69"/>
      <c r="Q289" s="69"/>
      <c r="R289" s="69"/>
      <c r="S289" s="69">
        <v>685</v>
      </c>
      <c r="T289" s="69">
        <v>820</v>
      </c>
      <c r="U289" s="70">
        <v>45</v>
      </c>
    </row>
    <row r="290" spans="1:21" ht="15.75" x14ac:dyDescent="0.25">
      <c r="A290" s="68" t="s">
        <v>3146</v>
      </c>
      <c r="B290" s="69">
        <v>44</v>
      </c>
      <c r="C290" s="69" t="s">
        <v>2909</v>
      </c>
      <c r="D290" s="69" t="s">
        <v>3649</v>
      </c>
      <c r="E290" s="69">
        <v>11</v>
      </c>
      <c r="F290" s="69">
        <v>1.998</v>
      </c>
      <c r="G290" s="69"/>
      <c r="H290" s="69">
        <v>5000</v>
      </c>
      <c r="I290" s="69">
        <v>18</v>
      </c>
      <c r="J290" s="69" t="s">
        <v>2</v>
      </c>
      <c r="K290" s="69"/>
      <c r="L290" s="69"/>
      <c r="M290" s="69"/>
      <c r="N290" s="69"/>
      <c r="O290" s="69"/>
      <c r="P290" s="69"/>
      <c r="Q290" s="69"/>
      <c r="R290" s="69"/>
      <c r="S290" s="69">
        <v>685</v>
      </c>
      <c r="T290" s="69">
        <v>820</v>
      </c>
      <c r="U290" s="70">
        <v>45</v>
      </c>
    </row>
    <row r="291" spans="1:21" ht="15.75" x14ac:dyDescent="0.25">
      <c r="A291" s="68" t="s">
        <v>3146</v>
      </c>
      <c r="B291" s="69">
        <v>44</v>
      </c>
      <c r="C291" s="69" t="s">
        <v>2909</v>
      </c>
      <c r="D291" s="69" t="s">
        <v>3650</v>
      </c>
      <c r="E291" s="69">
        <v>11</v>
      </c>
      <c r="F291" s="69">
        <v>1.998</v>
      </c>
      <c r="G291" s="69"/>
      <c r="H291" s="69">
        <v>2700</v>
      </c>
      <c r="I291" s="69">
        <v>18</v>
      </c>
      <c r="J291" s="69" t="s">
        <v>2</v>
      </c>
      <c r="K291" s="69"/>
      <c r="L291" s="69"/>
      <c r="M291" s="69"/>
      <c r="N291" s="69"/>
      <c r="O291" s="69"/>
      <c r="P291" s="69"/>
      <c r="Q291" s="69"/>
      <c r="R291" s="69"/>
      <c r="S291" s="69">
        <v>685</v>
      </c>
      <c r="T291" s="69">
        <v>820</v>
      </c>
      <c r="U291" s="70">
        <v>45</v>
      </c>
    </row>
    <row r="292" spans="1:21" ht="15.75" x14ac:dyDescent="0.25">
      <c r="A292" s="68" t="s">
        <v>3146</v>
      </c>
      <c r="B292" s="69">
        <v>43</v>
      </c>
      <c r="C292" s="69" t="s">
        <v>2909</v>
      </c>
      <c r="D292" s="69" t="s">
        <v>3721</v>
      </c>
      <c r="E292" s="69">
        <v>11</v>
      </c>
      <c r="F292" s="69">
        <v>1.998</v>
      </c>
      <c r="G292" s="69"/>
      <c r="H292" s="69">
        <v>2700</v>
      </c>
      <c r="I292" s="69">
        <v>18</v>
      </c>
      <c r="J292" s="69" t="s">
        <v>2</v>
      </c>
      <c r="K292" s="69"/>
      <c r="L292" s="69"/>
      <c r="M292" s="69"/>
      <c r="N292" s="69"/>
      <c r="O292" s="69"/>
      <c r="P292" s="69"/>
      <c r="Q292" s="69"/>
      <c r="R292" s="69"/>
      <c r="S292" s="69">
        <v>685</v>
      </c>
      <c r="T292" s="69">
        <v>820</v>
      </c>
      <c r="U292" s="70">
        <v>45</v>
      </c>
    </row>
    <row r="293" spans="1:21" ht="15.75" x14ac:dyDescent="0.25">
      <c r="A293" s="68" t="s">
        <v>3146</v>
      </c>
      <c r="B293" s="69">
        <v>43</v>
      </c>
      <c r="C293" s="69" t="s">
        <v>2909</v>
      </c>
      <c r="D293" s="69" t="s">
        <v>3722</v>
      </c>
      <c r="E293" s="69">
        <v>11</v>
      </c>
      <c r="F293" s="69">
        <v>1.998</v>
      </c>
      <c r="G293" s="69"/>
      <c r="H293" s="69">
        <v>2700</v>
      </c>
      <c r="I293" s="69">
        <v>18</v>
      </c>
      <c r="J293" s="69" t="s">
        <v>2</v>
      </c>
      <c r="K293" s="69"/>
      <c r="L293" s="69"/>
      <c r="M293" s="69"/>
      <c r="N293" s="69"/>
      <c r="O293" s="69"/>
      <c r="P293" s="69"/>
      <c r="Q293" s="69"/>
      <c r="R293" s="69"/>
      <c r="S293" s="69">
        <v>685</v>
      </c>
      <c r="T293" s="69">
        <v>820</v>
      </c>
      <c r="U293" s="70">
        <v>45</v>
      </c>
    </row>
    <row r="294" spans="1:21" ht="15.75" x14ac:dyDescent="0.25">
      <c r="A294" s="68" t="s">
        <v>3146</v>
      </c>
      <c r="B294" s="69">
        <v>42</v>
      </c>
      <c r="C294" s="69" t="s">
        <v>2909</v>
      </c>
      <c r="D294" s="69" t="s">
        <v>3723</v>
      </c>
      <c r="E294" s="69">
        <v>9</v>
      </c>
      <c r="F294" s="69">
        <v>1.5780000000000001</v>
      </c>
      <c r="G294" s="69"/>
      <c r="H294" s="69">
        <v>3500</v>
      </c>
      <c r="I294" s="69">
        <v>16</v>
      </c>
      <c r="J294" s="69" t="s">
        <v>2</v>
      </c>
      <c r="K294" s="69"/>
      <c r="L294" s="69"/>
      <c r="M294" s="69"/>
      <c r="N294" s="69"/>
      <c r="O294" s="69"/>
      <c r="P294" s="69"/>
      <c r="Q294" s="69"/>
      <c r="R294" s="69"/>
      <c r="S294" s="69">
        <v>605</v>
      </c>
      <c r="T294" s="69">
        <v>730</v>
      </c>
      <c r="U294" s="70">
        <v>40</v>
      </c>
    </row>
    <row r="295" spans="1:21" ht="15.75" x14ac:dyDescent="0.25">
      <c r="A295" s="68" t="s">
        <v>3146</v>
      </c>
      <c r="B295" s="69">
        <v>32</v>
      </c>
      <c r="C295" s="69" t="s">
        <v>2909</v>
      </c>
      <c r="D295" s="69" t="s">
        <v>3724</v>
      </c>
      <c r="E295" s="69">
        <v>11</v>
      </c>
      <c r="F295" s="69">
        <v>1.998</v>
      </c>
      <c r="G295" s="69"/>
      <c r="H295" s="69">
        <v>2700</v>
      </c>
      <c r="I295" s="69">
        <v>18</v>
      </c>
      <c r="J295" s="69" t="s">
        <v>2</v>
      </c>
      <c r="K295" s="69"/>
      <c r="L295" s="69"/>
      <c r="M295" s="69"/>
      <c r="N295" s="69"/>
      <c r="O295" s="69"/>
      <c r="P295" s="69"/>
      <c r="Q295" s="69"/>
      <c r="R295" s="69"/>
      <c r="S295" s="69">
        <v>685</v>
      </c>
      <c r="T295" s="69">
        <v>820</v>
      </c>
      <c r="U295" s="70">
        <v>45</v>
      </c>
    </row>
    <row r="296" spans="1:21" ht="15.75" x14ac:dyDescent="0.25">
      <c r="A296" s="68" t="s">
        <v>3146</v>
      </c>
      <c r="B296" s="69">
        <v>32</v>
      </c>
      <c r="C296" s="69" t="s">
        <v>2909</v>
      </c>
      <c r="D296" s="69" t="s">
        <v>3725</v>
      </c>
      <c r="E296" s="69">
        <v>11</v>
      </c>
      <c r="F296" s="69">
        <v>1.5780000000000001</v>
      </c>
      <c r="G296" s="69"/>
      <c r="H296" s="69">
        <v>3000</v>
      </c>
      <c r="I296" s="69">
        <v>16</v>
      </c>
      <c r="J296" s="69" t="s">
        <v>2</v>
      </c>
      <c r="K296" s="69"/>
      <c r="L296" s="69"/>
      <c r="M296" s="69"/>
      <c r="N296" s="69"/>
      <c r="O296" s="69"/>
      <c r="P296" s="69"/>
      <c r="Q296" s="69"/>
      <c r="R296" s="69"/>
      <c r="S296" s="69">
        <v>605</v>
      </c>
      <c r="T296" s="69">
        <v>730</v>
      </c>
      <c r="U296" s="70">
        <v>40</v>
      </c>
    </row>
    <row r="297" spans="1:21" ht="15.75" x14ac:dyDescent="0.25">
      <c r="A297" s="68" t="s">
        <v>3146</v>
      </c>
      <c r="B297" s="69">
        <v>32</v>
      </c>
      <c r="C297" s="69" t="s">
        <v>2909</v>
      </c>
      <c r="D297" s="69" t="s">
        <v>3726</v>
      </c>
      <c r="E297" s="69">
        <v>11</v>
      </c>
      <c r="F297" s="69">
        <v>1.5780000000000001</v>
      </c>
      <c r="G297" s="69"/>
      <c r="H297" s="69">
        <v>3000</v>
      </c>
      <c r="I297" s="69">
        <v>16</v>
      </c>
      <c r="J297" s="69" t="s">
        <v>2</v>
      </c>
      <c r="K297" s="69"/>
      <c r="L297" s="69"/>
      <c r="M297" s="69"/>
      <c r="N297" s="69"/>
      <c r="O297" s="69"/>
      <c r="P297" s="69"/>
      <c r="Q297" s="69"/>
      <c r="R297" s="69"/>
      <c r="S297" s="69">
        <v>605</v>
      </c>
      <c r="T297" s="69">
        <v>730</v>
      </c>
      <c r="U297" s="70">
        <v>40</v>
      </c>
    </row>
    <row r="298" spans="1:21" ht="15.75" x14ac:dyDescent="0.25">
      <c r="A298" s="68" t="s">
        <v>3146</v>
      </c>
      <c r="B298" s="69">
        <v>31</v>
      </c>
      <c r="C298" s="69" t="s">
        <v>2909</v>
      </c>
      <c r="D298" s="69" t="s">
        <v>3727</v>
      </c>
      <c r="E298" s="69">
        <v>11</v>
      </c>
      <c r="F298" s="69">
        <v>1.998</v>
      </c>
      <c r="G298" s="69"/>
      <c r="H298" s="69">
        <v>3200</v>
      </c>
      <c r="I298" s="69">
        <v>18</v>
      </c>
      <c r="J298" s="69" t="s">
        <v>2</v>
      </c>
      <c r="K298" s="69"/>
      <c r="L298" s="69"/>
      <c r="M298" s="69"/>
      <c r="N298" s="69"/>
      <c r="O298" s="69"/>
      <c r="P298" s="69"/>
      <c r="Q298" s="69"/>
      <c r="R298" s="69"/>
      <c r="S298" s="69">
        <v>685</v>
      </c>
      <c r="T298" s="69">
        <v>820</v>
      </c>
      <c r="U298" s="70">
        <v>45</v>
      </c>
    </row>
    <row r="299" spans="1:21" ht="15.75" x14ac:dyDescent="0.25">
      <c r="A299" s="68" t="s">
        <v>3146</v>
      </c>
      <c r="B299" s="69">
        <v>32</v>
      </c>
      <c r="C299" s="69" t="s">
        <v>2909</v>
      </c>
      <c r="D299" s="69" t="s">
        <v>3728</v>
      </c>
      <c r="E299" s="69">
        <v>9</v>
      </c>
      <c r="F299" s="69">
        <v>1.5780000000000001</v>
      </c>
      <c r="G299" s="69"/>
      <c r="H299" s="69">
        <v>2500</v>
      </c>
      <c r="I299" s="69">
        <v>16</v>
      </c>
      <c r="J299" s="69" t="s">
        <v>2</v>
      </c>
      <c r="K299" s="69"/>
      <c r="L299" s="69"/>
      <c r="M299" s="69"/>
      <c r="N299" s="69"/>
      <c r="O299" s="69"/>
      <c r="P299" s="69"/>
      <c r="Q299" s="69"/>
      <c r="R299" s="69"/>
      <c r="S299" s="69">
        <v>605</v>
      </c>
      <c r="T299" s="69">
        <v>730</v>
      </c>
      <c r="U299" s="70">
        <v>40</v>
      </c>
    </row>
    <row r="300" spans="1:21" ht="15.75" x14ac:dyDescent="0.25">
      <c r="A300" s="68" t="s">
        <v>3146</v>
      </c>
      <c r="B300" s="69">
        <v>32</v>
      </c>
      <c r="C300" s="69" t="s">
        <v>2909</v>
      </c>
      <c r="D300" s="69" t="s">
        <v>3729</v>
      </c>
      <c r="E300" s="69">
        <v>9</v>
      </c>
      <c r="F300" s="69">
        <v>1.5780000000000001</v>
      </c>
      <c r="G300" s="69"/>
      <c r="H300" s="69">
        <v>2500</v>
      </c>
      <c r="I300" s="69">
        <v>16</v>
      </c>
      <c r="J300" s="69" t="s">
        <v>2</v>
      </c>
      <c r="K300" s="69"/>
      <c r="L300" s="69"/>
      <c r="M300" s="69"/>
      <c r="N300" s="69"/>
      <c r="O300" s="69"/>
      <c r="P300" s="69"/>
      <c r="Q300" s="69"/>
      <c r="R300" s="69"/>
      <c r="S300" s="69">
        <v>605</v>
      </c>
      <c r="T300" s="69">
        <v>730</v>
      </c>
      <c r="U300" s="70">
        <v>40</v>
      </c>
    </row>
    <row r="301" spans="1:21" ht="15.75" x14ac:dyDescent="0.25">
      <c r="A301" s="68" t="s">
        <v>3146</v>
      </c>
      <c r="B301" s="69">
        <v>32</v>
      </c>
      <c r="C301" s="69" t="s">
        <v>2909</v>
      </c>
      <c r="D301" s="69" t="s">
        <v>3730</v>
      </c>
      <c r="E301" s="69">
        <v>9</v>
      </c>
      <c r="F301" s="69">
        <v>1.5780000000000001</v>
      </c>
      <c r="G301" s="69"/>
      <c r="H301" s="69">
        <v>2500</v>
      </c>
      <c r="I301" s="69">
        <v>16</v>
      </c>
      <c r="J301" s="69" t="s">
        <v>2</v>
      </c>
      <c r="K301" s="69"/>
      <c r="L301" s="69"/>
      <c r="M301" s="69"/>
      <c r="N301" s="69"/>
      <c r="O301" s="69"/>
      <c r="P301" s="69"/>
      <c r="Q301" s="69"/>
      <c r="R301" s="69"/>
      <c r="S301" s="69">
        <v>605</v>
      </c>
      <c r="T301" s="69">
        <v>730</v>
      </c>
      <c r="U301" s="70">
        <v>40</v>
      </c>
    </row>
    <row r="302" spans="1:21" ht="15.75" x14ac:dyDescent="0.25">
      <c r="A302" s="68" t="s">
        <v>3146</v>
      </c>
      <c r="B302" s="69">
        <v>21</v>
      </c>
      <c r="C302" s="69" t="s">
        <v>2909</v>
      </c>
      <c r="D302" s="69" t="s">
        <v>3665</v>
      </c>
      <c r="E302" s="69">
        <v>6</v>
      </c>
      <c r="F302" s="69">
        <v>1.208</v>
      </c>
      <c r="G302" s="69"/>
      <c r="H302" s="69">
        <v>3300</v>
      </c>
      <c r="I302" s="69">
        <v>14</v>
      </c>
      <c r="J302" s="69" t="s">
        <v>2</v>
      </c>
      <c r="K302" s="69"/>
      <c r="L302" s="69"/>
      <c r="M302" s="69"/>
      <c r="N302" s="69"/>
      <c r="O302" s="69"/>
      <c r="P302" s="69"/>
      <c r="Q302" s="69"/>
      <c r="R302" s="69"/>
      <c r="S302" s="69">
        <v>530</v>
      </c>
      <c r="T302" s="69">
        <v>635</v>
      </c>
      <c r="U302" s="70">
        <v>35</v>
      </c>
    </row>
    <row r="303" spans="1:21" ht="15.75" x14ac:dyDescent="0.25">
      <c r="A303" s="68" t="s">
        <v>3146</v>
      </c>
      <c r="B303" s="69">
        <v>23</v>
      </c>
      <c r="C303" s="69" t="s">
        <v>2909</v>
      </c>
      <c r="D303" s="69" t="s">
        <v>3731</v>
      </c>
      <c r="E303" s="69">
        <v>33</v>
      </c>
      <c r="F303" s="69">
        <v>1.208</v>
      </c>
      <c r="G303" s="69"/>
      <c r="H303" s="69">
        <v>4500</v>
      </c>
      <c r="I303" s="69">
        <v>14</v>
      </c>
      <c r="J303" s="69" t="s">
        <v>2</v>
      </c>
      <c r="K303" s="69"/>
      <c r="L303" s="69"/>
      <c r="M303" s="69"/>
      <c r="N303" s="69"/>
      <c r="O303" s="69"/>
      <c r="P303" s="69"/>
      <c r="Q303" s="69"/>
      <c r="R303" s="69"/>
      <c r="S303" s="69">
        <v>530</v>
      </c>
      <c r="T303" s="69">
        <v>635</v>
      </c>
      <c r="U303" s="70">
        <v>35</v>
      </c>
    </row>
    <row r="304" spans="1:21" ht="15.75" x14ac:dyDescent="0.25">
      <c r="A304" s="68" t="s">
        <v>3146</v>
      </c>
      <c r="B304" s="69">
        <v>22</v>
      </c>
      <c r="C304" s="69" t="s">
        <v>2909</v>
      </c>
      <c r="D304" s="69" t="s">
        <v>3732</v>
      </c>
      <c r="E304" s="69">
        <v>7</v>
      </c>
      <c r="F304" s="69">
        <v>1.208</v>
      </c>
      <c r="G304" s="69"/>
      <c r="H304" s="69">
        <v>2000</v>
      </c>
      <c r="I304" s="69">
        <v>14</v>
      </c>
      <c r="J304" s="69" t="s">
        <v>2</v>
      </c>
      <c r="K304" s="69"/>
      <c r="L304" s="69"/>
      <c r="M304" s="69"/>
      <c r="N304" s="69"/>
      <c r="O304" s="69"/>
      <c r="P304" s="69"/>
      <c r="Q304" s="69"/>
      <c r="R304" s="69"/>
      <c r="S304" s="69">
        <v>530</v>
      </c>
      <c r="T304" s="69">
        <v>635</v>
      </c>
      <c r="U304" s="70">
        <v>35</v>
      </c>
    </row>
    <row r="305" spans="1:21" ht="15.75" x14ac:dyDescent="0.25">
      <c r="A305" s="68" t="s">
        <v>3146</v>
      </c>
      <c r="B305" s="69">
        <v>22</v>
      </c>
      <c r="C305" s="69" t="s">
        <v>2909</v>
      </c>
      <c r="D305" s="69" t="s">
        <v>3733</v>
      </c>
      <c r="E305" s="69">
        <v>7</v>
      </c>
      <c r="F305" s="69">
        <v>1.208</v>
      </c>
      <c r="G305" s="69"/>
      <c r="H305" s="69">
        <v>2000</v>
      </c>
      <c r="I305" s="69">
        <v>14</v>
      </c>
      <c r="J305" s="69" t="s">
        <v>2</v>
      </c>
      <c r="K305" s="69"/>
      <c r="L305" s="69"/>
      <c r="M305" s="69"/>
      <c r="N305" s="69"/>
      <c r="O305" s="69"/>
      <c r="P305" s="69"/>
      <c r="Q305" s="69"/>
      <c r="R305" s="69"/>
      <c r="S305" s="69">
        <v>530</v>
      </c>
      <c r="T305" s="69">
        <v>635</v>
      </c>
      <c r="U305" s="70">
        <v>35</v>
      </c>
    </row>
    <row r="306" spans="1:21" ht="15.75" x14ac:dyDescent="0.25">
      <c r="A306" s="68" t="s">
        <v>3146</v>
      </c>
      <c r="B306" s="69">
        <v>22</v>
      </c>
      <c r="C306" s="69" t="s">
        <v>2909</v>
      </c>
      <c r="D306" s="69" t="s">
        <v>3671</v>
      </c>
      <c r="E306" s="69">
        <v>7</v>
      </c>
      <c r="F306" s="69">
        <v>1.208</v>
      </c>
      <c r="G306" s="69"/>
      <c r="H306" s="69">
        <v>2000</v>
      </c>
      <c r="I306" s="69">
        <v>14</v>
      </c>
      <c r="J306" s="69" t="s">
        <v>2</v>
      </c>
      <c r="K306" s="69"/>
      <c r="L306" s="69"/>
      <c r="M306" s="69"/>
      <c r="N306" s="69"/>
      <c r="O306" s="69"/>
      <c r="P306" s="69"/>
      <c r="Q306" s="69"/>
      <c r="R306" s="69"/>
      <c r="S306" s="69">
        <v>530</v>
      </c>
      <c r="T306" s="69">
        <v>635</v>
      </c>
      <c r="U306" s="70">
        <v>35</v>
      </c>
    </row>
    <row r="307" spans="1:21" ht="15.75" x14ac:dyDescent="0.25">
      <c r="A307" s="68" t="s">
        <v>3146</v>
      </c>
      <c r="B307" s="69">
        <v>22</v>
      </c>
      <c r="C307" s="69" t="s">
        <v>2909</v>
      </c>
      <c r="D307" s="69" t="s">
        <v>3672</v>
      </c>
      <c r="E307" s="69">
        <v>7</v>
      </c>
      <c r="F307" s="69">
        <v>1.208</v>
      </c>
      <c r="G307" s="69"/>
      <c r="H307" s="69">
        <v>2000</v>
      </c>
      <c r="I307" s="69">
        <v>14</v>
      </c>
      <c r="J307" s="69" t="s">
        <v>2</v>
      </c>
      <c r="K307" s="69"/>
      <c r="L307" s="69"/>
      <c r="M307" s="69"/>
      <c r="N307" s="69"/>
      <c r="O307" s="69"/>
      <c r="P307" s="69"/>
      <c r="Q307" s="69"/>
      <c r="R307" s="69"/>
      <c r="S307" s="69">
        <v>530</v>
      </c>
      <c r="T307" s="69">
        <v>635</v>
      </c>
      <c r="U307" s="70">
        <v>35</v>
      </c>
    </row>
    <row r="308" spans="1:21" ht="15.75" x14ac:dyDescent="0.25">
      <c r="A308" s="68" t="s">
        <v>3146</v>
      </c>
      <c r="B308" s="69">
        <v>22</v>
      </c>
      <c r="C308" s="69" t="s">
        <v>2909</v>
      </c>
      <c r="D308" s="69" t="s">
        <v>3673</v>
      </c>
      <c r="E308" s="69">
        <v>7</v>
      </c>
      <c r="F308" s="69">
        <v>1.208</v>
      </c>
      <c r="G308" s="69"/>
      <c r="H308" s="69">
        <v>2000</v>
      </c>
      <c r="I308" s="69">
        <v>14</v>
      </c>
      <c r="J308" s="69" t="s">
        <v>2</v>
      </c>
      <c r="K308" s="69"/>
      <c r="L308" s="69"/>
      <c r="M308" s="69"/>
      <c r="N308" s="69"/>
      <c r="O308" s="69"/>
      <c r="P308" s="69"/>
      <c r="Q308" s="69"/>
      <c r="R308" s="69"/>
      <c r="S308" s="69">
        <v>530</v>
      </c>
      <c r="T308" s="69">
        <v>635</v>
      </c>
      <c r="U308" s="70">
        <v>35</v>
      </c>
    </row>
    <row r="309" spans="1:21" ht="15.75" x14ac:dyDescent="0.25">
      <c r="A309" s="68" t="s">
        <v>3146</v>
      </c>
      <c r="B309" s="69">
        <v>22</v>
      </c>
      <c r="C309" s="69" t="s">
        <v>2909</v>
      </c>
      <c r="D309" s="69" t="s">
        <v>3674</v>
      </c>
      <c r="E309" s="69">
        <v>7</v>
      </c>
      <c r="F309" s="69">
        <v>1.208</v>
      </c>
      <c r="G309" s="69"/>
      <c r="H309" s="69">
        <v>2000</v>
      </c>
      <c r="I309" s="69">
        <v>14</v>
      </c>
      <c r="J309" s="69" t="s">
        <v>2</v>
      </c>
      <c r="K309" s="69"/>
      <c r="L309" s="69"/>
      <c r="M309" s="69"/>
      <c r="N309" s="69"/>
      <c r="O309" s="69"/>
      <c r="P309" s="69"/>
      <c r="Q309" s="69"/>
      <c r="R309" s="69"/>
      <c r="S309" s="69">
        <v>530</v>
      </c>
      <c r="T309" s="69">
        <v>635</v>
      </c>
      <c r="U309" s="70">
        <v>35</v>
      </c>
    </row>
    <row r="310" spans="1:21" ht="15.75" x14ac:dyDescent="0.25">
      <c r="A310" s="68" t="s">
        <v>3146</v>
      </c>
      <c r="B310" s="69">
        <v>11</v>
      </c>
      <c r="C310" s="69" t="s">
        <v>2909</v>
      </c>
      <c r="D310" s="69" t="s">
        <v>3675</v>
      </c>
      <c r="E310" s="69">
        <v>15</v>
      </c>
      <c r="F310" s="69">
        <v>1.5780000000000001</v>
      </c>
      <c r="G310" s="69"/>
      <c r="H310" s="69">
        <v>5000</v>
      </c>
      <c r="I310" s="69">
        <v>16</v>
      </c>
      <c r="J310" s="69" t="s">
        <v>2</v>
      </c>
      <c r="K310" s="69"/>
      <c r="L310" s="69"/>
      <c r="M310" s="69"/>
      <c r="N310" s="69"/>
      <c r="O310" s="69"/>
      <c r="P310" s="69"/>
      <c r="Q310" s="69"/>
      <c r="R310" s="69"/>
      <c r="S310" s="69">
        <v>605</v>
      </c>
      <c r="T310" s="69">
        <v>730</v>
      </c>
      <c r="U310" s="70">
        <v>40</v>
      </c>
    </row>
    <row r="311" spans="1:21" ht="15.75" x14ac:dyDescent="0.25">
      <c r="A311" s="68" t="s">
        <v>3146</v>
      </c>
      <c r="B311" s="69">
        <v>11</v>
      </c>
      <c r="C311" s="69" t="s">
        <v>2909</v>
      </c>
      <c r="D311" s="69" t="s">
        <v>3677</v>
      </c>
      <c r="E311" s="69">
        <v>15</v>
      </c>
      <c r="F311" s="69">
        <v>1.5780000000000001</v>
      </c>
      <c r="G311" s="69"/>
      <c r="H311" s="69">
        <v>5000</v>
      </c>
      <c r="I311" s="69">
        <v>16</v>
      </c>
      <c r="J311" s="69" t="s">
        <v>2</v>
      </c>
      <c r="K311" s="69"/>
      <c r="L311" s="69"/>
      <c r="M311" s="69"/>
      <c r="N311" s="69"/>
      <c r="O311" s="69"/>
      <c r="P311" s="69"/>
      <c r="Q311" s="69"/>
      <c r="R311" s="69"/>
      <c r="S311" s="69">
        <v>605</v>
      </c>
      <c r="T311" s="69">
        <v>730</v>
      </c>
      <c r="U311" s="70">
        <v>40</v>
      </c>
    </row>
    <row r="312" spans="1:21" ht="15.75" x14ac:dyDescent="0.25">
      <c r="A312" s="68" t="s">
        <v>3146</v>
      </c>
      <c r="B312" s="69">
        <v>41</v>
      </c>
      <c r="C312" s="69" t="s">
        <v>2909</v>
      </c>
      <c r="D312" s="69" t="s">
        <v>3678</v>
      </c>
      <c r="E312" s="69">
        <v>11</v>
      </c>
      <c r="F312" s="69">
        <v>1.998</v>
      </c>
      <c r="G312" s="69"/>
      <c r="H312" s="69">
        <v>4000</v>
      </c>
      <c r="I312" s="69">
        <v>18</v>
      </c>
      <c r="J312" s="69" t="s">
        <v>2</v>
      </c>
      <c r="K312" s="69"/>
      <c r="L312" s="69"/>
      <c r="M312" s="69"/>
      <c r="N312" s="69"/>
      <c r="O312" s="69"/>
      <c r="P312" s="69"/>
      <c r="Q312" s="69"/>
      <c r="R312" s="69"/>
      <c r="S312" s="69">
        <v>685</v>
      </c>
      <c r="T312" s="69">
        <v>820</v>
      </c>
      <c r="U312" s="70">
        <v>45</v>
      </c>
    </row>
    <row r="313" spans="1:21" ht="15.75" x14ac:dyDescent="0.25">
      <c r="A313" s="68" t="s">
        <v>3146</v>
      </c>
      <c r="B313" s="69">
        <v>31</v>
      </c>
      <c r="C313" s="69" t="s">
        <v>2909</v>
      </c>
      <c r="D313" s="69" t="s">
        <v>3679</v>
      </c>
      <c r="E313" s="69">
        <v>9</v>
      </c>
      <c r="F313" s="69">
        <v>1.998</v>
      </c>
      <c r="G313" s="69"/>
      <c r="H313" s="69">
        <v>2700</v>
      </c>
      <c r="I313" s="69">
        <v>18</v>
      </c>
      <c r="J313" s="69" t="s">
        <v>2</v>
      </c>
      <c r="K313" s="69"/>
      <c r="L313" s="69"/>
      <c r="M313" s="69"/>
      <c r="N313" s="69"/>
      <c r="O313" s="69"/>
      <c r="P313" s="69"/>
      <c r="Q313" s="69"/>
      <c r="R313" s="69"/>
      <c r="S313" s="69">
        <v>685</v>
      </c>
      <c r="T313" s="69">
        <v>820</v>
      </c>
      <c r="U313" s="70">
        <v>45</v>
      </c>
    </row>
    <row r="314" spans="1:21" ht="15.75" x14ac:dyDescent="0.25">
      <c r="A314" s="68" t="s">
        <v>3146</v>
      </c>
      <c r="B314" s="69">
        <v>2</v>
      </c>
      <c r="C314" s="69" t="s">
        <v>2909</v>
      </c>
      <c r="D314" s="69" t="s">
        <v>3734</v>
      </c>
      <c r="E314" s="69">
        <v>1</v>
      </c>
      <c r="F314" s="69">
        <v>1.208</v>
      </c>
      <c r="G314" s="69" t="s">
        <v>20</v>
      </c>
      <c r="H314" s="69">
        <v>91480</v>
      </c>
      <c r="I314" s="69">
        <v>14</v>
      </c>
      <c r="J314" s="69" t="s">
        <v>2</v>
      </c>
      <c r="K314" s="69"/>
      <c r="L314" s="69"/>
      <c r="M314" s="69"/>
      <c r="N314" s="69"/>
      <c r="O314" s="69"/>
      <c r="P314" s="69"/>
      <c r="Q314" s="69"/>
      <c r="R314" s="69"/>
      <c r="S314" s="69">
        <v>530</v>
      </c>
      <c r="T314" s="69">
        <v>635</v>
      </c>
      <c r="U314" s="70">
        <v>35</v>
      </c>
    </row>
    <row r="315" spans="1:21" ht="15.75" x14ac:dyDescent="0.25">
      <c r="A315" s="66" t="s">
        <v>2971</v>
      </c>
      <c r="B315" s="13" t="s">
        <v>2971</v>
      </c>
      <c r="C315" s="13" t="s">
        <v>3776</v>
      </c>
      <c r="D315" s="13" t="s">
        <v>3986</v>
      </c>
      <c r="E315" s="13"/>
      <c r="F315" s="13"/>
      <c r="G315" s="13"/>
      <c r="H315" s="13"/>
      <c r="I315" s="13"/>
      <c r="J315" s="13"/>
      <c r="K315" s="13"/>
      <c r="L315" s="13"/>
      <c r="M315" s="13"/>
      <c r="N315" s="13"/>
      <c r="O315" s="13"/>
      <c r="P315" s="13"/>
      <c r="Q315" s="13"/>
      <c r="R315" s="13"/>
      <c r="S315" s="13"/>
      <c r="T315" s="13"/>
      <c r="U315" s="67"/>
    </row>
    <row r="316" spans="1:21" ht="15.75" x14ac:dyDescent="0.25">
      <c r="A316" s="66" t="s">
        <v>3144</v>
      </c>
      <c r="B316" s="13" t="s">
        <v>2971</v>
      </c>
      <c r="C316" s="95" t="s">
        <v>2972</v>
      </c>
      <c r="D316" s="95" t="s">
        <v>3120</v>
      </c>
      <c r="E316" s="95">
        <v>24.95</v>
      </c>
      <c r="F316" s="13"/>
      <c r="G316" s="13"/>
      <c r="H316" s="13"/>
      <c r="I316" s="13"/>
      <c r="J316" s="13"/>
      <c r="K316" s="13"/>
      <c r="L316" s="13"/>
      <c r="M316" s="13"/>
      <c r="N316" s="13"/>
      <c r="O316" s="13"/>
      <c r="P316" s="13"/>
      <c r="Q316" s="13"/>
      <c r="R316" s="13"/>
      <c r="S316" s="13"/>
      <c r="T316" s="13"/>
      <c r="U316" s="67"/>
    </row>
    <row r="317" spans="1:21" ht="15.75" x14ac:dyDescent="0.25">
      <c r="A317" s="14" t="s">
        <v>3144</v>
      </c>
      <c r="B317" s="15" t="s">
        <v>3144</v>
      </c>
      <c r="C317" s="15" t="s">
        <v>3427</v>
      </c>
      <c r="D317" s="15" t="s">
        <v>3145</v>
      </c>
      <c r="E317" s="15">
        <v>1</v>
      </c>
      <c r="F317" s="15"/>
      <c r="G317" s="15"/>
      <c r="H317" s="15"/>
      <c r="I317" s="15"/>
      <c r="J317" s="15"/>
      <c r="K317" s="15"/>
      <c r="L317" s="15"/>
      <c r="M317" s="15"/>
      <c r="N317" s="15"/>
      <c r="O317" s="15"/>
      <c r="P317" s="15"/>
      <c r="Q317" s="15"/>
      <c r="R317" s="15"/>
      <c r="S317" s="15"/>
      <c r="T317" s="15"/>
      <c r="U317" s="16"/>
    </row>
    <row r="318" spans="1:21" ht="15.75" x14ac:dyDescent="0.25">
      <c r="A318" s="32" t="s">
        <v>3144</v>
      </c>
      <c r="B318" s="30"/>
      <c r="C318" s="35" t="s">
        <v>2980</v>
      </c>
      <c r="D318" s="35" t="s">
        <v>3623</v>
      </c>
      <c r="E318" s="35">
        <v>24.95</v>
      </c>
      <c r="F318" s="13" t="s">
        <v>4</v>
      </c>
      <c r="G318" s="30" t="s">
        <v>3</v>
      </c>
      <c r="H318" s="30"/>
      <c r="I318" s="30"/>
      <c r="J318" s="30"/>
      <c r="K318" s="30"/>
      <c r="L318" s="30"/>
      <c r="M318" s="30"/>
      <c r="N318" s="30"/>
      <c r="O318" s="30"/>
      <c r="P318" s="30"/>
      <c r="Q318" s="30"/>
      <c r="R318" s="30"/>
      <c r="S318" s="30"/>
      <c r="T318" s="30"/>
      <c r="U318" s="33"/>
    </row>
    <row r="319" spans="1:21" ht="15.75" x14ac:dyDescent="0.25">
      <c r="A319" s="32" t="s">
        <v>3144</v>
      </c>
      <c r="B319" s="30">
        <v>1</v>
      </c>
      <c r="C319" s="30" t="s">
        <v>2909</v>
      </c>
      <c r="D319" s="30" t="s">
        <v>3428</v>
      </c>
      <c r="E319" s="30">
        <v>1</v>
      </c>
      <c r="F319" s="13">
        <v>0.88800000000000001</v>
      </c>
      <c r="G319" s="30" t="s">
        <v>20</v>
      </c>
      <c r="H319" s="30">
        <v>555270</v>
      </c>
      <c r="I319" s="30">
        <v>12</v>
      </c>
      <c r="J319" s="30" t="s">
        <v>2</v>
      </c>
      <c r="K319" s="30"/>
      <c r="L319" s="30"/>
      <c r="M319" s="30"/>
      <c r="N319" s="30"/>
      <c r="O319" s="30"/>
      <c r="P319" s="30"/>
      <c r="Q319" s="30"/>
      <c r="R319" s="30"/>
      <c r="S319" s="30">
        <v>455</v>
      </c>
      <c r="T319" s="30">
        <v>545</v>
      </c>
      <c r="U319" s="33">
        <v>30</v>
      </c>
    </row>
    <row r="320" spans="1:21" ht="15.75" x14ac:dyDescent="0.25">
      <c r="A320" s="32" t="s">
        <v>3144</v>
      </c>
      <c r="B320" s="30">
        <v>1</v>
      </c>
      <c r="C320" s="30" t="s">
        <v>2909</v>
      </c>
      <c r="D320" s="30" t="s">
        <v>3429</v>
      </c>
      <c r="E320" s="30">
        <v>1</v>
      </c>
      <c r="F320" s="13">
        <v>0.88800000000000001</v>
      </c>
      <c r="G320" s="30" t="s">
        <v>20</v>
      </c>
      <c r="H320" s="30">
        <v>555270</v>
      </c>
      <c r="I320" s="30">
        <v>12</v>
      </c>
      <c r="J320" s="30" t="s">
        <v>2</v>
      </c>
      <c r="K320" s="30"/>
      <c r="L320" s="30"/>
      <c r="M320" s="30"/>
      <c r="N320" s="30"/>
      <c r="O320" s="30"/>
      <c r="P320" s="30"/>
      <c r="Q320" s="30"/>
      <c r="R320" s="30"/>
      <c r="S320" s="30">
        <v>455</v>
      </c>
      <c r="T320" s="30">
        <v>545</v>
      </c>
      <c r="U320" s="33">
        <v>30</v>
      </c>
    </row>
    <row r="321" spans="1:21" ht="15.75" x14ac:dyDescent="0.25">
      <c r="A321" s="32" t="s">
        <v>3144</v>
      </c>
      <c r="B321" s="30">
        <v>2</v>
      </c>
      <c r="C321" s="30" t="s">
        <v>2909</v>
      </c>
      <c r="D321" s="30" t="s">
        <v>3430</v>
      </c>
      <c r="E321" s="30">
        <v>1</v>
      </c>
      <c r="F321" s="13">
        <v>1.208</v>
      </c>
      <c r="G321" s="30" t="s">
        <v>20</v>
      </c>
      <c r="H321" s="30">
        <v>562920</v>
      </c>
      <c r="I321" s="30">
        <v>14</v>
      </c>
      <c r="J321" s="30" t="s">
        <v>2</v>
      </c>
      <c r="K321" s="30"/>
      <c r="L321" s="30"/>
      <c r="M321" s="30"/>
      <c r="N321" s="30"/>
      <c r="O321" s="30"/>
      <c r="P321" s="30"/>
      <c r="Q321" s="30"/>
      <c r="R321" s="30"/>
      <c r="S321" s="30">
        <v>530</v>
      </c>
      <c r="T321" s="30">
        <v>635</v>
      </c>
      <c r="U321" s="33">
        <v>35</v>
      </c>
    </row>
    <row r="322" spans="1:21" ht="15.75" x14ac:dyDescent="0.25">
      <c r="A322" s="32" t="s">
        <v>3144</v>
      </c>
      <c r="B322" s="30">
        <v>2</v>
      </c>
      <c r="C322" s="30" t="s">
        <v>2909</v>
      </c>
      <c r="D322" s="30" t="s">
        <v>3431</v>
      </c>
      <c r="E322" s="30">
        <v>1</v>
      </c>
      <c r="F322" s="13">
        <v>1.208</v>
      </c>
      <c r="G322" s="30" t="s">
        <v>20</v>
      </c>
      <c r="H322" s="30">
        <v>562920</v>
      </c>
      <c r="I322" s="30">
        <v>14</v>
      </c>
      <c r="J322" s="30" t="s">
        <v>2</v>
      </c>
      <c r="K322" s="30"/>
      <c r="L322" s="30"/>
      <c r="M322" s="30"/>
      <c r="N322" s="30"/>
      <c r="O322" s="30"/>
      <c r="P322" s="30"/>
      <c r="Q322" s="30"/>
      <c r="R322" s="30"/>
      <c r="S322" s="30">
        <v>530</v>
      </c>
      <c r="T322" s="30">
        <v>635</v>
      </c>
      <c r="U322" s="33">
        <v>35</v>
      </c>
    </row>
    <row r="323" spans="1:21" ht="15.75" x14ac:dyDescent="0.25">
      <c r="A323" s="32" t="s">
        <v>3144</v>
      </c>
      <c r="B323" s="79" t="s">
        <v>3187</v>
      </c>
      <c r="C323" s="79" t="s">
        <v>2932</v>
      </c>
      <c r="D323" s="79" t="s">
        <v>3188</v>
      </c>
      <c r="E323" s="79">
        <v>104</v>
      </c>
      <c r="F323" s="13"/>
      <c r="G323" s="30"/>
      <c r="H323" s="30"/>
      <c r="I323" s="30"/>
      <c r="J323" s="30"/>
      <c r="K323" s="30"/>
      <c r="L323" s="30"/>
      <c r="M323" s="30"/>
      <c r="N323" s="30"/>
      <c r="O323" s="30"/>
      <c r="P323" s="30"/>
      <c r="Q323" s="30"/>
      <c r="R323" s="30"/>
      <c r="S323" s="30"/>
      <c r="T323" s="30"/>
      <c r="U323" s="33"/>
    </row>
    <row r="324" spans="1:21" ht="15.75" x14ac:dyDescent="0.25">
      <c r="A324" s="32" t="s">
        <v>3144</v>
      </c>
      <c r="B324" s="79" t="s">
        <v>3189</v>
      </c>
      <c r="C324" s="79" t="s">
        <v>2932</v>
      </c>
      <c r="D324" s="79" t="s">
        <v>3190</v>
      </c>
      <c r="E324" s="79">
        <v>48</v>
      </c>
      <c r="F324" s="13"/>
      <c r="G324" s="30"/>
      <c r="H324" s="30"/>
      <c r="I324" s="30"/>
      <c r="J324" s="30"/>
      <c r="K324" s="30"/>
      <c r="L324" s="30"/>
      <c r="M324" s="30"/>
      <c r="N324" s="30"/>
      <c r="O324" s="30"/>
      <c r="P324" s="30"/>
      <c r="Q324" s="30"/>
      <c r="R324" s="30"/>
      <c r="S324" s="30"/>
      <c r="T324" s="30"/>
      <c r="U324" s="33"/>
    </row>
    <row r="325" spans="1:21" ht="15.75" x14ac:dyDescent="0.25">
      <c r="A325" s="32" t="s">
        <v>3144</v>
      </c>
      <c r="B325" s="79" t="s">
        <v>3191</v>
      </c>
      <c r="C325" s="79" t="s">
        <v>2932</v>
      </c>
      <c r="D325" s="79" t="s">
        <v>3192</v>
      </c>
      <c r="E325" s="79">
        <v>48</v>
      </c>
      <c r="F325" s="13"/>
      <c r="G325" s="30"/>
      <c r="H325" s="30"/>
      <c r="I325" s="30"/>
      <c r="J325" s="30"/>
      <c r="K325" s="30"/>
      <c r="L325" s="30"/>
      <c r="M325" s="30"/>
      <c r="N325" s="30"/>
      <c r="O325" s="30"/>
      <c r="P325" s="30"/>
      <c r="Q325" s="30"/>
      <c r="R325" s="30"/>
      <c r="S325" s="30"/>
      <c r="T325" s="30"/>
      <c r="U325" s="33"/>
    </row>
    <row r="326" spans="1:21" ht="15.75" x14ac:dyDescent="0.25">
      <c r="A326" s="66" t="s">
        <v>3144</v>
      </c>
      <c r="B326" s="13" t="s">
        <v>2971</v>
      </c>
      <c r="C326" s="13" t="s">
        <v>3625</v>
      </c>
      <c r="D326" s="13" t="s">
        <v>3626</v>
      </c>
      <c r="E326" s="13"/>
      <c r="F326" s="13"/>
      <c r="G326" s="13"/>
      <c r="H326" s="13"/>
      <c r="I326" s="13"/>
      <c r="J326" s="13"/>
      <c r="K326" s="13"/>
      <c r="L326" s="13"/>
      <c r="M326" s="13"/>
      <c r="N326" s="13"/>
      <c r="O326" s="13"/>
      <c r="P326" s="13"/>
      <c r="Q326" s="13"/>
      <c r="R326" s="13"/>
      <c r="S326" s="13"/>
      <c r="T326" s="13"/>
      <c r="U326" s="67"/>
    </row>
    <row r="327" spans="1:21" ht="15.75" x14ac:dyDescent="0.25">
      <c r="A327" s="68" t="s">
        <v>3144</v>
      </c>
      <c r="B327" s="69">
        <v>42</v>
      </c>
      <c r="C327" s="69" t="s">
        <v>2909</v>
      </c>
      <c r="D327" s="69" t="s">
        <v>3627</v>
      </c>
      <c r="E327" s="69">
        <v>5</v>
      </c>
      <c r="F327" s="69">
        <v>1.5780000000000001</v>
      </c>
      <c r="G327" s="69"/>
      <c r="H327" s="69">
        <v>3000</v>
      </c>
      <c r="I327" s="69">
        <v>16</v>
      </c>
      <c r="J327" s="69" t="s">
        <v>2</v>
      </c>
      <c r="K327" s="69"/>
      <c r="L327" s="69"/>
      <c r="M327" s="69"/>
      <c r="N327" s="69"/>
      <c r="O327" s="69"/>
      <c r="P327" s="69"/>
      <c r="Q327" s="69"/>
      <c r="R327" s="69"/>
      <c r="S327" s="69">
        <v>605</v>
      </c>
      <c r="T327" s="69">
        <v>730</v>
      </c>
      <c r="U327" s="70">
        <v>40</v>
      </c>
    </row>
    <row r="328" spans="1:21" ht="15.75" x14ac:dyDescent="0.25">
      <c r="A328" s="68" t="s">
        <v>3144</v>
      </c>
      <c r="B328" s="69">
        <v>42</v>
      </c>
      <c r="C328" s="69" t="s">
        <v>2909</v>
      </c>
      <c r="D328" s="69" t="s">
        <v>3628</v>
      </c>
      <c r="E328" s="69">
        <v>5</v>
      </c>
      <c r="F328" s="69">
        <v>1.5780000000000001</v>
      </c>
      <c r="G328" s="69"/>
      <c r="H328" s="69">
        <v>3000</v>
      </c>
      <c r="I328" s="69">
        <v>16</v>
      </c>
      <c r="J328" s="69" t="s">
        <v>2</v>
      </c>
      <c r="K328" s="69"/>
      <c r="L328" s="69"/>
      <c r="M328" s="69"/>
      <c r="N328" s="69"/>
      <c r="O328" s="69"/>
      <c r="P328" s="69"/>
      <c r="Q328" s="69"/>
      <c r="R328" s="69"/>
      <c r="S328" s="69">
        <v>605</v>
      </c>
      <c r="T328" s="69">
        <v>730</v>
      </c>
      <c r="U328" s="70">
        <v>40</v>
      </c>
    </row>
    <row r="329" spans="1:21" ht="15.75" x14ac:dyDescent="0.25">
      <c r="A329" s="68" t="s">
        <v>3144</v>
      </c>
      <c r="B329" s="69">
        <v>21</v>
      </c>
      <c r="C329" s="69" t="s">
        <v>2909</v>
      </c>
      <c r="D329" s="69" t="s">
        <v>3629</v>
      </c>
      <c r="E329" s="69">
        <v>9</v>
      </c>
      <c r="F329" s="69">
        <v>1.208</v>
      </c>
      <c r="G329" s="69"/>
      <c r="H329" s="69">
        <v>3500</v>
      </c>
      <c r="I329" s="69">
        <v>14</v>
      </c>
      <c r="J329" s="69" t="s">
        <v>2</v>
      </c>
      <c r="K329" s="69"/>
      <c r="L329" s="69"/>
      <c r="M329" s="69"/>
      <c r="N329" s="69"/>
      <c r="O329" s="69"/>
      <c r="P329" s="69"/>
      <c r="Q329" s="69"/>
      <c r="R329" s="69"/>
      <c r="S329" s="69">
        <v>530</v>
      </c>
      <c r="T329" s="69">
        <v>635</v>
      </c>
      <c r="U329" s="70">
        <v>35</v>
      </c>
    </row>
    <row r="330" spans="1:21" ht="15.75" x14ac:dyDescent="0.25">
      <c r="A330" s="68" t="s">
        <v>3144</v>
      </c>
      <c r="B330" s="69">
        <v>22</v>
      </c>
      <c r="C330" s="69" t="s">
        <v>2909</v>
      </c>
      <c r="D330" s="69" t="s">
        <v>3630</v>
      </c>
      <c r="E330" s="69">
        <v>7</v>
      </c>
      <c r="F330" s="69">
        <v>1.208</v>
      </c>
      <c r="G330" s="69"/>
      <c r="H330" s="69">
        <v>2000</v>
      </c>
      <c r="I330" s="69">
        <v>14</v>
      </c>
      <c r="J330" s="69" t="s">
        <v>2</v>
      </c>
      <c r="K330" s="69"/>
      <c r="L330" s="69"/>
      <c r="M330" s="69"/>
      <c r="N330" s="69"/>
      <c r="O330" s="69"/>
      <c r="P330" s="69"/>
      <c r="Q330" s="69"/>
      <c r="R330" s="69"/>
      <c r="S330" s="69">
        <v>530</v>
      </c>
      <c r="T330" s="69">
        <v>635</v>
      </c>
      <c r="U330" s="70">
        <v>35</v>
      </c>
    </row>
    <row r="331" spans="1:21" ht="15.75" x14ac:dyDescent="0.25">
      <c r="A331" s="68" t="s">
        <v>3144</v>
      </c>
      <c r="B331" s="69">
        <v>23</v>
      </c>
      <c r="C331" s="69" t="s">
        <v>2909</v>
      </c>
      <c r="D331" s="69" t="s">
        <v>3631</v>
      </c>
      <c r="E331" s="69">
        <v>11</v>
      </c>
      <c r="F331" s="69">
        <v>1.208</v>
      </c>
      <c r="G331" s="69"/>
      <c r="H331" s="69">
        <v>4500</v>
      </c>
      <c r="I331" s="69">
        <v>14</v>
      </c>
      <c r="J331" s="69" t="s">
        <v>2</v>
      </c>
      <c r="K331" s="69"/>
      <c r="L331" s="69"/>
      <c r="M331" s="69"/>
      <c r="N331" s="69"/>
      <c r="O331" s="69"/>
      <c r="P331" s="69"/>
      <c r="Q331" s="69"/>
      <c r="R331" s="69"/>
      <c r="S331" s="69">
        <v>530</v>
      </c>
      <c r="T331" s="69">
        <v>635</v>
      </c>
      <c r="U331" s="70">
        <v>35</v>
      </c>
    </row>
    <row r="332" spans="1:21" ht="15.75" x14ac:dyDescent="0.25">
      <c r="A332" s="68" t="s">
        <v>3144</v>
      </c>
      <c r="B332" s="69">
        <v>21</v>
      </c>
      <c r="C332" s="69" t="s">
        <v>2909</v>
      </c>
      <c r="D332" s="69" t="s">
        <v>3632</v>
      </c>
      <c r="E332" s="69">
        <v>13</v>
      </c>
      <c r="F332" s="69">
        <v>1.208</v>
      </c>
      <c r="G332" s="69"/>
      <c r="H332" s="69">
        <v>3500</v>
      </c>
      <c r="I332" s="69">
        <v>14</v>
      </c>
      <c r="J332" s="69" t="s">
        <v>2</v>
      </c>
      <c r="K332" s="69"/>
      <c r="L332" s="69"/>
      <c r="M332" s="69"/>
      <c r="N332" s="69"/>
      <c r="O332" s="69"/>
      <c r="P332" s="69"/>
      <c r="Q332" s="69"/>
      <c r="R332" s="69"/>
      <c r="S332" s="69">
        <v>530</v>
      </c>
      <c r="T332" s="69">
        <v>635</v>
      </c>
      <c r="U332" s="70">
        <v>35</v>
      </c>
    </row>
    <row r="333" spans="1:21" ht="15.75" x14ac:dyDescent="0.25">
      <c r="A333" s="68" t="s">
        <v>3144</v>
      </c>
      <c r="B333" s="69">
        <v>22</v>
      </c>
      <c r="C333" s="69" t="s">
        <v>2909</v>
      </c>
      <c r="D333" s="69" t="s">
        <v>3633</v>
      </c>
      <c r="E333" s="69">
        <v>7</v>
      </c>
      <c r="F333" s="69">
        <v>1.208</v>
      </c>
      <c r="G333" s="69"/>
      <c r="H333" s="69">
        <v>2000</v>
      </c>
      <c r="I333" s="69">
        <v>14</v>
      </c>
      <c r="J333" s="69" t="s">
        <v>2</v>
      </c>
      <c r="K333" s="69"/>
      <c r="L333" s="69"/>
      <c r="M333" s="69"/>
      <c r="N333" s="69"/>
      <c r="O333" s="69"/>
      <c r="P333" s="69"/>
      <c r="Q333" s="69"/>
      <c r="R333" s="69"/>
      <c r="S333" s="69">
        <v>530</v>
      </c>
      <c r="T333" s="69">
        <v>635</v>
      </c>
      <c r="U333" s="70">
        <v>35</v>
      </c>
    </row>
    <row r="334" spans="1:21" ht="15.75" x14ac:dyDescent="0.25">
      <c r="A334" s="68" t="s">
        <v>3144</v>
      </c>
      <c r="B334" s="69">
        <v>11</v>
      </c>
      <c r="C334" s="69" t="s">
        <v>2909</v>
      </c>
      <c r="D334" s="69" t="s">
        <v>3634</v>
      </c>
      <c r="E334" s="69">
        <v>17</v>
      </c>
      <c r="F334" s="69">
        <v>1.208</v>
      </c>
      <c r="G334" s="69"/>
      <c r="H334" s="69">
        <v>4500</v>
      </c>
      <c r="I334" s="69">
        <v>14</v>
      </c>
      <c r="J334" s="69" t="s">
        <v>2</v>
      </c>
      <c r="K334" s="69"/>
      <c r="L334" s="69"/>
      <c r="M334" s="69"/>
      <c r="N334" s="69"/>
      <c r="O334" s="69"/>
      <c r="P334" s="69"/>
      <c r="Q334" s="69"/>
      <c r="R334" s="69"/>
      <c r="S334" s="69">
        <v>530</v>
      </c>
      <c r="T334" s="69">
        <v>635</v>
      </c>
      <c r="U334" s="70">
        <v>35</v>
      </c>
    </row>
    <row r="335" spans="1:21" ht="15.75" x14ac:dyDescent="0.25">
      <c r="A335" s="68" t="s">
        <v>3144</v>
      </c>
      <c r="B335" s="69">
        <v>11</v>
      </c>
      <c r="C335" s="69" t="s">
        <v>2909</v>
      </c>
      <c r="D335" s="69" t="s">
        <v>3635</v>
      </c>
      <c r="E335" s="69">
        <v>13</v>
      </c>
      <c r="F335" s="69">
        <v>1.208</v>
      </c>
      <c r="G335" s="69"/>
      <c r="H335" s="69">
        <v>4500</v>
      </c>
      <c r="I335" s="69">
        <v>14</v>
      </c>
      <c r="J335" s="69" t="s">
        <v>2</v>
      </c>
      <c r="K335" s="69"/>
      <c r="L335" s="69"/>
      <c r="M335" s="69"/>
      <c r="N335" s="69"/>
      <c r="O335" s="69"/>
      <c r="P335" s="69"/>
      <c r="Q335" s="69"/>
      <c r="R335" s="69"/>
      <c r="S335" s="69">
        <v>530</v>
      </c>
      <c r="T335" s="69">
        <v>635</v>
      </c>
      <c r="U335" s="70">
        <v>35</v>
      </c>
    </row>
    <row r="336" spans="1:21" ht="15.75" x14ac:dyDescent="0.25">
      <c r="A336" s="68" t="s">
        <v>3144</v>
      </c>
      <c r="B336" s="69">
        <v>11</v>
      </c>
      <c r="C336" s="69" t="s">
        <v>2909</v>
      </c>
      <c r="D336" s="69" t="s">
        <v>3636</v>
      </c>
      <c r="E336" s="69">
        <v>13</v>
      </c>
      <c r="F336" s="69">
        <v>1.208</v>
      </c>
      <c r="G336" s="69"/>
      <c r="H336" s="69">
        <v>4500</v>
      </c>
      <c r="I336" s="69">
        <v>14</v>
      </c>
      <c r="J336" s="69" t="s">
        <v>2</v>
      </c>
      <c r="K336" s="69"/>
      <c r="L336" s="69"/>
      <c r="M336" s="69"/>
      <c r="N336" s="69"/>
      <c r="O336" s="69"/>
      <c r="P336" s="69"/>
      <c r="Q336" s="69"/>
      <c r="R336" s="69"/>
      <c r="S336" s="69">
        <v>530</v>
      </c>
      <c r="T336" s="69">
        <v>635</v>
      </c>
      <c r="U336" s="70">
        <v>35</v>
      </c>
    </row>
    <row r="337" spans="1:21" ht="15.75" x14ac:dyDescent="0.25">
      <c r="A337" s="68" t="s">
        <v>3144</v>
      </c>
      <c r="B337" s="69">
        <v>42</v>
      </c>
      <c r="C337" s="69" t="s">
        <v>2909</v>
      </c>
      <c r="D337" s="69" t="s">
        <v>3637</v>
      </c>
      <c r="E337" s="69">
        <v>9</v>
      </c>
      <c r="F337" s="69">
        <v>1.5780000000000001</v>
      </c>
      <c r="G337" s="69"/>
      <c r="H337" s="69">
        <v>4150</v>
      </c>
      <c r="I337" s="69">
        <v>16</v>
      </c>
      <c r="J337" s="69" t="s">
        <v>2</v>
      </c>
      <c r="K337" s="69"/>
      <c r="L337" s="69"/>
      <c r="M337" s="69"/>
      <c r="N337" s="69"/>
      <c r="O337" s="69"/>
      <c r="P337" s="69"/>
      <c r="Q337" s="69"/>
      <c r="R337" s="69"/>
      <c r="S337" s="69">
        <v>605</v>
      </c>
      <c r="T337" s="69">
        <v>730</v>
      </c>
      <c r="U337" s="70">
        <v>40</v>
      </c>
    </row>
    <row r="338" spans="1:21" ht="15.75" x14ac:dyDescent="0.25">
      <c r="A338" s="68" t="s">
        <v>3144</v>
      </c>
      <c r="B338" s="69">
        <v>31</v>
      </c>
      <c r="C338" s="69" t="s">
        <v>2909</v>
      </c>
      <c r="D338" s="69" t="s">
        <v>3638</v>
      </c>
      <c r="E338" s="69">
        <v>9</v>
      </c>
      <c r="F338" s="69">
        <v>2.4660000000000002</v>
      </c>
      <c r="G338" s="69"/>
      <c r="H338" s="69">
        <v>2800</v>
      </c>
      <c r="I338" s="69">
        <v>20</v>
      </c>
      <c r="J338" s="69" t="s">
        <v>2</v>
      </c>
      <c r="K338" s="69"/>
      <c r="L338" s="69"/>
      <c r="M338" s="69"/>
      <c r="N338" s="69"/>
      <c r="O338" s="69"/>
      <c r="P338" s="69"/>
      <c r="Q338" s="69"/>
      <c r="R338" s="69"/>
      <c r="S338" s="69">
        <v>760</v>
      </c>
      <c r="T338" s="69">
        <v>910</v>
      </c>
      <c r="U338" s="70">
        <v>80</v>
      </c>
    </row>
    <row r="339" spans="1:21" ht="15.75" x14ac:dyDescent="0.25">
      <c r="A339" s="68" t="s">
        <v>3144</v>
      </c>
      <c r="B339" s="69">
        <v>32</v>
      </c>
      <c r="C339" s="69" t="s">
        <v>2909</v>
      </c>
      <c r="D339" s="69" t="s">
        <v>3639</v>
      </c>
      <c r="E339" s="69">
        <v>11</v>
      </c>
      <c r="F339" s="69">
        <v>1.5780000000000001</v>
      </c>
      <c r="G339" s="69"/>
      <c r="H339" s="69">
        <v>2500</v>
      </c>
      <c r="I339" s="69">
        <v>16</v>
      </c>
      <c r="J339" s="69" t="s">
        <v>2</v>
      </c>
      <c r="K339" s="69"/>
      <c r="L339" s="69"/>
      <c r="M339" s="69"/>
      <c r="N339" s="69"/>
      <c r="O339" s="69"/>
      <c r="P339" s="69"/>
      <c r="Q339" s="69"/>
      <c r="R339" s="69"/>
      <c r="S339" s="69">
        <v>605</v>
      </c>
      <c r="T339" s="69">
        <v>730</v>
      </c>
      <c r="U339" s="70">
        <v>40</v>
      </c>
    </row>
    <row r="340" spans="1:21" ht="15.75" x14ac:dyDescent="0.25">
      <c r="A340" s="68" t="s">
        <v>3144</v>
      </c>
      <c r="B340" s="69">
        <v>32</v>
      </c>
      <c r="C340" s="69" t="s">
        <v>2909</v>
      </c>
      <c r="D340" s="69" t="s">
        <v>3640</v>
      </c>
      <c r="E340" s="69">
        <v>9</v>
      </c>
      <c r="F340" s="69">
        <v>1.5780000000000001</v>
      </c>
      <c r="G340" s="69"/>
      <c r="H340" s="69">
        <v>2500</v>
      </c>
      <c r="I340" s="69">
        <v>16</v>
      </c>
      <c r="J340" s="69" t="s">
        <v>2</v>
      </c>
      <c r="K340" s="69"/>
      <c r="L340" s="69"/>
      <c r="M340" s="69"/>
      <c r="N340" s="69"/>
      <c r="O340" s="69"/>
      <c r="P340" s="69"/>
      <c r="Q340" s="69"/>
      <c r="R340" s="69"/>
      <c r="S340" s="69">
        <v>605</v>
      </c>
      <c r="T340" s="69">
        <v>730</v>
      </c>
      <c r="U340" s="70">
        <v>40</v>
      </c>
    </row>
    <row r="341" spans="1:21" ht="15.75" x14ac:dyDescent="0.25">
      <c r="A341" s="68" t="s">
        <v>3144</v>
      </c>
      <c r="B341" s="69">
        <v>4</v>
      </c>
      <c r="C341" s="69" t="s">
        <v>2909</v>
      </c>
      <c r="D341" s="69" t="s">
        <v>3641</v>
      </c>
      <c r="E341" s="69">
        <v>5</v>
      </c>
      <c r="F341" s="69">
        <v>1.208</v>
      </c>
      <c r="G341" s="69" t="s">
        <v>0</v>
      </c>
      <c r="H341" s="69">
        <v>1550</v>
      </c>
      <c r="I341" s="69">
        <v>14</v>
      </c>
      <c r="J341" s="69" t="s">
        <v>2</v>
      </c>
      <c r="K341" s="69"/>
      <c r="L341" s="69"/>
      <c r="M341" s="69"/>
      <c r="N341" s="69"/>
      <c r="O341" s="69"/>
      <c r="P341" s="69"/>
      <c r="Q341" s="69"/>
      <c r="R341" s="69"/>
      <c r="S341" s="69">
        <v>530</v>
      </c>
      <c r="T341" s="69">
        <v>635</v>
      </c>
      <c r="U341" s="70">
        <v>35</v>
      </c>
    </row>
    <row r="342" spans="1:21" ht="15.75" x14ac:dyDescent="0.25">
      <c r="A342" s="68" t="s">
        <v>3144</v>
      </c>
      <c r="B342" s="69">
        <v>4</v>
      </c>
      <c r="C342" s="69" t="s">
        <v>2909</v>
      </c>
      <c r="D342" s="69" t="s">
        <v>3642</v>
      </c>
      <c r="E342" s="69">
        <v>5</v>
      </c>
      <c r="F342" s="69">
        <v>1.208</v>
      </c>
      <c r="G342" s="69" t="s">
        <v>0</v>
      </c>
      <c r="H342" s="69">
        <v>1550</v>
      </c>
      <c r="I342" s="69">
        <v>14</v>
      </c>
      <c r="J342" s="69" t="s">
        <v>2</v>
      </c>
      <c r="K342" s="69"/>
      <c r="L342" s="69"/>
      <c r="M342" s="69"/>
      <c r="N342" s="69"/>
      <c r="O342" s="69"/>
      <c r="P342" s="69"/>
      <c r="Q342" s="69"/>
      <c r="R342" s="69"/>
      <c r="S342" s="69">
        <v>530</v>
      </c>
      <c r="T342" s="69">
        <v>635</v>
      </c>
      <c r="U342" s="70">
        <v>35</v>
      </c>
    </row>
    <row r="343" spans="1:21" ht="15.75" x14ac:dyDescent="0.25">
      <c r="A343" s="68" t="s">
        <v>3144</v>
      </c>
      <c r="B343" s="69">
        <v>3</v>
      </c>
      <c r="C343" s="69" t="s">
        <v>2909</v>
      </c>
      <c r="D343" s="69" t="s">
        <v>3643</v>
      </c>
      <c r="E343" s="69">
        <v>3</v>
      </c>
      <c r="F343" s="69">
        <v>1.208</v>
      </c>
      <c r="G343" s="69" t="s">
        <v>0</v>
      </c>
      <c r="H343" s="69">
        <v>1580</v>
      </c>
      <c r="I343" s="69">
        <v>14</v>
      </c>
      <c r="J343" s="69" t="s">
        <v>2</v>
      </c>
      <c r="K343" s="69"/>
      <c r="L343" s="69"/>
      <c r="M343" s="69"/>
      <c r="N343" s="69"/>
      <c r="O343" s="69"/>
      <c r="P343" s="69"/>
      <c r="Q343" s="69"/>
      <c r="R343" s="69"/>
      <c r="S343" s="69">
        <v>530</v>
      </c>
      <c r="T343" s="69">
        <v>635</v>
      </c>
      <c r="U343" s="70">
        <v>35</v>
      </c>
    </row>
    <row r="344" spans="1:21" ht="15.75" x14ac:dyDescent="0.25">
      <c r="A344" s="68" t="s">
        <v>3144</v>
      </c>
      <c r="B344" s="69">
        <v>3</v>
      </c>
      <c r="C344" s="69" t="s">
        <v>2909</v>
      </c>
      <c r="D344" s="69" t="s">
        <v>3644</v>
      </c>
      <c r="E344" s="69">
        <v>3</v>
      </c>
      <c r="F344" s="69">
        <v>1.208</v>
      </c>
      <c r="G344" s="69" t="s">
        <v>0</v>
      </c>
      <c r="H344" s="69">
        <v>1580</v>
      </c>
      <c r="I344" s="69">
        <v>14</v>
      </c>
      <c r="J344" s="69" t="s">
        <v>2</v>
      </c>
      <c r="K344" s="69"/>
      <c r="L344" s="69"/>
      <c r="M344" s="69"/>
      <c r="N344" s="69"/>
      <c r="O344" s="69"/>
      <c r="P344" s="69"/>
      <c r="Q344" s="69"/>
      <c r="R344" s="69"/>
      <c r="S344" s="69">
        <v>530</v>
      </c>
      <c r="T344" s="69">
        <v>635</v>
      </c>
      <c r="U344" s="70">
        <v>35</v>
      </c>
    </row>
    <row r="345" spans="1:21" ht="15.75" x14ac:dyDescent="0.25">
      <c r="A345" s="68" t="s">
        <v>3144</v>
      </c>
      <c r="B345" s="69">
        <v>4</v>
      </c>
      <c r="C345" s="69" t="s">
        <v>2909</v>
      </c>
      <c r="D345" s="69" t="s">
        <v>3645</v>
      </c>
      <c r="E345" s="69">
        <v>78</v>
      </c>
      <c r="F345" s="69">
        <v>1.208</v>
      </c>
      <c r="G345" s="69" t="s">
        <v>0</v>
      </c>
      <c r="H345" s="69">
        <v>1550</v>
      </c>
      <c r="I345" s="69">
        <v>14</v>
      </c>
      <c r="J345" s="69" t="s">
        <v>2</v>
      </c>
      <c r="K345" s="69"/>
      <c r="L345" s="69"/>
      <c r="M345" s="69"/>
      <c r="N345" s="69"/>
      <c r="O345" s="69"/>
      <c r="P345" s="69"/>
      <c r="Q345" s="69"/>
      <c r="R345" s="69"/>
      <c r="S345" s="69">
        <v>530</v>
      </c>
      <c r="T345" s="69">
        <v>635</v>
      </c>
      <c r="U345" s="70">
        <v>35</v>
      </c>
    </row>
    <row r="346" spans="1:21" ht="15.75" x14ac:dyDescent="0.25">
      <c r="A346" s="68" t="s">
        <v>3144</v>
      </c>
      <c r="B346" s="69">
        <v>3</v>
      </c>
      <c r="C346" s="69" t="s">
        <v>2909</v>
      </c>
      <c r="D346" s="69" t="s">
        <v>3646</v>
      </c>
      <c r="E346" s="69">
        <v>34</v>
      </c>
      <c r="F346" s="69">
        <v>1.208</v>
      </c>
      <c r="G346" s="69" t="s">
        <v>0</v>
      </c>
      <c r="H346" s="69">
        <v>1580</v>
      </c>
      <c r="I346" s="69">
        <v>14</v>
      </c>
      <c r="J346" s="69" t="s">
        <v>2</v>
      </c>
      <c r="K346" s="69"/>
      <c r="L346" s="69"/>
      <c r="M346" s="69"/>
      <c r="N346" s="69"/>
      <c r="O346" s="69"/>
      <c r="P346" s="69"/>
      <c r="Q346" s="69"/>
      <c r="R346" s="69"/>
      <c r="S346" s="69">
        <v>530</v>
      </c>
      <c r="T346" s="69">
        <v>635</v>
      </c>
      <c r="U346" s="70">
        <v>35</v>
      </c>
    </row>
    <row r="347" spans="1:21" ht="15.75" x14ac:dyDescent="0.25">
      <c r="A347" s="68" t="s">
        <v>3144</v>
      </c>
      <c r="B347" s="69">
        <v>42</v>
      </c>
      <c r="C347" s="69" t="s">
        <v>2909</v>
      </c>
      <c r="D347" s="69" t="s">
        <v>3647</v>
      </c>
      <c r="E347" s="69">
        <v>9</v>
      </c>
      <c r="F347" s="69">
        <v>1.5780000000000001</v>
      </c>
      <c r="G347" s="69"/>
      <c r="H347" s="69">
        <v>3500</v>
      </c>
      <c r="I347" s="69">
        <v>16</v>
      </c>
      <c r="J347" s="69" t="s">
        <v>2</v>
      </c>
      <c r="K347" s="69"/>
      <c r="L347" s="69"/>
      <c r="M347" s="69"/>
      <c r="N347" s="69"/>
      <c r="O347" s="69"/>
      <c r="P347" s="69"/>
      <c r="Q347" s="69"/>
      <c r="R347" s="69"/>
      <c r="S347" s="69">
        <v>605</v>
      </c>
      <c r="T347" s="69">
        <v>730</v>
      </c>
      <c r="U347" s="70">
        <v>40</v>
      </c>
    </row>
    <row r="348" spans="1:21" ht="15.75" x14ac:dyDescent="0.25">
      <c r="A348" s="68" t="s">
        <v>3144</v>
      </c>
      <c r="B348" s="69">
        <v>41</v>
      </c>
      <c r="C348" s="69" t="s">
        <v>2909</v>
      </c>
      <c r="D348" s="69" t="s">
        <v>3648</v>
      </c>
      <c r="E348" s="69">
        <v>11</v>
      </c>
      <c r="F348" s="69">
        <v>1.998</v>
      </c>
      <c r="G348" s="69"/>
      <c r="H348" s="69">
        <v>4000</v>
      </c>
      <c r="I348" s="69">
        <v>18</v>
      </c>
      <c r="J348" s="69" t="s">
        <v>2</v>
      </c>
      <c r="K348" s="69"/>
      <c r="L348" s="69"/>
      <c r="M348" s="69"/>
      <c r="N348" s="69"/>
      <c r="O348" s="69"/>
      <c r="P348" s="69"/>
      <c r="Q348" s="69"/>
      <c r="R348" s="69"/>
      <c r="S348" s="69">
        <v>685</v>
      </c>
      <c r="T348" s="69">
        <v>820</v>
      </c>
      <c r="U348" s="70">
        <v>45</v>
      </c>
    </row>
    <row r="349" spans="1:21" ht="15.75" x14ac:dyDescent="0.25">
      <c r="A349" s="68" t="s">
        <v>3144</v>
      </c>
      <c r="B349" s="69">
        <v>44</v>
      </c>
      <c r="C349" s="69" t="s">
        <v>2909</v>
      </c>
      <c r="D349" s="69" t="s">
        <v>3649</v>
      </c>
      <c r="E349" s="69">
        <v>11</v>
      </c>
      <c r="F349" s="69">
        <v>1.998</v>
      </c>
      <c r="G349" s="69"/>
      <c r="H349" s="69">
        <v>5000</v>
      </c>
      <c r="I349" s="69">
        <v>18</v>
      </c>
      <c r="J349" s="69" t="s">
        <v>2</v>
      </c>
      <c r="K349" s="69"/>
      <c r="L349" s="69"/>
      <c r="M349" s="69"/>
      <c r="N349" s="69"/>
      <c r="O349" s="69"/>
      <c r="P349" s="69"/>
      <c r="Q349" s="69"/>
      <c r="R349" s="69"/>
      <c r="S349" s="69">
        <v>685</v>
      </c>
      <c r="T349" s="69">
        <v>820</v>
      </c>
      <c r="U349" s="70">
        <v>45</v>
      </c>
    </row>
    <row r="350" spans="1:21" ht="15.75" x14ac:dyDescent="0.25">
      <c r="A350" s="68" t="s">
        <v>3144</v>
      </c>
      <c r="B350" s="69">
        <v>44</v>
      </c>
      <c r="C350" s="69" t="s">
        <v>2909</v>
      </c>
      <c r="D350" s="69" t="s">
        <v>3650</v>
      </c>
      <c r="E350" s="69">
        <v>11</v>
      </c>
      <c r="F350" s="69">
        <v>2.4660000000000002</v>
      </c>
      <c r="G350" s="69"/>
      <c r="H350" s="69">
        <v>5000</v>
      </c>
      <c r="I350" s="69">
        <v>20</v>
      </c>
      <c r="J350" s="69" t="s">
        <v>2</v>
      </c>
      <c r="K350" s="69"/>
      <c r="L350" s="69"/>
      <c r="M350" s="69"/>
      <c r="N350" s="69"/>
      <c r="O350" s="69"/>
      <c r="P350" s="69"/>
      <c r="Q350" s="69"/>
      <c r="R350" s="69"/>
      <c r="S350" s="69">
        <v>760</v>
      </c>
      <c r="T350" s="69">
        <v>910</v>
      </c>
      <c r="U350" s="70">
        <v>80</v>
      </c>
    </row>
    <row r="351" spans="1:21" ht="15.75" x14ac:dyDescent="0.25">
      <c r="A351" s="68" t="s">
        <v>3144</v>
      </c>
      <c r="B351" s="69">
        <v>43</v>
      </c>
      <c r="C351" s="69" t="s">
        <v>2909</v>
      </c>
      <c r="D351" s="69" t="s">
        <v>3651</v>
      </c>
      <c r="E351" s="69">
        <v>11</v>
      </c>
      <c r="F351" s="69">
        <v>1.998</v>
      </c>
      <c r="G351" s="69"/>
      <c r="H351" s="69">
        <v>2700</v>
      </c>
      <c r="I351" s="69">
        <v>18</v>
      </c>
      <c r="J351" s="69" t="s">
        <v>2</v>
      </c>
      <c r="K351" s="69"/>
      <c r="L351" s="69"/>
      <c r="M351" s="69"/>
      <c r="N351" s="69"/>
      <c r="O351" s="69"/>
      <c r="P351" s="69"/>
      <c r="Q351" s="69"/>
      <c r="R351" s="69"/>
      <c r="S351" s="69">
        <v>685</v>
      </c>
      <c r="T351" s="69">
        <v>820</v>
      </c>
      <c r="U351" s="70">
        <v>45</v>
      </c>
    </row>
    <row r="352" spans="1:21" ht="15.75" x14ac:dyDescent="0.25">
      <c r="A352" s="68" t="s">
        <v>3144</v>
      </c>
      <c r="B352" s="69">
        <v>43</v>
      </c>
      <c r="C352" s="69" t="s">
        <v>2909</v>
      </c>
      <c r="D352" s="69" t="s">
        <v>3652</v>
      </c>
      <c r="E352" s="69">
        <v>11</v>
      </c>
      <c r="F352" s="69">
        <v>1.998</v>
      </c>
      <c r="G352" s="69"/>
      <c r="H352" s="69">
        <v>2700</v>
      </c>
      <c r="I352" s="69">
        <v>18</v>
      </c>
      <c r="J352" s="69" t="s">
        <v>2</v>
      </c>
      <c r="K352" s="69"/>
      <c r="L352" s="69"/>
      <c r="M352" s="69"/>
      <c r="N352" s="69"/>
      <c r="O352" s="69"/>
      <c r="P352" s="69"/>
      <c r="Q352" s="69"/>
      <c r="R352" s="69"/>
      <c r="S352" s="69">
        <v>685</v>
      </c>
      <c r="T352" s="69">
        <v>820</v>
      </c>
      <c r="U352" s="70">
        <v>45</v>
      </c>
    </row>
    <row r="353" spans="1:21" ht="15.75" x14ac:dyDescent="0.25">
      <c r="A353" s="68" t="s">
        <v>3144</v>
      </c>
      <c r="B353" s="69">
        <v>32</v>
      </c>
      <c r="C353" s="69" t="s">
        <v>2909</v>
      </c>
      <c r="D353" s="69" t="s">
        <v>3653</v>
      </c>
      <c r="E353" s="69">
        <v>21</v>
      </c>
      <c r="F353" s="69">
        <v>1.998</v>
      </c>
      <c r="G353" s="69"/>
      <c r="H353" s="69">
        <v>2700</v>
      </c>
      <c r="I353" s="69">
        <v>18</v>
      </c>
      <c r="J353" s="69" t="s">
        <v>2</v>
      </c>
      <c r="K353" s="69"/>
      <c r="L353" s="69"/>
      <c r="M353" s="69"/>
      <c r="N353" s="69"/>
      <c r="O353" s="69"/>
      <c r="P353" s="69"/>
      <c r="Q353" s="69"/>
      <c r="R353" s="69"/>
      <c r="S353" s="69">
        <v>685</v>
      </c>
      <c r="T353" s="69">
        <v>820</v>
      </c>
      <c r="U353" s="70">
        <v>45</v>
      </c>
    </row>
    <row r="354" spans="1:21" ht="15.75" x14ac:dyDescent="0.25">
      <c r="A354" s="68" t="s">
        <v>3144</v>
      </c>
      <c r="B354" s="69">
        <v>32</v>
      </c>
      <c r="C354" s="69" t="s">
        <v>2909</v>
      </c>
      <c r="D354" s="69" t="s">
        <v>3654</v>
      </c>
      <c r="E354" s="69">
        <v>9</v>
      </c>
      <c r="F354" s="69">
        <v>1.5780000000000001</v>
      </c>
      <c r="G354" s="69"/>
      <c r="H354" s="69">
        <v>2500</v>
      </c>
      <c r="I354" s="69">
        <v>16</v>
      </c>
      <c r="J354" s="69" t="s">
        <v>2</v>
      </c>
      <c r="K354" s="69"/>
      <c r="L354" s="69"/>
      <c r="M354" s="69"/>
      <c r="N354" s="69"/>
      <c r="O354" s="69"/>
      <c r="P354" s="69"/>
      <c r="Q354" s="69"/>
      <c r="R354" s="69"/>
      <c r="S354" s="69">
        <v>605</v>
      </c>
      <c r="T354" s="69">
        <v>730</v>
      </c>
      <c r="U354" s="70">
        <v>40</v>
      </c>
    </row>
    <row r="355" spans="1:21" ht="15.75" x14ac:dyDescent="0.25">
      <c r="A355" s="68" t="s">
        <v>3144</v>
      </c>
      <c r="B355" s="69">
        <v>32</v>
      </c>
      <c r="C355" s="69" t="s">
        <v>2909</v>
      </c>
      <c r="D355" s="69" t="s">
        <v>3655</v>
      </c>
      <c r="E355" s="69">
        <v>9</v>
      </c>
      <c r="F355" s="69">
        <v>1.5780000000000001</v>
      </c>
      <c r="G355" s="69"/>
      <c r="H355" s="69">
        <v>2500</v>
      </c>
      <c r="I355" s="69">
        <v>16</v>
      </c>
      <c r="J355" s="69" t="s">
        <v>2</v>
      </c>
      <c r="K355" s="69"/>
      <c r="L355" s="69"/>
      <c r="M355" s="69"/>
      <c r="N355" s="69"/>
      <c r="O355" s="69"/>
      <c r="P355" s="69"/>
      <c r="Q355" s="69"/>
      <c r="R355" s="69"/>
      <c r="S355" s="69">
        <v>605</v>
      </c>
      <c r="T355" s="69">
        <v>730</v>
      </c>
      <c r="U355" s="70">
        <v>40</v>
      </c>
    </row>
    <row r="356" spans="1:21" ht="15.75" x14ac:dyDescent="0.25">
      <c r="A356" s="68" t="s">
        <v>3144</v>
      </c>
      <c r="B356" s="69">
        <v>31</v>
      </c>
      <c r="C356" s="69" t="s">
        <v>2909</v>
      </c>
      <c r="D356" s="69" t="s">
        <v>3656</v>
      </c>
      <c r="E356" s="69">
        <v>9</v>
      </c>
      <c r="F356" s="69">
        <v>2.4660000000000002</v>
      </c>
      <c r="G356" s="69"/>
      <c r="H356" s="69">
        <v>2800</v>
      </c>
      <c r="I356" s="69">
        <v>20</v>
      </c>
      <c r="J356" s="69" t="s">
        <v>2</v>
      </c>
      <c r="K356" s="69"/>
      <c r="L356" s="69"/>
      <c r="M356" s="69"/>
      <c r="N356" s="69"/>
      <c r="O356" s="69"/>
      <c r="P356" s="69"/>
      <c r="Q356" s="69"/>
      <c r="R356" s="69"/>
      <c r="S356" s="69">
        <v>760</v>
      </c>
      <c r="T356" s="69">
        <v>910</v>
      </c>
      <c r="U356" s="70">
        <v>80</v>
      </c>
    </row>
    <row r="357" spans="1:21" ht="15.75" x14ac:dyDescent="0.25">
      <c r="A357" s="68" t="s">
        <v>3144</v>
      </c>
      <c r="B357" s="69">
        <v>31</v>
      </c>
      <c r="C357" s="69" t="s">
        <v>2909</v>
      </c>
      <c r="D357" s="69" t="s">
        <v>3657</v>
      </c>
      <c r="E357" s="69">
        <v>11</v>
      </c>
      <c r="F357" s="69">
        <v>2.4660000000000002</v>
      </c>
      <c r="G357" s="69"/>
      <c r="H357" s="69">
        <v>2800</v>
      </c>
      <c r="I357" s="69">
        <v>20</v>
      </c>
      <c r="J357" s="69" t="s">
        <v>2</v>
      </c>
      <c r="K357" s="69"/>
      <c r="L357" s="69"/>
      <c r="M357" s="69"/>
      <c r="N357" s="69"/>
      <c r="O357" s="69"/>
      <c r="P357" s="69"/>
      <c r="Q357" s="69"/>
      <c r="R357" s="69"/>
      <c r="S357" s="69">
        <v>760</v>
      </c>
      <c r="T357" s="69">
        <v>910</v>
      </c>
      <c r="U357" s="70">
        <v>80</v>
      </c>
    </row>
    <row r="358" spans="1:21" ht="15.75" x14ac:dyDescent="0.25">
      <c r="A358" s="68" t="s">
        <v>3144</v>
      </c>
      <c r="B358" s="69">
        <v>32</v>
      </c>
      <c r="C358" s="69" t="s">
        <v>2909</v>
      </c>
      <c r="D358" s="69" t="s">
        <v>3658</v>
      </c>
      <c r="E358" s="69">
        <v>9</v>
      </c>
      <c r="F358" s="69">
        <v>1.5780000000000001</v>
      </c>
      <c r="G358" s="69"/>
      <c r="H358" s="69">
        <v>2500</v>
      </c>
      <c r="I358" s="69">
        <v>16</v>
      </c>
      <c r="J358" s="69" t="s">
        <v>2</v>
      </c>
      <c r="K358" s="69"/>
      <c r="L358" s="69"/>
      <c r="M358" s="69"/>
      <c r="N358" s="69"/>
      <c r="O358" s="69"/>
      <c r="P358" s="69"/>
      <c r="Q358" s="69"/>
      <c r="R358" s="69"/>
      <c r="S358" s="69">
        <v>605</v>
      </c>
      <c r="T358" s="69">
        <v>730</v>
      </c>
      <c r="U358" s="70">
        <v>40</v>
      </c>
    </row>
    <row r="359" spans="1:21" ht="15.75" x14ac:dyDescent="0.25">
      <c r="A359" s="68" t="s">
        <v>3144</v>
      </c>
      <c r="B359" s="69">
        <v>32</v>
      </c>
      <c r="C359" s="69" t="s">
        <v>2909</v>
      </c>
      <c r="D359" s="69" t="s">
        <v>3659</v>
      </c>
      <c r="E359" s="69">
        <v>9</v>
      </c>
      <c r="F359" s="69">
        <v>1.5780000000000001</v>
      </c>
      <c r="G359" s="69"/>
      <c r="H359" s="69">
        <v>2500</v>
      </c>
      <c r="I359" s="69">
        <v>16</v>
      </c>
      <c r="J359" s="69" t="s">
        <v>2</v>
      </c>
      <c r="K359" s="69"/>
      <c r="L359" s="69"/>
      <c r="M359" s="69"/>
      <c r="N359" s="69"/>
      <c r="O359" s="69"/>
      <c r="P359" s="69"/>
      <c r="Q359" s="69"/>
      <c r="R359" s="69"/>
      <c r="S359" s="69">
        <v>605</v>
      </c>
      <c r="T359" s="69">
        <v>730</v>
      </c>
      <c r="U359" s="70">
        <v>40</v>
      </c>
    </row>
    <row r="360" spans="1:21" ht="15.75" x14ac:dyDescent="0.25">
      <c r="A360" s="68" t="s">
        <v>3144</v>
      </c>
      <c r="B360" s="69">
        <v>31</v>
      </c>
      <c r="C360" s="69" t="s">
        <v>2909</v>
      </c>
      <c r="D360" s="69" t="s">
        <v>3660</v>
      </c>
      <c r="E360" s="69">
        <v>11</v>
      </c>
      <c r="F360" s="69">
        <v>2.4660000000000002</v>
      </c>
      <c r="G360" s="69"/>
      <c r="H360" s="69">
        <v>2800</v>
      </c>
      <c r="I360" s="69">
        <v>20</v>
      </c>
      <c r="J360" s="69" t="s">
        <v>2</v>
      </c>
      <c r="K360" s="69"/>
      <c r="L360" s="69"/>
      <c r="M360" s="69"/>
      <c r="N360" s="69"/>
      <c r="O360" s="69"/>
      <c r="P360" s="69"/>
      <c r="Q360" s="69"/>
      <c r="R360" s="69"/>
      <c r="S360" s="69">
        <v>760</v>
      </c>
      <c r="T360" s="69">
        <v>910</v>
      </c>
      <c r="U360" s="70">
        <v>80</v>
      </c>
    </row>
    <row r="361" spans="1:21" ht="15.75" x14ac:dyDescent="0.25">
      <c r="A361" s="68" t="s">
        <v>3144</v>
      </c>
      <c r="B361" s="69">
        <v>32</v>
      </c>
      <c r="C361" s="69" t="s">
        <v>2909</v>
      </c>
      <c r="D361" s="69" t="s">
        <v>3661</v>
      </c>
      <c r="E361" s="69">
        <v>11</v>
      </c>
      <c r="F361" s="69">
        <v>1.5780000000000001</v>
      </c>
      <c r="G361" s="69"/>
      <c r="H361" s="69">
        <v>3000</v>
      </c>
      <c r="I361" s="69">
        <v>16</v>
      </c>
      <c r="J361" s="69" t="s">
        <v>2</v>
      </c>
      <c r="K361" s="69"/>
      <c r="L361" s="69"/>
      <c r="M361" s="69"/>
      <c r="N361" s="69"/>
      <c r="O361" s="69"/>
      <c r="P361" s="69"/>
      <c r="Q361" s="69"/>
      <c r="R361" s="69"/>
      <c r="S361" s="69">
        <v>605</v>
      </c>
      <c r="T361" s="69">
        <v>730</v>
      </c>
      <c r="U361" s="70">
        <v>40</v>
      </c>
    </row>
    <row r="362" spans="1:21" ht="15.75" x14ac:dyDescent="0.25">
      <c r="A362" s="68" t="s">
        <v>3144</v>
      </c>
      <c r="B362" s="69">
        <v>32</v>
      </c>
      <c r="C362" s="69" t="s">
        <v>2909</v>
      </c>
      <c r="D362" s="69" t="s">
        <v>3662</v>
      </c>
      <c r="E362" s="69">
        <v>11</v>
      </c>
      <c r="F362" s="69">
        <v>1.5780000000000001</v>
      </c>
      <c r="G362" s="69"/>
      <c r="H362" s="69">
        <v>3000</v>
      </c>
      <c r="I362" s="69">
        <v>16</v>
      </c>
      <c r="J362" s="69" t="s">
        <v>2</v>
      </c>
      <c r="K362" s="69"/>
      <c r="L362" s="69"/>
      <c r="M362" s="69"/>
      <c r="N362" s="69"/>
      <c r="O362" s="69"/>
      <c r="P362" s="69"/>
      <c r="Q362" s="69"/>
      <c r="R362" s="69"/>
      <c r="S362" s="69">
        <v>605</v>
      </c>
      <c r="T362" s="69">
        <v>730</v>
      </c>
      <c r="U362" s="70">
        <v>40</v>
      </c>
    </row>
    <row r="363" spans="1:21" ht="15.75" x14ac:dyDescent="0.25">
      <c r="A363" s="68" t="s">
        <v>3144</v>
      </c>
      <c r="B363" s="69">
        <v>21</v>
      </c>
      <c r="C363" s="69" t="s">
        <v>2909</v>
      </c>
      <c r="D363" s="69" t="s">
        <v>3663</v>
      </c>
      <c r="E363" s="69">
        <v>6</v>
      </c>
      <c r="F363" s="69">
        <v>1.208</v>
      </c>
      <c r="G363" s="69"/>
      <c r="H363" s="69">
        <v>3500</v>
      </c>
      <c r="I363" s="69">
        <v>14</v>
      </c>
      <c r="J363" s="69" t="s">
        <v>2</v>
      </c>
      <c r="K363" s="69"/>
      <c r="L363" s="69"/>
      <c r="M363" s="69"/>
      <c r="N363" s="69"/>
      <c r="O363" s="69"/>
      <c r="P363" s="69"/>
      <c r="Q363" s="69"/>
      <c r="R363" s="69"/>
      <c r="S363" s="69">
        <v>530</v>
      </c>
      <c r="T363" s="69">
        <v>635</v>
      </c>
      <c r="U363" s="70">
        <v>35</v>
      </c>
    </row>
    <row r="364" spans="1:21" ht="15.75" x14ac:dyDescent="0.25">
      <c r="A364" s="68" t="s">
        <v>3144</v>
      </c>
      <c r="B364" s="69">
        <v>21</v>
      </c>
      <c r="C364" s="69" t="s">
        <v>2909</v>
      </c>
      <c r="D364" s="69" t="s">
        <v>3664</v>
      </c>
      <c r="E364" s="69">
        <v>13</v>
      </c>
      <c r="F364" s="69">
        <v>1.208</v>
      </c>
      <c r="G364" s="69"/>
      <c r="H364" s="69">
        <v>6000</v>
      </c>
      <c r="I364" s="69">
        <v>14</v>
      </c>
      <c r="J364" s="69" t="s">
        <v>2</v>
      </c>
      <c r="K364" s="69"/>
      <c r="L364" s="69"/>
      <c r="M364" s="69"/>
      <c r="N364" s="69"/>
      <c r="O364" s="69"/>
      <c r="P364" s="69"/>
      <c r="Q364" s="69"/>
      <c r="R364" s="69"/>
      <c r="S364" s="69">
        <v>530</v>
      </c>
      <c r="T364" s="69">
        <v>635</v>
      </c>
      <c r="U364" s="70">
        <v>35</v>
      </c>
    </row>
    <row r="365" spans="1:21" ht="15.75" x14ac:dyDescent="0.25">
      <c r="A365" s="68" t="s">
        <v>3144</v>
      </c>
      <c r="B365" s="69">
        <v>21</v>
      </c>
      <c r="C365" s="69" t="s">
        <v>2909</v>
      </c>
      <c r="D365" s="69" t="s">
        <v>3665</v>
      </c>
      <c r="E365" s="69">
        <v>9</v>
      </c>
      <c r="F365" s="69">
        <v>1.208</v>
      </c>
      <c r="G365" s="69"/>
      <c r="H365" s="69">
        <v>6000</v>
      </c>
      <c r="I365" s="69">
        <v>14</v>
      </c>
      <c r="J365" s="69" t="s">
        <v>2</v>
      </c>
      <c r="K365" s="69"/>
      <c r="L365" s="69"/>
      <c r="M365" s="69"/>
      <c r="N365" s="69"/>
      <c r="O365" s="69"/>
      <c r="P365" s="69"/>
      <c r="Q365" s="69"/>
      <c r="R365" s="69"/>
      <c r="S365" s="69">
        <v>530</v>
      </c>
      <c r="T365" s="69">
        <v>635</v>
      </c>
      <c r="U365" s="70">
        <v>35</v>
      </c>
    </row>
    <row r="366" spans="1:21" ht="15.75" x14ac:dyDescent="0.25">
      <c r="A366" s="68" t="s">
        <v>3144</v>
      </c>
      <c r="B366" s="69">
        <v>23</v>
      </c>
      <c r="C366" s="69" t="s">
        <v>2909</v>
      </c>
      <c r="D366" s="69" t="s">
        <v>3666</v>
      </c>
      <c r="E366" s="69">
        <v>27</v>
      </c>
      <c r="F366" s="69">
        <v>1.208</v>
      </c>
      <c r="G366" s="69"/>
      <c r="H366" s="69">
        <v>4500</v>
      </c>
      <c r="I366" s="69">
        <v>14</v>
      </c>
      <c r="J366" s="69" t="s">
        <v>2</v>
      </c>
      <c r="K366" s="69"/>
      <c r="L366" s="69"/>
      <c r="M366" s="69"/>
      <c r="N366" s="69"/>
      <c r="O366" s="69"/>
      <c r="P366" s="69"/>
      <c r="Q366" s="69"/>
      <c r="R366" s="69"/>
      <c r="S366" s="69">
        <v>530</v>
      </c>
      <c r="T366" s="69">
        <v>635</v>
      </c>
      <c r="U366" s="70">
        <v>35</v>
      </c>
    </row>
    <row r="367" spans="1:21" ht="15.75" x14ac:dyDescent="0.25">
      <c r="A367" s="68" t="s">
        <v>3144</v>
      </c>
      <c r="B367" s="69">
        <v>21</v>
      </c>
      <c r="C367" s="69" t="s">
        <v>2909</v>
      </c>
      <c r="D367" s="69" t="s">
        <v>3667</v>
      </c>
      <c r="E367" s="69">
        <v>8</v>
      </c>
      <c r="F367" s="69">
        <v>1.208</v>
      </c>
      <c r="G367" s="69"/>
      <c r="H367" s="69">
        <v>6000</v>
      </c>
      <c r="I367" s="69">
        <v>14</v>
      </c>
      <c r="J367" s="69" t="s">
        <v>2</v>
      </c>
      <c r="K367" s="69"/>
      <c r="L367" s="69"/>
      <c r="M367" s="69"/>
      <c r="N367" s="69"/>
      <c r="O367" s="69"/>
      <c r="P367" s="69"/>
      <c r="Q367" s="69"/>
      <c r="R367" s="69"/>
      <c r="S367" s="69">
        <v>530</v>
      </c>
      <c r="T367" s="69">
        <v>635</v>
      </c>
      <c r="U367" s="70">
        <v>35</v>
      </c>
    </row>
    <row r="368" spans="1:21" ht="15.75" x14ac:dyDescent="0.25">
      <c r="A368" s="68" t="s">
        <v>3144</v>
      </c>
      <c r="B368" s="69">
        <v>22</v>
      </c>
      <c r="C368" s="69" t="s">
        <v>2909</v>
      </c>
      <c r="D368" s="69" t="s">
        <v>3668</v>
      </c>
      <c r="E368" s="69">
        <v>7</v>
      </c>
      <c r="F368" s="69">
        <v>1.208</v>
      </c>
      <c r="G368" s="69"/>
      <c r="H368" s="69">
        <v>2000</v>
      </c>
      <c r="I368" s="69">
        <v>14</v>
      </c>
      <c r="J368" s="69" t="s">
        <v>2</v>
      </c>
      <c r="K368" s="69"/>
      <c r="L368" s="69"/>
      <c r="M368" s="69"/>
      <c r="N368" s="69"/>
      <c r="O368" s="69"/>
      <c r="P368" s="69"/>
      <c r="Q368" s="69"/>
      <c r="R368" s="69"/>
      <c r="S368" s="69">
        <v>530</v>
      </c>
      <c r="T368" s="69">
        <v>635</v>
      </c>
      <c r="U368" s="70">
        <v>35</v>
      </c>
    </row>
    <row r="369" spans="1:21" ht="15.75" x14ac:dyDescent="0.25">
      <c r="A369" s="68" t="s">
        <v>3144</v>
      </c>
      <c r="B369" s="69">
        <v>22</v>
      </c>
      <c r="C369" s="69" t="s">
        <v>2909</v>
      </c>
      <c r="D369" s="69" t="s">
        <v>3669</v>
      </c>
      <c r="E369" s="69">
        <v>7</v>
      </c>
      <c r="F369" s="69">
        <v>1.208</v>
      </c>
      <c r="G369" s="69"/>
      <c r="H369" s="69">
        <v>2000</v>
      </c>
      <c r="I369" s="69">
        <v>14</v>
      </c>
      <c r="J369" s="69" t="s">
        <v>2</v>
      </c>
      <c r="K369" s="69"/>
      <c r="L369" s="69"/>
      <c r="M369" s="69"/>
      <c r="N369" s="69"/>
      <c r="O369" s="69"/>
      <c r="P369" s="69"/>
      <c r="Q369" s="69"/>
      <c r="R369" s="69"/>
      <c r="S369" s="69">
        <v>530</v>
      </c>
      <c r="T369" s="69">
        <v>635</v>
      </c>
      <c r="U369" s="70">
        <v>35</v>
      </c>
    </row>
    <row r="370" spans="1:21" ht="15.75" x14ac:dyDescent="0.25">
      <c r="A370" s="68" t="s">
        <v>3144</v>
      </c>
      <c r="B370" s="69">
        <v>21</v>
      </c>
      <c r="C370" s="69" t="s">
        <v>2909</v>
      </c>
      <c r="D370" s="69" t="s">
        <v>3670</v>
      </c>
      <c r="E370" s="69">
        <v>7</v>
      </c>
      <c r="F370" s="69">
        <v>1.208</v>
      </c>
      <c r="G370" s="69"/>
      <c r="H370" s="69">
        <v>6000</v>
      </c>
      <c r="I370" s="69">
        <v>14</v>
      </c>
      <c r="J370" s="69" t="s">
        <v>2</v>
      </c>
      <c r="K370" s="69"/>
      <c r="L370" s="69"/>
      <c r="M370" s="69"/>
      <c r="N370" s="69"/>
      <c r="O370" s="69"/>
      <c r="P370" s="69"/>
      <c r="Q370" s="69"/>
      <c r="R370" s="69"/>
      <c r="S370" s="69">
        <v>530</v>
      </c>
      <c r="T370" s="69">
        <v>635</v>
      </c>
      <c r="U370" s="70">
        <v>35</v>
      </c>
    </row>
    <row r="371" spans="1:21" ht="15.75" x14ac:dyDescent="0.25">
      <c r="A371" s="68" t="s">
        <v>3144</v>
      </c>
      <c r="B371" s="69">
        <v>22</v>
      </c>
      <c r="C371" s="69" t="s">
        <v>2909</v>
      </c>
      <c r="D371" s="69" t="s">
        <v>3671</v>
      </c>
      <c r="E371" s="69">
        <v>7</v>
      </c>
      <c r="F371" s="69">
        <v>1.208</v>
      </c>
      <c r="G371" s="69"/>
      <c r="H371" s="69">
        <v>2000</v>
      </c>
      <c r="I371" s="69">
        <v>14</v>
      </c>
      <c r="J371" s="69" t="s">
        <v>2</v>
      </c>
      <c r="K371" s="69"/>
      <c r="L371" s="69"/>
      <c r="M371" s="69"/>
      <c r="N371" s="69"/>
      <c r="O371" s="69"/>
      <c r="P371" s="69"/>
      <c r="Q371" s="69"/>
      <c r="R371" s="69"/>
      <c r="S371" s="69">
        <v>530</v>
      </c>
      <c r="T371" s="69">
        <v>635</v>
      </c>
      <c r="U371" s="70">
        <v>35</v>
      </c>
    </row>
    <row r="372" spans="1:21" ht="15.75" x14ac:dyDescent="0.25">
      <c r="A372" s="68" t="s">
        <v>3144</v>
      </c>
      <c r="B372" s="69">
        <v>22</v>
      </c>
      <c r="C372" s="69" t="s">
        <v>2909</v>
      </c>
      <c r="D372" s="69" t="s">
        <v>3672</v>
      </c>
      <c r="E372" s="69">
        <v>7</v>
      </c>
      <c r="F372" s="69">
        <v>1.208</v>
      </c>
      <c r="G372" s="69"/>
      <c r="H372" s="69">
        <v>2000</v>
      </c>
      <c r="I372" s="69">
        <v>14</v>
      </c>
      <c r="J372" s="69" t="s">
        <v>2</v>
      </c>
      <c r="K372" s="69"/>
      <c r="L372" s="69"/>
      <c r="M372" s="69"/>
      <c r="N372" s="69"/>
      <c r="O372" s="69"/>
      <c r="P372" s="69"/>
      <c r="Q372" s="69"/>
      <c r="R372" s="69"/>
      <c r="S372" s="69">
        <v>530</v>
      </c>
      <c r="T372" s="69">
        <v>635</v>
      </c>
      <c r="U372" s="70">
        <v>35</v>
      </c>
    </row>
    <row r="373" spans="1:21" ht="15.75" x14ac:dyDescent="0.25">
      <c r="A373" s="68" t="s">
        <v>3144</v>
      </c>
      <c r="B373" s="69">
        <v>22</v>
      </c>
      <c r="C373" s="69" t="s">
        <v>2909</v>
      </c>
      <c r="D373" s="69" t="s">
        <v>3673</v>
      </c>
      <c r="E373" s="69">
        <v>7</v>
      </c>
      <c r="F373" s="69">
        <v>1.208</v>
      </c>
      <c r="G373" s="69"/>
      <c r="H373" s="69">
        <v>2000</v>
      </c>
      <c r="I373" s="69">
        <v>14</v>
      </c>
      <c r="J373" s="69" t="s">
        <v>2</v>
      </c>
      <c r="K373" s="69"/>
      <c r="L373" s="69"/>
      <c r="M373" s="69"/>
      <c r="N373" s="69"/>
      <c r="O373" s="69"/>
      <c r="P373" s="69"/>
      <c r="Q373" s="69"/>
      <c r="R373" s="69"/>
      <c r="S373" s="69">
        <v>530</v>
      </c>
      <c r="T373" s="69">
        <v>635</v>
      </c>
      <c r="U373" s="70">
        <v>35</v>
      </c>
    </row>
    <row r="374" spans="1:21" ht="15.75" x14ac:dyDescent="0.25">
      <c r="A374" s="68" t="s">
        <v>3144</v>
      </c>
      <c r="B374" s="69">
        <v>22</v>
      </c>
      <c r="C374" s="69" t="s">
        <v>2909</v>
      </c>
      <c r="D374" s="69" t="s">
        <v>3674</v>
      </c>
      <c r="E374" s="69">
        <v>7</v>
      </c>
      <c r="F374" s="69">
        <v>1.208</v>
      </c>
      <c r="G374" s="69"/>
      <c r="H374" s="69">
        <v>2000</v>
      </c>
      <c r="I374" s="69">
        <v>14</v>
      </c>
      <c r="J374" s="69" t="s">
        <v>2</v>
      </c>
      <c r="K374" s="69"/>
      <c r="L374" s="69"/>
      <c r="M374" s="69"/>
      <c r="N374" s="69"/>
      <c r="O374" s="69"/>
      <c r="P374" s="69"/>
      <c r="Q374" s="69"/>
      <c r="R374" s="69"/>
      <c r="S374" s="69">
        <v>530</v>
      </c>
      <c r="T374" s="69">
        <v>635</v>
      </c>
      <c r="U374" s="70">
        <v>35</v>
      </c>
    </row>
    <row r="375" spans="1:21" ht="15.75" x14ac:dyDescent="0.25">
      <c r="A375" s="68" t="s">
        <v>3144</v>
      </c>
      <c r="B375" s="69">
        <v>11</v>
      </c>
      <c r="C375" s="69" t="s">
        <v>2909</v>
      </c>
      <c r="D375" s="69" t="s">
        <v>3675</v>
      </c>
      <c r="E375" s="69">
        <v>15</v>
      </c>
      <c r="F375" s="69">
        <v>1.5780000000000001</v>
      </c>
      <c r="G375" s="69"/>
      <c r="H375" s="69">
        <v>5000</v>
      </c>
      <c r="I375" s="69">
        <v>16</v>
      </c>
      <c r="J375" s="69" t="s">
        <v>2</v>
      </c>
      <c r="K375" s="69"/>
      <c r="L375" s="69"/>
      <c r="M375" s="69"/>
      <c r="N375" s="69"/>
      <c r="O375" s="69"/>
      <c r="P375" s="69"/>
      <c r="Q375" s="69"/>
      <c r="R375" s="69"/>
      <c r="S375" s="69">
        <v>605</v>
      </c>
      <c r="T375" s="69">
        <v>730</v>
      </c>
      <c r="U375" s="70">
        <v>40</v>
      </c>
    </row>
    <row r="376" spans="1:21" ht="15.75" x14ac:dyDescent="0.25">
      <c r="A376" s="68" t="s">
        <v>3144</v>
      </c>
      <c r="B376" s="69">
        <v>11</v>
      </c>
      <c r="C376" s="69" t="s">
        <v>2909</v>
      </c>
      <c r="D376" s="69" t="s">
        <v>3676</v>
      </c>
      <c r="E376" s="69">
        <v>13</v>
      </c>
      <c r="F376" s="69">
        <v>1.208</v>
      </c>
      <c r="G376" s="69"/>
      <c r="H376" s="69">
        <v>4500</v>
      </c>
      <c r="I376" s="69">
        <v>14</v>
      </c>
      <c r="J376" s="69" t="s">
        <v>2</v>
      </c>
      <c r="K376" s="69"/>
      <c r="L376" s="69"/>
      <c r="M376" s="69"/>
      <c r="N376" s="69"/>
      <c r="O376" s="69"/>
      <c r="P376" s="69"/>
      <c r="Q376" s="69"/>
      <c r="R376" s="69"/>
      <c r="S376" s="69">
        <v>530</v>
      </c>
      <c r="T376" s="69">
        <v>635</v>
      </c>
      <c r="U376" s="70">
        <v>35</v>
      </c>
    </row>
    <row r="377" spans="1:21" ht="15.75" x14ac:dyDescent="0.25">
      <c r="A377" s="68" t="s">
        <v>3144</v>
      </c>
      <c r="B377" s="69">
        <v>11</v>
      </c>
      <c r="C377" s="69" t="s">
        <v>2909</v>
      </c>
      <c r="D377" s="69" t="s">
        <v>3677</v>
      </c>
      <c r="E377" s="69">
        <v>15</v>
      </c>
      <c r="F377" s="69">
        <v>1.5780000000000001</v>
      </c>
      <c r="G377" s="69"/>
      <c r="H377" s="69">
        <v>5000</v>
      </c>
      <c r="I377" s="69">
        <v>16</v>
      </c>
      <c r="J377" s="69" t="s">
        <v>2</v>
      </c>
      <c r="K377" s="69"/>
      <c r="L377" s="69"/>
      <c r="M377" s="69"/>
      <c r="N377" s="69"/>
      <c r="O377" s="69"/>
      <c r="P377" s="69"/>
      <c r="Q377" s="69"/>
      <c r="R377" s="69"/>
      <c r="S377" s="69">
        <v>605</v>
      </c>
      <c r="T377" s="69">
        <v>730</v>
      </c>
      <c r="U377" s="70">
        <v>40</v>
      </c>
    </row>
    <row r="378" spans="1:21" ht="15.75" x14ac:dyDescent="0.25">
      <c r="A378" s="68" t="s">
        <v>3144</v>
      </c>
      <c r="B378" s="69">
        <v>41</v>
      </c>
      <c r="C378" s="69" t="s">
        <v>2909</v>
      </c>
      <c r="D378" s="69" t="s">
        <v>3678</v>
      </c>
      <c r="E378" s="69">
        <v>11</v>
      </c>
      <c r="F378" s="69">
        <v>2.4660000000000002</v>
      </c>
      <c r="G378" s="69"/>
      <c r="H378" s="69">
        <v>4450</v>
      </c>
      <c r="I378" s="69">
        <v>20</v>
      </c>
      <c r="J378" s="69" t="s">
        <v>2</v>
      </c>
      <c r="K378" s="69"/>
      <c r="L378" s="69"/>
      <c r="M378" s="69"/>
      <c r="N378" s="69"/>
      <c r="O378" s="69"/>
      <c r="P378" s="69"/>
      <c r="Q378" s="69"/>
      <c r="R378" s="69"/>
      <c r="S378" s="69">
        <v>760</v>
      </c>
      <c r="T378" s="69">
        <v>910</v>
      </c>
      <c r="U378" s="70">
        <v>80</v>
      </c>
    </row>
    <row r="379" spans="1:21" ht="15.75" x14ac:dyDescent="0.25">
      <c r="A379" s="68" t="s">
        <v>3144</v>
      </c>
      <c r="B379" s="69">
        <v>31</v>
      </c>
      <c r="C379" s="69" t="s">
        <v>2909</v>
      </c>
      <c r="D379" s="69" t="s">
        <v>3679</v>
      </c>
      <c r="E379" s="69">
        <v>11</v>
      </c>
      <c r="F379" s="69">
        <v>2.4660000000000002</v>
      </c>
      <c r="G379" s="69"/>
      <c r="H379" s="69">
        <v>3300</v>
      </c>
      <c r="I379" s="69">
        <v>20</v>
      </c>
      <c r="J379" s="69" t="s">
        <v>2</v>
      </c>
      <c r="K379" s="69"/>
      <c r="L379" s="69"/>
      <c r="M379" s="69"/>
      <c r="N379" s="69"/>
      <c r="O379" s="69"/>
      <c r="P379" s="69"/>
      <c r="Q379" s="69"/>
      <c r="R379" s="69"/>
      <c r="S379" s="69">
        <v>760</v>
      </c>
      <c r="T379" s="69">
        <v>910</v>
      </c>
      <c r="U379" s="70">
        <v>80</v>
      </c>
    </row>
    <row r="380" spans="1:21" ht="15.75" x14ac:dyDescent="0.25">
      <c r="A380" s="68" t="s">
        <v>3144</v>
      </c>
      <c r="B380" s="69">
        <v>11</v>
      </c>
      <c r="C380" s="69" t="s">
        <v>2909</v>
      </c>
      <c r="D380" s="69" t="s">
        <v>3680</v>
      </c>
      <c r="E380" s="69">
        <v>15</v>
      </c>
      <c r="F380" s="69">
        <v>1.5780000000000001</v>
      </c>
      <c r="G380" s="69"/>
      <c r="H380" s="69">
        <v>5000</v>
      </c>
      <c r="I380" s="69">
        <v>16</v>
      </c>
      <c r="J380" s="69" t="s">
        <v>2</v>
      </c>
      <c r="K380" s="69"/>
      <c r="L380" s="69"/>
      <c r="M380" s="69"/>
      <c r="N380" s="69"/>
      <c r="O380" s="69"/>
      <c r="P380" s="69"/>
      <c r="Q380" s="69"/>
      <c r="R380" s="69"/>
      <c r="S380" s="69">
        <v>605</v>
      </c>
      <c r="T380" s="69">
        <v>730</v>
      </c>
      <c r="U380" s="70">
        <v>40</v>
      </c>
    </row>
    <row r="381" spans="1:21" ht="15.75" x14ac:dyDescent="0.25">
      <c r="A381" s="68" t="s">
        <v>3144</v>
      </c>
      <c r="B381" s="69">
        <v>4</v>
      </c>
      <c r="C381" s="69" t="s">
        <v>2909</v>
      </c>
      <c r="D381" s="69" t="s">
        <v>3681</v>
      </c>
      <c r="E381" s="69">
        <v>78</v>
      </c>
      <c r="F381" s="69">
        <v>1.208</v>
      </c>
      <c r="G381" s="69" t="s">
        <v>0</v>
      </c>
      <c r="H381" s="69">
        <v>1550</v>
      </c>
      <c r="I381" s="69">
        <v>14</v>
      </c>
      <c r="J381" s="69" t="s">
        <v>2</v>
      </c>
      <c r="K381" s="69"/>
      <c r="L381" s="69"/>
      <c r="M381" s="69"/>
      <c r="N381" s="69"/>
      <c r="O381" s="69"/>
      <c r="P381" s="69"/>
      <c r="Q381" s="69"/>
      <c r="R381" s="69"/>
      <c r="S381" s="69">
        <v>530</v>
      </c>
      <c r="T381" s="69">
        <v>635</v>
      </c>
      <c r="U381" s="70">
        <v>35</v>
      </c>
    </row>
    <row r="382" spans="1:21" ht="15.75" x14ac:dyDescent="0.25">
      <c r="A382" s="68" t="s">
        <v>3144</v>
      </c>
      <c r="B382" s="69">
        <v>3</v>
      </c>
      <c r="C382" s="69" t="s">
        <v>2909</v>
      </c>
      <c r="D382" s="69" t="s">
        <v>3682</v>
      </c>
      <c r="E382" s="69">
        <v>34</v>
      </c>
      <c r="F382" s="69">
        <v>1.208</v>
      </c>
      <c r="G382" s="69" t="s">
        <v>0</v>
      </c>
      <c r="H382" s="69">
        <v>1580</v>
      </c>
      <c r="I382" s="69">
        <v>14</v>
      </c>
      <c r="J382" s="69" t="s">
        <v>2</v>
      </c>
      <c r="K382" s="69"/>
      <c r="L382" s="69"/>
      <c r="M382" s="69"/>
      <c r="N382" s="69"/>
      <c r="O382" s="69"/>
      <c r="P382" s="69"/>
      <c r="Q382" s="69"/>
      <c r="R382" s="69"/>
      <c r="S382" s="69">
        <v>530</v>
      </c>
      <c r="T382" s="69">
        <v>635</v>
      </c>
      <c r="U382" s="70">
        <v>35</v>
      </c>
    </row>
    <row r="383" spans="1:21" ht="15.75" x14ac:dyDescent="0.25">
      <c r="A383" s="68" t="s">
        <v>3144</v>
      </c>
      <c r="B383" s="69">
        <v>2</v>
      </c>
      <c r="C383" s="69" t="s">
        <v>2909</v>
      </c>
      <c r="D383" s="69" t="s">
        <v>3683</v>
      </c>
      <c r="E383" s="69">
        <v>1</v>
      </c>
      <c r="F383" s="69">
        <v>1.208</v>
      </c>
      <c r="G383" s="69" t="s">
        <v>20</v>
      </c>
      <c r="H383" s="69">
        <v>40540</v>
      </c>
      <c r="I383" s="69">
        <v>14</v>
      </c>
      <c r="J383" s="69" t="s">
        <v>2</v>
      </c>
      <c r="K383" s="69"/>
      <c r="L383" s="69"/>
      <c r="M383" s="69"/>
      <c r="N383" s="69"/>
      <c r="O383" s="69"/>
      <c r="P383" s="69"/>
      <c r="Q383" s="69"/>
      <c r="R383" s="69"/>
      <c r="S383" s="69">
        <v>530</v>
      </c>
      <c r="T383" s="69">
        <v>635</v>
      </c>
      <c r="U383" s="70">
        <v>35</v>
      </c>
    </row>
    <row r="384" spans="1:21" ht="15.75" x14ac:dyDescent="0.25">
      <c r="A384" s="66" t="s">
        <v>2971</v>
      </c>
      <c r="B384" s="13" t="s">
        <v>2971</v>
      </c>
      <c r="C384" s="13" t="s">
        <v>3776</v>
      </c>
      <c r="D384" s="13" t="s">
        <v>3987</v>
      </c>
      <c r="E384" s="13"/>
      <c r="F384" s="13"/>
      <c r="G384" s="13"/>
      <c r="H384" s="13"/>
      <c r="I384" s="13"/>
      <c r="J384" s="13"/>
      <c r="K384" s="13"/>
      <c r="L384" s="13"/>
      <c r="M384" s="13"/>
      <c r="N384" s="13"/>
      <c r="O384" s="13"/>
      <c r="P384" s="13"/>
      <c r="Q384" s="13"/>
      <c r="R384" s="13"/>
      <c r="S384" s="13"/>
      <c r="T384" s="13"/>
      <c r="U384" s="67"/>
    </row>
    <row r="385" spans="1:21" ht="15.75" x14ac:dyDescent="0.25">
      <c r="A385" s="66" t="s">
        <v>3142</v>
      </c>
      <c r="B385" s="13" t="s">
        <v>2971</v>
      </c>
      <c r="C385" s="95" t="s">
        <v>2972</v>
      </c>
      <c r="D385" s="95" t="s">
        <v>3120</v>
      </c>
      <c r="E385" s="95">
        <v>74.05</v>
      </c>
      <c r="F385" s="13"/>
      <c r="G385" s="13"/>
      <c r="H385" s="13"/>
      <c r="I385" s="13"/>
      <c r="J385" s="13"/>
      <c r="K385" s="13"/>
      <c r="L385" s="13"/>
      <c r="M385" s="13"/>
      <c r="N385" s="13"/>
      <c r="O385" s="13"/>
      <c r="P385" s="13"/>
      <c r="Q385" s="13"/>
      <c r="R385" s="13"/>
      <c r="S385" s="13"/>
      <c r="T385" s="13"/>
      <c r="U385" s="67"/>
    </row>
    <row r="386" spans="1:21" ht="15.75" x14ac:dyDescent="0.25">
      <c r="A386" s="14" t="s">
        <v>3142</v>
      </c>
      <c r="B386" s="15" t="s">
        <v>3142</v>
      </c>
      <c r="C386" s="15" t="s">
        <v>3427</v>
      </c>
      <c r="D386" s="15" t="s">
        <v>3143</v>
      </c>
      <c r="E386" s="15">
        <v>1</v>
      </c>
      <c r="F386" s="15"/>
      <c r="G386" s="15"/>
      <c r="H386" s="15"/>
      <c r="I386" s="15"/>
      <c r="J386" s="15"/>
      <c r="K386" s="15"/>
      <c r="L386" s="15"/>
      <c r="M386" s="15"/>
      <c r="N386" s="15"/>
      <c r="O386" s="15"/>
      <c r="P386" s="15"/>
      <c r="Q386" s="15"/>
      <c r="R386" s="15"/>
      <c r="S386" s="15"/>
      <c r="T386" s="15"/>
      <c r="U386" s="16"/>
    </row>
    <row r="387" spans="1:21" ht="15.75" x14ac:dyDescent="0.25">
      <c r="A387" s="32" t="s">
        <v>3142</v>
      </c>
      <c r="B387" s="30"/>
      <c r="C387" s="35" t="s">
        <v>2980</v>
      </c>
      <c r="D387" s="35" t="s">
        <v>2967</v>
      </c>
      <c r="E387" s="35">
        <v>74.05</v>
      </c>
      <c r="F387" s="13" t="s">
        <v>4</v>
      </c>
      <c r="G387" s="30" t="s">
        <v>3</v>
      </c>
      <c r="H387" s="30"/>
      <c r="I387" s="30"/>
      <c r="J387" s="30"/>
      <c r="K387" s="30"/>
      <c r="L387" s="30"/>
      <c r="M387" s="30"/>
      <c r="N387" s="30"/>
      <c r="O387" s="30"/>
      <c r="P387" s="30"/>
      <c r="Q387" s="30"/>
      <c r="R387" s="30"/>
      <c r="S387" s="30"/>
      <c r="T387" s="30"/>
      <c r="U387" s="33"/>
    </row>
    <row r="388" spans="1:21" ht="15.75" x14ac:dyDescent="0.25">
      <c r="A388" s="32" t="s">
        <v>3142</v>
      </c>
      <c r="B388" s="30">
        <v>1</v>
      </c>
      <c r="C388" s="30" t="s">
        <v>2909</v>
      </c>
      <c r="D388" s="30" t="s">
        <v>3428</v>
      </c>
      <c r="E388" s="30">
        <v>1</v>
      </c>
      <c r="F388" s="13">
        <v>1.208</v>
      </c>
      <c r="G388" s="30" t="s">
        <v>20</v>
      </c>
      <c r="H388" s="30">
        <v>1392520</v>
      </c>
      <c r="I388" s="30">
        <v>14</v>
      </c>
      <c r="J388" s="30" t="s">
        <v>2</v>
      </c>
      <c r="K388" s="30"/>
      <c r="L388" s="30"/>
      <c r="M388" s="30"/>
      <c r="N388" s="30"/>
      <c r="O388" s="30"/>
      <c r="P388" s="30"/>
      <c r="Q388" s="30"/>
      <c r="R388" s="30"/>
      <c r="S388" s="30">
        <v>530</v>
      </c>
      <c r="T388" s="30">
        <v>635</v>
      </c>
      <c r="U388" s="33">
        <v>35</v>
      </c>
    </row>
    <row r="389" spans="1:21" ht="15.75" x14ac:dyDescent="0.25">
      <c r="A389" s="32" t="s">
        <v>3142</v>
      </c>
      <c r="B389" s="30">
        <v>1</v>
      </c>
      <c r="C389" s="30" t="s">
        <v>2909</v>
      </c>
      <c r="D389" s="30" t="s">
        <v>3429</v>
      </c>
      <c r="E389" s="30">
        <v>1</v>
      </c>
      <c r="F389" s="13">
        <v>1.208</v>
      </c>
      <c r="G389" s="30" t="s">
        <v>20</v>
      </c>
      <c r="H389" s="30">
        <v>1392520</v>
      </c>
      <c r="I389" s="30">
        <v>14</v>
      </c>
      <c r="J389" s="30" t="s">
        <v>2</v>
      </c>
      <c r="K389" s="30"/>
      <c r="L389" s="30"/>
      <c r="M389" s="30"/>
      <c r="N389" s="30"/>
      <c r="O389" s="30"/>
      <c r="P389" s="30"/>
      <c r="Q389" s="30"/>
      <c r="R389" s="30"/>
      <c r="S389" s="30">
        <v>530</v>
      </c>
      <c r="T389" s="30">
        <v>635</v>
      </c>
      <c r="U389" s="33">
        <v>35</v>
      </c>
    </row>
    <row r="390" spans="1:21" ht="15.75" x14ac:dyDescent="0.25">
      <c r="A390" s="32" t="s">
        <v>3142</v>
      </c>
      <c r="B390" s="30">
        <v>1</v>
      </c>
      <c r="C390" s="30" t="s">
        <v>2909</v>
      </c>
      <c r="D390" s="30" t="s">
        <v>3430</v>
      </c>
      <c r="E390" s="30">
        <v>1</v>
      </c>
      <c r="F390" s="13">
        <v>1.208</v>
      </c>
      <c r="G390" s="30" t="s">
        <v>20</v>
      </c>
      <c r="H390" s="30">
        <v>1392520</v>
      </c>
      <c r="I390" s="30">
        <v>14</v>
      </c>
      <c r="J390" s="30" t="s">
        <v>2</v>
      </c>
      <c r="K390" s="30"/>
      <c r="L390" s="30"/>
      <c r="M390" s="30"/>
      <c r="N390" s="30"/>
      <c r="O390" s="30"/>
      <c r="P390" s="30"/>
      <c r="Q390" s="30"/>
      <c r="R390" s="30"/>
      <c r="S390" s="30">
        <v>530</v>
      </c>
      <c r="T390" s="30">
        <v>635</v>
      </c>
      <c r="U390" s="33">
        <v>35</v>
      </c>
    </row>
    <row r="391" spans="1:21" ht="15.75" x14ac:dyDescent="0.25">
      <c r="A391" s="32" t="s">
        <v>3142</v>
      </c>
      <c r="B391" s="30">
        <v>2</v>
      </c>
      <c r="C391" s="30" t="s">
        <v>2909</v>
      </c>
      <c r="D391" s="30" t="s">
        <v>3431</v>
      </c>
      <c r="E391" s="30">
        <v>1</v>
      </c>
      <c r="F391" s="13">
        <v>1.5780000000000001</v>
      </c>
      <c r="G391" s="30" t="s">
        <v>20</v>
      </c>
      <c r="H391" s="30">
        <v>1412470</v>
      </c>
      <c r="I391" s="30">
        <v>16</v>
      </c>
      <c r="J391" s="30" t="s">
        <v>2</v>
      </c>
      <c r="K391" s="30"/>
      <c r="L391" s="30"/>
      <c r="M391" s="30"/>
      <c r="N391" s="30"/>
      <c r="O391" s="30"/>
      <c r="P391" s="30"/>
      <c r="Q391" s="30"/>
      <c r="R391" s="30"/>
      <c r="S391" s="30">
        <v>605</v>
      </c>
      <c r="T391" s="30">
        <v>730</v>
      </c>
      <c r="U391" s="33">
        <v>40</v>
      </c>
    </row>
    <row r="392" spans="1:21" ht="15.75" x14ac:dyDescent="0.25">
      <c r="A392" s="32" t="s">
        <v>3142</v>
      </c>
      <c r="B392" s="79" t="s">
        <v>3181</v>
      </c>
      <c r="C392" s="79" t="s">
        <v>2932</v>
      </c>
      <c r="D392" s="79" t="s">
        <v>3182</v>
      </c>
      <c r="E392" s="79">
        <v>280</v>
      </c>
      <c r="F392" s="13"/>
      <c r="G392" s="30"/>
      <c r="H392" s="30"/>
      <c r="I392" s="30"/>
      <c r="J392" s="30"/>
      <c r="K392" s="30"/>
      <c r="L392" s="30"/>
      <c r="M392" s="30"/>
      <c r="N392" s="30"/>
      <c r="O392" s="30"/>
      <c r="P392" s="30"/>
      <c r="Q392" s="30"/>
      <c r="R392" s="30"/>
      <c r="S392" s="30"/>
      <c r="T392" s="30"/>
      <c r="U392" s="33"/>
    </row>
    <row r="393" spans="1:21" ht="15.75" x14ac:dyDescent="0.25">
      <c r="A393" s="32" t="s">
        <v>3142</v>
      </c>
      <c r="B393" s="79" t="s">
        <v>3185</v>
      </c>
      <c r="C393" s="79" t="s">
        <v>2932</v>
      </c>
      <c r="D393" s="79" t="s">
        <v>3186</v>
      </c>
      <c r="E393" s="79">
        <v>45</v>
      </c>
      <c r="F393" s="13"/>
      <c r="G393" s="30"/>
      <c r="H393" s="30"/>
      <c r="I393" s="30"/>
      <c r="J393" s="30"/>
      <c r="K393" s="30"/>
      <c r="L393" s="30"/>
      <c r="M393" s="30"/>
      <c r="N393" s="30"/>
      <c r="O393" s="30"/>
      <c r="P393" s="30"/>
      <c r="Q393" s="30"/>
      <c r="R393" s="30"/>
      <c r="S393" s="30"/>
      <c r="T393" s="30"/>
      <c r="U393" s="33"/>
    </row>
    <row r="394" spans="1:21" ht="15.75" x14ac:dyDescent="0.25">
      <c r="A394" s="32" t="s">
        <v>3142</v>
      </c>
      <c r="B394" s="79" t="s">
        <v>3183</v>
      </c>
      <c r="C394" s="79" t="s">
        <v>2932</v>
      </c>
      <c r="D394" s="79" t="s">
        <v>3184</v>
      </c>
      <c r="E394" s="79">
        <v>33</v>
      </c>
      <c r="F394" s="13"/>
      <c r="G394" s="30"/>
      <c r="H394" s="30"/>
      <c r="I394" s="30"/>
      <c r="J394" s="30"/>
      <c r="K394" s="30"/>
      <c r="L394" s="30"/>
      <c r="M394" s="30"/>
      <c r="N394" s="30"/>
      <c r="O394" s="30"/>
      <c r="P394" s="30"/>
      <c r="Q394" s="30"/>
      <c r="R394" s="30"/>
      <c r="S394" s="30"/>
      <c r="T394" s="30"/>
      <c r="U394" s="33"/>
    </row>
    <row r="395" spans="1:21" ht="15.75" x14ac:dyDescent="0.25">
      <c r="A395" s="66" t="s">
        <v>3142</v>
      </c>
      <c r="B395" s="13" t="s">
        <v>2971</v>
      </c>
      <c r="C395" s="13" t="s">
        <v>3550</v>
      </c>
      <c r="D395" s="13" t="s">
        <v>3551</v>
      </c>
      <c r="E395" s="13"/>
      <c r="F395" s="13"/>
      <c r="G395" s="13"/>
      <c r="H395" s="13"/>
      <c r="I395" s="13"/>
      <c r="J395" s="13"/>
      <c r="K395" s="13"/>
      <c r="L395" s="13"/>
      <c r="M395" s="13"/>
      <c r="N395" s="13"/>
      <c r="O395" s="13"/>
      <c r="P395" s="13"/>
      <c r="Q395" s="13"/>
      <c r="R395" s="13"/>
      <c r="S395" s="13"/>
      <c r="T395" s="13"/>
      <c r="U395" s="67"/>
    </row>
    <row r="396" spans="1:21" ht="15.75" x14ac:dyDescent="0.25">
      <c r="A396" s="68" t="s">
        <v>3142</v>
      </c>
      <c r="B396" s="69">
        <v>6</v>
      </c>
      <c r="C396" s="69" t="s">
        <v>2909</v>
      </c>
      <c r="D396" s="69" t="s">
        <v>3552</v>
      </c>
      <c r="E396" s="69">
        <v>23</v>
      </c>
      <c r="F396" s="69">
        <v>1.998</v>
      </c>
      <c r="G396" s="69"/>
      <c r="H396" s="69">
        <v>3500</v>
      </c>
      <c r="I396" s="69">
        <v>18</v>
      </c>
      <c r="J396" s="69" t="s">
        <v>2</v>
      </c>
      <c r="K396" s="69"/>
      <c r="L396" s="69"/>
      <c r="M396" s="69"/>
      <c r="N396" s="69"/>
      <c r="O396" s="69"/>
      <c r="P396" s="69"/>
      <c r="Q396" s="69"/>
      <c r="R396" s="69"/>
      <c r="S396" s="69">
        <v>685</v>
      </c>
      <c r="T396" s="69">
        <v>820</v>
      </c>
      <c r="U396" s="70">
        <v>45</v>
      </c>
    </row>
    <row r="397" spans="1:21" ht="15.75" x14ac:dyDescent="0.25">
      <c r="A397" s="68" t="s">
        <v>3142</v>
      </c>
      <c r="B397" s="69">
        <v>7</v>
      </c>
      <c r="C397" s="69" t="s">
        <v>2909</v>
      </c>
      <c r="D397" s="69" t="s">
        <v>3553</v>
      </c>
      <c r="E397" s="69">
        <v>15</v>
      </c>
      <c r="F397" s="69">
        <v>1.5780000000000001</v>
      </c>
      <c r="G397" s="69"/>
      <c r="H397" s="69">
        <v>3000</v>
      </c>
      <c r="I397" s="69">
        <v>16</v>
      </c>
      <c r="J397" s="69" t="s">
        <v>2</v>
      </c>
      <c r="K397" s="69"/>
      <c r="L397" s="69"/>
      <c r="M397" s="69"/>
      <c r="N397" s="69"/>
      <c r="O397" s="69"/>
      <c r="P397" s="69"/>
      <c r="Q397" s="69"/>
      <c r="R397" s="69"/>
      <c r="S397" s="69">
        <v>605</v>
      </c>
      <c r="T397" s="69">
        <v>730</v>
      </c>
      <c r="U397" s="70">
        <v>40</v>
      </c>
    </row>
    <row r="398" spans="1:21" ht="15.75" x14ac:dyDescent="0.25">
      <c r="A398" s="68" t="s">
        <v>3142</v>
      </c>
      <c r="B398" s="69">
        <v>22</v>
      </c>
      <c r="C398" s="69" t="s">
        <v>2909</v>
      </c>
      <c r="D398" s="69" t="s">
        <v>3554</v>
      </c>
      <c r="E398" s="69">
        <v>13</v>
      </c>
      <c r="F398" s="69">
        <v>1.208</v>
      </c>
      <c r="G398" s="69"/>
      <c r="H398" s="69">
        <v>4500</v>
      </c>
      <c r="I398" s="69">
        <v>14</v>
      </c>
      <c r="J398" s="69" t="s">
        <v>2</v>
      </c>
      <c r="K398" s="69"/>
      <c r="L398" s="69"/>
      <c r="M398" s="69"/>
      <c r="N398" s="69"/>
      <c r="O398" s="69"/>
      <c r="P398" s="69"/>
      <c r="Q398" s="69"/>
      <c r="R398" s="69"/>
      <c r="S398" s="69">
        <v>530</v>
      </c>
      <c r="T398" s="69">
        <v>635</v>
      </c>
      <c r="U398" s="70">
        <v>35</v>
      </c>
    </row>
    <row r="399" spans="1:21" ht="15.75" x14ac:dyDescent="0.25">
      <c r="A399" s="68" t="s">
        <v>3142</v>
      </c>
      <c r="B399" s="69">
        <v>23</v>
      </c>
      <c r="C399" s="69" t="s">
        <v>2909</v>
      </c>
      <c r="D399" s="69" t="s">
        <v>3555</v>
      </c>
      <c r="E399" s="69">
        <v>7</v>
      </c>
      <c r="F399" s="69">
        <v>1.5780000000000001</v>
      </c>
      <c r="G399" s="69"/>
      <c r="H399" s="69">
        <v>3500</v>
      </c>
      <c r="I399" s="69">
        <v>16</v>
      </c>
      <c r="J399" s="69" t="s">
        <v>2</v>
      </c>
      <c r="K399" s="69"/>
      <c r="L399" s="69"/>
      <c r="M399" s="69"/>
      <c r="N399" s="69"/>
      <c r="O399" s="69"/>
      <c r="P399" s="69"/>
      <c r="Q399" s="69"/>
      <c r="R399" s="69"/>
      <c r="S399" s="69">
        <v>605</v>
      </c>
      <c r="T399" s="69">
        <v>730</v>
      </c>
      <c r="U399" s="70">
        <v>40</v>
      </c>
    </row>
    <row r="400" spans="1:21" ht="15.75" x14ac:dyDescent="0.25">
      <c r="A400" s="68" t="s">
        <v>3142</v>
      </c>
      <c r="B400" s="69">
        <v>4</v>
      </c>
      <c r="C400" s="69" t="s">
        <v>2909</v>
      </c>
      <c r="D400" s="69" t="s">
        <v>3556</v>
      </c>
      <c r="E400" s="69">
        <v>6</v>
      </c>
      <c r="F400" s="69">
        <v>1.208</v>
      </c>
      <c r="G400" s="69" t="s">
        <v>0</v>
      </c>
      <c r="H400" s="69">
        <v>1600</v>
      </c>
      <c r="I400" s="69">
        <v>14</v>
      </c>
      <c r="J400" s="69" t="s">
        <v>2</v>
      </c>
      <c r="K400" s="69"/>
      <c r="L400" s="69"/>
      <c r="M400" s="69"/>
      <c r="N400" s="69"/>
      <c r="O400" s="69"/>
      <c r="P400" s="69"/>
      <c r="Q400" s="69"/>
      <c r="R400" s="69"/>
      <c r="S400" s="69">
        <v>530</v>
      </c>
      <c r="T400" s="69">
        <v>635</v>
      </c>
      <c r="U400" s="70">
        <v>35</v>
      </c>
    </row>
    <row r="401" spans="1:21" ht="15.75" x14ac:dyDescent="0.25">
      <c r="A401" s="68" t="s">
        <v>3142</v>
      </c>
      <c r="B401" s="69">
        <v>4</v>
      </c>
      <c r="C401" s="69" t="s">
        <v>2909</v>
      </c>
      <c r="D401" s="69" t="s">
        <v>3557</v>
      </c>
      <c r="E401" s="69">
        <v>6</v>
      </c>
      <c r="F401" s="69">
        <v>1.208</v>
      </c>
      <c r="G401" s="69" t="s">
        <v>0</v>
      </c>
      <c r="H401" s="69">
        <v>1600</v>
      </c>
      <c r="I401" s="69">
        <v>14</v>
      </c>
      <c r="J401" s="69" t="s">
        <v>2</v>
      </c>
      <c r="K401" s="69"/>
      <c r="L401" s="69"/>
      <c r="M401" s="69"/>
      <c r="N401" s="69"/>
      <c r="O401" s="69"/>
      <c r="P401" s="69"/>
      <c r="Q401" s="69"/>
      <c r="R401" s="69"/>
      <c r="S401" s="69">
        <v>530</v>
      </c>
      <c r="T401" s="69">
        <v>635</v>
      </c>
      <c r="U401" s="70">
        <v>35</v>
      </c>
    </row>
    <row r="402" spans="1:21" ht="15.75" x14ac:dyDescent="0.25">
      <c r="A402" s="68" t="s">
        <v>3142</v>
      </c>
      <c r="B402" s="69">
        <v>4</v>
      </c>
      <c r="C402" s="69" t="s">
        <v>2909</v>
      </c>
      <c r="D402" s="69" t="s">
        <v>3558</v>
      </c>
      <c r="E402" s="69">
        <v>15</v>
      </c>
      <c r="F402" s="69">
        <v>1.208</v>
      </c>
      <c r="G402" s="69" t="s">
        <v>0</v>
      </c>
      <c r="H402" s="69">
        <v>1600</v>
      </c>
      <c r="I402" s="69">
        <v>14</v>
      </c>
      <c r="J402" s="69" t="s">
        <v>2</v>
      </c>
      <c r="K402" s="69"/>
      <c r="L402" s="69"/>
      <c r="M402" s="69"/>
      <c r="N402" s="69"/>
      <c r="O402" s="69"/>
      <c r="P402" s="69"/>
      <c r="Q402" s="69"/>
      <c r="R402" s="69"/>
      <c r="S402" s="69">
        <v>530</v>
      </c>
      <c r="T402" s="69">
        <v>635</v>
      </c>
      <c r="U402" s="70">
        <v>35</v>
      </c>
    </row>
    <row r="403" spans="1:21" ht="15.75" x14ac:dyDescent="0.25">
      <c r="A403" s="68" t="s">
        <v>3142</v>
      </c>
      <c r="B403" s="69">
        <v>4</v>
      </c>
      <c r="C403" s="69" t="s">
        <v>2909</v>
      </c>
      <c r="D403" s="69" t="s">
        <v>3559</v>
      </c>
      <c r="E403" s="69">
        <v>15</v>
      </c>
      <c r="F403" s="69">
        <v>1.208</v>
      </c>
      <c r="G403" s="69" t="s">
        <v>0</v>
      </c>
      <c r="H403" s="69">
        <v>1600</v>
      </c>
      <c r="I403" s="69">
        <v>14</v>
      </c>
      <c r="J403" s="69" t="s">
        <v>2</v>
      </c>
      <c r="K403" s="69"/>
      <c r="L403" s="69"/>
      <c r="M403" s="69"/>
      <c r="N403" s="69"/>
      <c r="O403" s="69"/>
      <c r="P403" s="69"/>
      <c r="Q403" s="69"/>
      <c r="R403" s="69"/>
      <c r="S403" s="69">
        <v>530</v>
      </c>
      <c r="T403" s="69">
        <v>635</v>
      </c>
      <c r="U403" s="70">
        <v>35</v>
      </c>
    </row>
    <row r="404" spans="1:21" ht="15.75" x14ac:dyDescent="0.25">
      <c r="A404" s="68" t="s">
        <v>3142</v>
      </c>
      <c r="B404" s="69">
        <v>4</v>
      </c>
      <c r="C404" s="69" t="s">
        <v>2909</v>
      </c>
      <c r="D404" s="69" t="s">
        <v>3560</v>
      </c>
      <c r="E404" s="69">
        <v>21</v>
      </c>
      <c r="F404" s="69">
        <v>1.208</v>
      </c>
      <c r="G404" s="69" t="s">
        <v>0</v>
      </c>
      <c r="H404" s="69">
        <v>1600</v>
      </c>
      <c r="I404" s="69">
        <v>14</v>
      </c>
      <c r="J404" s="69" t="s">
        <v>2</v>
      </c>
      <c r="K404" s="69"/>
      <c r="L404" s="69"/>
      <c r="M404" s="69"/>
      <c r="N404" s="69"/>
      <c r="O404" s="69"/>
      <c r="P404" s="69"/>
      <c r="Q404" s="69"/>
      <c r="R404" s="69"/>
      <c r="S404" s="69">
        <v>530</v>
      </c>
      <c r="T404" s="69">
        <v>635</v>
      </c>
      <c r="U404" s="70">
        <v>35</v>
      </c>
    </row>
    <row r="405" spans="1:21" ht="15.75" x14ac:dyDescent="0.25">
      <c r="A405" s="68" t="s">
        <v>3142</v>
      </c>
      <c r="B405" s="69">
        <v>4</v>
      </c>
      <c r="C405" s="69" t="s">
        <v>2909</v>
      </c>
      <c r="D405" s="69" t="s">
        <v>3561</v>
      </c>
      <c r="E405" s="69">
        <v>21</v>
      </c>
      <c r="F405" s="69">
        <v>1.208</v>
      </c>
      <c r="G405" s="69" t="s">
        <v>0</v>
      </c>
      <c r="H405" s="69">
        <v>1600</v>
      </c>
      <c r="I405" s="69">
        <v>14</v>
      </c>
      <c r="J405" s="69" t="s">
        <v>2</v>
      </c>
      <c r="K405" s="69"/>
      <c r="L405" s="69"/>
      <c r="M405" s="69"/>
      <c r="N405" s="69"/>
      <c r="O405" s="69"/>
      <c r="P405" s="69"/>
      <c r="Q405" s="69"/>
      <c r="R405" s="69"/>
      <c r="S405" s="69">
        <v>530</v>
      </c>
      <c r="T405" s="69">
        <v>635</v>
      </c>
      <c r="U405" s="70">
        <v>35</v>
      </c>
    </row>
    <row r="406" spans="1:21" ht="15.75" x14ac:dyDescent="0.25">
      <c r="A406" s="68" t="s">
        <v>3142</v>
      </c>
      <c r="B406" s="69">
        <v>3</v>
      </c>
      <c r="C406" s="69" t="s">
        <v>2909</v>
      </c>
      <c r="D406" s="69" t="s">
        <v>3562</v>
      </c>
      <c r="E406" s="69">
        <v>11</v>
      </c>
      <c r="F406" s="69">
        <v>1.5780000000000001</v>
      </c>
      <c r="G406" s="69" t="s">
        <v>0</v>
      </c>
      <c r="H406" s="69">
        <v>1830</v>
      </c>
      <c r="I406" s="69">
        <v>16</v>
      </c>
      <c r="J406" s="69" t="s">
        <v>2</v>
      </c>
      <c r="K406" s="69"/>
      <c r="L406" s="69"/>
      <c r="M406" s="69"/>
      <c r="N406" s="69"/>
      <c r="O406" s="69"/>
      <c r="P406" s="69"/>
      <c r="Q406" s="69"/>
      <c r="R406" s="69"/>
      <c r="S406" s="69">
        <v>605</v>
      </c>
      <c r="T406" s="69">
        <v>730</v>
      </c>
      <c r="U406" s="70">
        <v>40</v>
      </c>
    </row>
    <row r="407" spans="1:21" ht="15.75" x14ac:dyDescent="0.25">
      <c r="A407" s="68" t="s">
        <v>3142</v>
      </c>
      <c r="B407" s="69">
        <v>3</v>
      </c>
      <c r="C407" s="69" t="s">
        <v>2909</v>
      </c>
      <c r="D407" s="69" t="s">
        <v>3563</v>
      </c>
      <c r="E407" s="69">
        <v>11</v>
      </c>
      <c r="F407" s="69">
        <v>1.5780000000000001</v>
      </c>
      <c r="G407" s="69" t="s">
        <v>0</v>
      </c>
      <c r="H407" s="69">
        <v>1830</v>
      </c>
      <c r="I407" s="69">
        <v>16</v>
      </c>
      <c r="J407" s="69" t="s">
        <v>2</v>
      </c>
      <c r="K407" s="69"/>
      <c r="L407" s="69"/>
      <c r="M407" s="69"/>
      <c r="N407" s="69"/>
      <c r="O407" s="69"/>
      <c r="P407" s="69"/>
      <c r="Q407" s="69"/>
      <c r="R407" s="69"/>
      <c r="S407" s="69">
        <v>605</v>
      </c>
      <c r="T407" s="69">
        <v>730</v>
      </c>
      <c r="U407" s="70">
        <v>40</v>
      </c>
    </row>
    <row r="408" spans="1:21" ht="15.75" x14ac:dyDescent="0.25">
      <c r="A408" s="68" t="s">
        <v>3142</v>
      </c>
      <c r="B408" s="69">
        <v>3</v>
      </c>
      <c r="C408" s="69" t="s">
        <v>2909</v>
      </c>
      <c r="D408" s="69" t="s">
        <v>3564</v>
      </c>
      <c r="E408" s="69">
        <v>11</v>
      </c>
      <c r="F408" s="69">
        <v>1.5780000000000001</v>
      </c>
      <c r="G408" s="69" t="s">
        <v>0</v>
      </c>
      <c r="H408" s="69">
        <v>1830</v>
      </c>
      <c r="I408" s="69">
        <v>16</v>
      </c>
      <c r="J408" s="69" t="s">
        <v>2</v>
      </c>
      <c r="K408" s="69"/>
      <c r="L408" s="69"/>
      <c r="M408" s="69"/>
      <c r="N408" s="69"/>
      <c r="O408" s="69"/>
      <c r="P408" s="69"/>
      <c r="Q408" s="69"/>
      <c r="R408" s="69"/>
      <c r="S408" s="69">
        <v>605</v>
      </c>
      <c r="T408" s="69">
        <v>730</v>
      </c>
      <c r="U408" s="70">
        <v>40</v>
      </c>
    </row>
    <row r="409" spans="1:21" ht="15.75" x14ac:dyDescent="0.25">
      <c r="A409" s="68" t="s">
        <v>3142</v>
      </c>
      <c r="B409" s="69">
        <v>3</v>
      </c>
      <c r="C409" s="69" t="s">
        <v>2909</v>
      </c>
      <c r="D409" s="69" t="s">
        <v>3565</v>
      </c>
      <c r="E409" s="69">
        <v>11</v>
      </c>
      <c r="F409" s="69">
        <v>1.5780000000000001</v>
      </c>
      <c r="G409" s="69" t="s">
        <v>0</v>
      </c>
      <c r="H409" s="69">
        <v>1830</v>
      </c>
      <c r="I409" s="69">
        <v>16</v>
      </c>
      <c r="J409" s="69" t="s">
        <v>2</v>
      </c>
      <c r="K409" s="69"/>
      <c r="L409" s="69"/>
      <c r="M409" s="69"/>
      <c r="N409" s="69"/>
      <c r="O409" s="69"/>
      <c r="P409" s="69"/>
      <c r="Q409" s="69"/>
      <c r="R409" s="69"/>
      <c r="S409" s="69">
        <v>605</v>
      </c>
      <c r="T409" s="69">
        <v>730</v>
      </c>
      <c r="U409" s="70">
        <v>40</v>
      </c>
    </row>
    <row r="410" spans="1:21" ht="15.75" x14ac:dyDescent="0.25">
      <c r="A410" s="68" t="s">
        <v>3142</v>
      </c>
      <c r="B410" s="69">
        <v>3</v>
      </c>
      <c r="C410" s="69" t="s">
        <v>2909</v>
      </c>
      <c r="D410" s="69" t="s">
        <v>3566</v>
      </c>
      <c r="E410" s="69">
        <v>11</v>
      </c>
      <c r="F410" s="69">
        <v>1.5780000000000001</v>
      </c>
      <c r="G410" s="69" t="s">
        <v>0</v>
      </c>
      <c r="H410" s="69">
        <v>1830</v>
      </c>
      <c r="I410" s="69">
        <v>16</v>
      </c>
      <c r="J410" s="69" t="s">
        <v>2</v>
      </c>
      <c r="K410" s="69"/>
      <c r="L410" s="69"/>
      <c r="M410" s="69"/>
      <c r="N410" s="69"/>
      <c r="O410" s="69"/>
      <c r="P410" s="69"/>
      <c r="Q410" s="69"/>
      <c r="R410" s="69"/>
      <c r="S410" s="69">
        <v>605</v>
      </c>
      <c r="T410" s="69">
        <v>730</v>
      </c>
      <c r="U410" s="70">
        <v>40</v>
      </c>
    </row>
    <row r="411" spans="1:21" ht="15.75" x14ac:dyDescent="0.25">
      <c r="A411" s="68" t="s">
        <v>3142</v>
      </c>
      <c r="B411" s="69">
        <v>4</v>
      </c>
      <c r="C411" s="69" t="s">
        <v>2909</v>
      </c>
      <c r="D411" s="69" t="s">
        <v>3567</v>
      </c>
      <c r="E411" s="69">
        <v>92</v>
      </c>
      <c r="F411" s="69">
        <v>1.208</v>
      </c>
      <c r="G411" s="69" t="s">
        <v>0</v>
      </c>
      <c r="H411" s="69">
        <v>1600</v>
      </c>
      <c r="I411" s="69">
        <v>14</v>
      </c>
      <c r="J411" s="69" t="s">
        <v>2</v>
      </c>
      <c r="K411" s="69"/>
      <c r="L411" s="69"/>
      <c r="M411" s="69"/>
      <c r="N411" s="69"/>
      <c r="O411" s="69"/>
      <c r="P411" s="69"/>
      <c r="Q411" s="69"/>
      <c r="R411" s="69"/>
      <c r="S411" s="69">
        <v>530</v>
      </c>
      <c r="T411" s="69">
        <v>635</v>
      </c>
      <c r="U411" s="70">
        <v>35</v>
      </c>
    </row>
    <row r="412" spans="1:21" ht="15.75" x14ac:dyDescent="0.25">
      <c r="A412" s="68" t="s">
        <v>3142</v>
      </c>
      <c r="B412" s="69">
        <v>3</v>
      </c>
      <c r="C412" s="69" t="s">
        <v>2909</v>
      </c>
      <c r="D412" s="69" t="s">
        <v>3568</v>
      </c>
      <c r="E412" s="69">
        <v>91</v>
      </c>
      <c r="F412" s="69">
        <v>1.5780000000000001</v>
      </c>
      <c r="G412" s="69" t="s">
        <v>0</v>
      </c>
      <c r="H412" s="69">
        <v>1830</v>
      </c>
      <c r="I412" s="69">
        <v>16</v>
      </c>
      <c r="J412" s="69" t="s">
        <v>2</v>
      </c>
      <c r="K412" s="69"/>
      <c r="L412" s="69"/>
      <c r="M412" s="69"/>
      <c r="N412" s="69"/>
      <c r="O412" s="69"/>
      <c r="P412" s="69"/>
      <c r="Q412" s="69"/>
      <c r="R412" s="69"/>
      <c r="S412" s="69">
        <v>605</v>
      </c>
      <c r="T412" s="69">
        <v>730</v>
      </c>
      <c r="U412" s="70">
        <v>40</v>
      </c>
    </row>
    <row r="413" spans="1:21" ht="15.75" x14ac:dyDescent="0.25">
      <c r="A413" s="68" t="s">
        <v>3142</v>
      </c>
      <c r="B413" s="69">
        <v>4</v>
      </c>
      <c r="C413" s="69" t="s">
        <v>2909</v>
      </c>
      <c r="D413" s="69" t="s">
        <v>3569</v>
      </c>
      <c r="E413" s="69">
        <v>92</v>
      </c>
      <c r="F413" s="69">
        <v>1.208</v>
      </c>
      <c r="G413" s="69" t="s">
        <v>0</v>
      </c>
      <c r="H413" s="69">
        <v>1600</v>
      </c>
      <c r="I413" s="69">
        <v>14</v>
      </c>
      <c r="J413" s="69" t="s">
        <v>2</v>
      </c>
      <c r="K413" s="69"/>
      <c r="L413" s="69"/>
      <c r="M413" s="69"/>
      <c r="N413" s="69"/>
      <c r="O413" s="69"/>
      <c r="P413" s="69"/>
      <c r="Q413" s="69"/>
      <c r="R413" s="69"/>
      <c r="S413" s="69">
        <v>530</v>
      </c>
      <c r="T413" s="69">
        <v>635</v>
      </c>
      <c r="U413" s="70">
        <v>35</v>
      </c>
    </row>
    <row r="414" spans="1:21" ht="15.75" x14ac:dyDescent="0.25">
      <c r="A414" s="68" t="s">
        <v>3142</v>
      </c>
      <c r="B414" s="69">
        <v>3</v>
      </c>
      <c r="C414" s="69" t="s">
        <v>2909</v>
      </c>
      <c r="D414" s="69" t="s">
        <v>3570</v>
      </c>
      <c r="E414" s="69">
        <v>91</v>
      </c>
      <c r="F414" s="69">
        <v>1.5780000000000001</v>
      </c>
      <c r="G414" s="69" t="s">
        <v>0</v>
      </c>
      <c r="H414" s="69">
        <v>1830</v>
      </c>
      <c r="I414" s="69">
        <v>16</v>
      </c>
      <c r="J414" s="69" t="s">
        <v>2</v>
      </c>
      <c r="K414" s="69"/>
      <c r="L414" s="69"/>
      <c r="M414" s="69"/>
      <c r="N414" s="69"/>
      <c r="O414" s="69"/>
      <c r="P414" s="69"/>
      <c r="Q414" s="69"/>
      <c r="R414" s="69"/>
      <c r="S414" s="69">
        <v>605</v>
      </c>
      <c r="T414" s="69">
        <v>730</v>
      </c>
      <c r="U414" s="70">
        <v>40</v>
      </c>
    </row>
    <row r="415" spans="1:21" ht="15.75" x14ac:dyDescent="0.25">
      <c r="A415" s="68" t="s">
        <v>3142</v>
      </c>
      <c r="B415" s="69">
        <v>18</v>
      </c>
      <c r="C415" s="69" t="s">
        <v>2909</v>
      </c>
      <c r="D415" s="69" t="s">
        <v>3571</v>
      </c>
      <c r="E415" s="69">
        <v>11</v>
      </c>
      <c r="F415" s="69">
        <v>1.5780000000000001</v>
      </c>
      <c r="G415" s="69" t="s">
        <v>0</v>
      </c>
      <c r="H415" s="69">
        <v>2300</v>
      </c>
      <c r="I415" s="69">
        <v>16</v>
      </c>
      <c r="J415" s="69" t="s">
        <v>2</v>
      </c>
      <c r="K415" s="69"/>
      <c r="L415" s="69"/>
      <c r="M415" s="69"/>
      <c r="N415" s="69"/>
      <c r="O415" s="69"/>
      <c r="P415" s="69"/>
      <c r="Q415" s="69"/>
      <c r="R415" s="69"/>
      <c r="S415" s="69">
        <v>605</v>
      </c>
      <c r="T415" s="69">
        <v>730</v>
      </c>
      <c r="U415" s="70">
        <v>40</v>
      </c>
    </row>
    <row r="416" spans="1:21" ht="15.75" x14ac:dyDescent="0.25">
      <c r="A416" s="68" t="s">
        <v>3142</v>
      </c>
      <c r="B416" s="69">
        <v>18</v>
      </c>
      <c r="C416" s="69" t="s">
        <v>2909</v>
      </c>
      <c r="D416" s="69" t="s">
        <v>3572</v>
      </c>
      <c r="E416" s="69">
        <v>11</v>
      </c>
      <c r="F416" s="69">
        <v>1.5780000000000001</v>
      </c>
      <c r="G416" s="69" t="s">
        <v>0</v>
      </c>
      <c r="H416" s="69">
        <v>2300</v>
      </c>
      <c r="I416" s="69">
        <v>16</v>
      </c>
      <c r="J416" s="69" t="s">
        <v>2</v>
      </c>
      <c r="K416" s="69"/>
      <c r="L416" s="69"/>
      <c r="M416" s="69"/>
      <c r="N416" s="69"/>
      <c r="O416" s="69"/>
      <c r="P416" s="69"/>
      <c r="Q416" s="69"/>
      <c r="R416" s="69"/>
      <c r="S416" s="69">
        <v>605</v>
      </c>
      <c r="T416" s="69">
        <v>730</v>
      </c>
      <c r="U416" s="70">
        <v>40</v>
      </c>
    </row>
    <row r="417" spans="1:21" ht="15.75" x14ac:dyDescent="0.25">
      <c r="A417" s="68" t="s">
        <v>3142</v>
      </c>
      <c r="B417" s="69">
        <v>18</v>
      </c>
      <c r="C417" s="69" t="s">
        <v>2909</v>
      </c>
      <c r="D417" s="69" t="s">
        <v>3573</v>
      </c>
      <c r="E417" s="69">
        <v>11</v>
      </c>
      <c r="F417" s="69">
        <v>1.5780000000000001</v>
      </c>
      <c r="G417" s="69" t="s">
        <v>0</v>
      </c>
      <c r="H417" s="69">
        <v>2300</v>
      </c>
      <c r="I417" s="69">
        <v>16</v>
      </c>
      <c r="J417" s="69" t="s">
        <v>2</v>
      </c>
      <c r="K417" s="69"/>
      <c r="L417" s="69"/>
      <c r="M417" s="69"/>
      <c r="N417" s="69"/>
      <c r="O417" s="69"/>
      <c r="P417" s="69"/>
      <c r="Q417" s="69"/>
      <c r="R417" s="69"/>
      <c r="S417" s="69">
        <v>605</v>
      </c>
      <c r="T417" s="69">
        <v>730</v>
      </c>
      <c r="U417" s="70">
        <v>40</v>
      </c>
    </row>
    <row r="418" spans="1:21" ht="15.75" x14ac:dyDescent="0.25">
      <c r="A418" s="68" t="s">
        <v>3142</v>
      </c>
      <c r="B418" s="69">
        <v>8</v>
      </c>
      <c r="C418" s="69" t="s">
        <v>2909</v>
      </c>
      <c r="D418" s="69" t="s">
        <v>3574</v>
      </c>
      <c r="E418" s="69">
        <v>33</v>
      </c>
      <c r="F418" s="69">
        <v>1.5780000000000001</v>
      </c>
      <c r="G418" s="69" t="s">
        <v>0</v>
      </c>
      <c r="H418" s="69">
        <v>2300</v>
      </c>
      <c r="I418" s="69">
        <v>16</v>
      </c>
      <c r="J418" s="69" t="s">
        <v>2</v>
      </c>
      <c r="K418" s="69"/>
      <c r="L418" s="69"/>
      <c r="M418" s="69"/>
      <c r="N418" s="69"/>
      <c r="O418" s="69"/>
      <c r="P418" s="69"/>
      <c r="Q418" s="69"/>
      <c r="R418" s="69"/>
      <c r="S418" s="69">
        <v>605</v>
      </c>
      <c r="T418" s="69">
        <v>730</v>
      </c>
      <c r="U418" s="70">
        <v>40</v>
      </c>
    </row>
    <row r="419" spans="1:21" ht="15.75" x14ac:dyDescent="0.25">
      <c r="A419" s="68" t="s">
        <v>3142</v>
      </c>
      <c r="B419" s="69">
        <v>8</v>
      </c>
      <c r="C419" s="69" t="s">
        <v>2909</v>
      </c>
      <c r="D419" s="69" t="s">
        <v>3575</v>
      </c>
      <c r="E419" s="69">
        <v>33</v>
      </c>
      <c r="F419" s="69">
        <v>1.5780000000000001</v>
      </c>
      <c r="G419" s="69" t="s">
        <v>0</v>
      </c>
      <c r="H419" s="69">
        <v>2300</v>
      </c>
      <c r="I419" s="69">
        <v>16</v>
      </c>
      <c r="J419" s="69" t="s">
        <v>2</v>
      </c>
      <c r="K419" s="69"/>
      <c r="L419" s="69"/>
      <c r="M419" s="69"/>
      <c r="N419" s="69"/>
      <c r="O419" s="69"/>
      <c r="P419" s="69"/>
      <c r="Q419" s="69"/>
      <c r="R419" s="69"/>
      <c r="S419" s="69">
        <v>605</v>
      </c>
      <c r="T419" s="69">
        <v>730</v>
      </c>
      <c r="U419" s="70">
        <v>40</v>
      </c>
    </row>
    <row r="420" spans="1:21" ht="15.75" x14ac:dyDescent="0.25">
      <c r="A420" s="68" t="s">
        <v>3142</v>
      </c>
      <c r="B420" s="69">
        <v>19</v>
      </c>
      <c r="C420" s="69" t="s">
        <v>2909</v>
      </c>
      <c r="D420" s="69" t="s">
        <v>3576</v>
      </c>
      <c r="E420" s="69">
        <v>11</v>
      </c>
      <c r="F420" s="69">
        <v>1.208</v>
      </c>
      <c r="G420" s="69" t="s">
        <v>0</v>
      </c>
      <c r="H420" s="69">
        <v>2100</v>
      </c>
      <c r="I420" s="69">
        <v>14</v>
      </c>
      <c r="J420" s="69" t="s">
        <v>2</v>
      </c>
      <c r="K420" s="69"/>
      <c r="L420" s="69"/>
      <c r="M420" s="69"/>
      <c r="N420" s="69"/>
      <c r="O420" s="69"/>
      <c r="P420" s="69"/>
      <c r="Q420" s="69"/>
      <c r="R420" s="69"/>
      <c r="S420" s="69">
        <v>530</v>
      </c>
      <c r="T420" s="69">
        <v>635</v>
      </c>
      <c r="U420" s="70">
        <v>35</v>
      </c>
    </row>
    <row r="421" spans="1:21" ht="15.75" x14ac:dyDescent="0.25">
      <c r="A421" s="68" t="s">
        <v>3142</v>
      </c>
      <c r="B421" s="69">
        <v>15</v>
      </c>
      <c r="C421" s="69" t="s">
        <v>2909</v>
      </c>
      <c r="D421" s="69" t="s">
        <v>3577</v>
      </c>
      <c r="E421" s="69">
        <v>4</v>
      </c>
      <c r="F421" s="69">
        <v>1.5780000000000001</v>
      </c>
      <c r="G421" s="69" t="s">
        <v>0</v>
      </c>
      <c r="H421" s="69">
        <v>4300</v>
      </c>
      <c r="I421" s="69">
        <v>16</v>
      </c>
      <c r="J421" s="69" t="s">
        <v>2</v>
      </c>
      <c r="K421" s="69"/>
      <c r="L421" s="69"/>
      <c r="M421" s="69"/>
      <c r="N421" s="69"/>
      <c r="O421" s="69"/>
      <c r="P421" s="69"/>
      <c r="Q421" s="69"/>
      <c r="R421" s="69"/>
      <c r="S421" s="69">
        <v>605</v>
      </c>
      <c r="T421" s="69">
        <v>730</v>
      </c>
      <c r="U421" s="70">
        <v>40</v>
      </c>
    </row>
    <row r="422" spans="1:21" ht="15.75" x14ac:dyDescent="0.25">
      <c r="A422" s="68" t="s">
        <v>3142</v>
      </c>
      <c r="B422" s="69">
        <v>15</v>
      </c>
      <c r="C422" s="69" t="s">
        <v>2909</v>
      </c>
      <c r="D422" s="69" t="s">
        <v>3578</v>
      </c>
      <c r="E422" s="69">
        <v>13</v>
      </c>
      <c r="F422" s="69">
        <v>1.5780000000000001</v>
      </c>
      <c r="G422" s="69" t="s">
        <v>0</v>
      </c>
      <c r="H422" s="69">
        <v>4300</v>
      </c>
      <c r="I422" s="69">
        <v>16</v>
      </c>
      <c r="J422" s="69" t="s">
        <v>2</v>
      </c>
      <c r="K422" s="69"/>
      <c r="L422" s="69"/>
      <c r="M422" s="69"/>
      <c r="N422" s="69"/>
      <c r="O422" s="69"/>
      <c r="P422" s="69"/>
      <c r="Q422" s="69"/>
      <c r="R422" s="69"/>
      <c r="S422" s="69">
        <v>605</v>
      </c>
      <c r="T422" s="69">
        <v>730</v>
      </c>
      <c r="U422" s="70">
        <v>40</v>
      </c>
    </row>
    <row r="423" spans="1:21" ht="15.75" x14ac:dyDescent="0.25">
      <c r="A423" s="68" t="s">
        <v>3142</v>
      </c>
      <c r="B423" s="69">
        <v>17</v>
      </c>
      <c r="C423" s="69" t="s">
        <v>2909</v>
      </c>
      <c r="D423" s="69" t="s">
        <v>3579</v>
      </c>
      <c r="E423" s="69">
        <v>14</v>
      </c>
      <c r="F423" s="69">
        <v>1.208</v>
      </c>
      <c r="G423" s="69" t="s">
        <v>0</v>
      </c>
      <c r="H423" s="69">
        <v>3000</v>
      </c>
      <c r="I423" s="69">
        <v>14</v>
      </c>
      <c r="J423" s="69" t="s">
        <v>2</v>
      </c>
      <c r="K423" s="69"/>
      <c r="L423" s="69"/>
      <c r="M423" s="69"/>
      <c r="N423" s="69"/>
      <c r="O423" s="69"/>
      <c r="P423" s="69"/>
      <c r="Q423" s="69"/>
      <c r="R423" s="69"/>
      <c r="S423" s="69">
        <v>530</v>
      </c>
      <c r="T423" s="69">
        <v>635</v>
      </c>
      <c r="U423" s="70">
        <v>35</v>
      </c>
    </row>
    <row r="424" spans="1:21" ht="15.75" x14ac:dyDescent="0.25">
      <c r="A424" s="68" t="s">
        <v>3142</v>
      </c>
      <c r="B424" s="69">
        <v>19</v>
      </c>
      <c r="C424" s="69" t="s">
        <v>2909</v>
      </c>
      <c r="D424" s="69" t="s">
        <v>3580</v>
      </c>
      <c r="E424" s="69">
        <v>35</v>
      </c>
      <c r="F424" s="69">
        <v>1.208</v>
      </c>
      <c r="G424" s="69" t="s">
        <v>0</v>
      </c>
      <c r="H424" s="69">
        <v>2100</v>
      </c>
      <c r="I424" s="69">
        <v>14</v>
      </c>
      <c r="J424" s="69" t="s">
        <v>2</v>
      </c>
      <c r="K424" s="69"/>
      <c r="L424" s="69"/>
      <c r="M424" s="69"/>
      <c r="N424" s="69"/>
      <c r="O424" s="69"/>
      <c r="P424" s="69"/>
      <c r="Q424" s="69"/>
      <c r="R424" s="69"/>
      <c r="S424" s="69">
        <v>530</v>
      </c>
      <c r="T424" s="69">
        <v>635</v>
      </c>
      <c r="U424" s="70">
        <v>35</v>
      </c>
    </row>
    <row r="425" spans="1:21" ht="15.75" x14ac:dyDescent="0.25">
      <c r="A425" s="68" t="s">
        <v>3142</v>
      </c>
      <c r="B425" s="69">
        <v>19</v>
      </c>
      <c r="C425" s="69" t="s">
        <v>2909</v>
      </c>
      <c r="D425" s="69" t="s">
        <v>3581</v>
      </c>
      <c r="E425" s="69">
        <v>35</v>
      </c>
      <c r="F425" s="69">
        <v>1.208</v>
      </c>
      <c r="G425" s="69" t="s">
        <v>0</v>
      </c>
      <c r="H425" s="69">
        <v>2100</v>
      </c>
      <c r="I425" s="69">
        <v>14</v>
      </c>
      <c r="J425" s="69" t="s">
        <v>2</v>
      </c>
      <c r="K425" s="69"/>
      <c r="L425" s="69"/>
      <c r="M425" s="69"/>
      <c r="N425" s="69"/>
      <c r="O425" s="69"/>
      <c r="P425" s="69"/>
      <c r="Q425" s="69"/>
      <c r="R425" s="69"/>
      <c r="S425" s="69">
        <v>530</v>
      </c>
      <c r="T425" s="69">
        <v>635</v>
      </c>
      <c r="U425" s="70">
        <v>35</v>
      </c>
    </row>
    <row r="426" spans="1:21" ht="15.75" x14ac:dyDescent="0.25">
      <c r="A426" s="68" t="s">
        <v>3142</v>
      </c>
      <c r="B426" s="69">
        <v>17</v>
      </c>
      <c r="C426" s="69" t="s">
        <v>2909</v>
      </c>
      <c r="D426" s="69" t="s">
        <v>3582</v>
      </c>
      <c r="E426" s="69">
        <v>14</v>
      </c>
      <c r="F426" s="69">
        <v>1.208</v>
      </c>
      <c r="G426" s="69" t="s">
        <v>0</v>
      </c>
      <c r="H426" s="69">
        <v>3000</v>
      </c>
      <c r="I426" s="69">
        <v>14</v>
      </c>
      <c r="J426" s="69" t="s">
        <v>2</v>
      </c>
      <c r="K426" s="69"/>
      <c r="L426" s="69"/>
      <c r="M426" s="69"/>
      <c r="N426" s="69"/>
      <c r="O426" s="69"/>
      <c r="P426" s="69"/>
      <c r="Q426" s="69"/>
      <c r="R426" s="69"/>
      <c r="S426" s="69">
        <v>530</v>
      </c>
      <c r="T426" s="69">
        <v>635</v>
      </c>
      <c r="U426" s="70">
        <v>35</v>
      </c>
    </row>
    <row r="427" spans="1:21" ht="15.75" x14ac:dyDescent="0.25">
      <c r="A427" s="68" t="s">
        <v>3142</v>
      </c>
      <c r="B427" s="69">
        <v>19</v>
      </c>
      <c r="C427" s="69" t="s">
        <v>2909</v>
      </c>
      <c r="D427" s="69" t="s">
        <v>3583</v>
      </c>
      <c r="E427" s="69">
        <v>35</v>
      </c>
      <c r="F427" s="69">
        <v>1.208</v>
      </c>
      <c r="G427" s="69" t="s">
        <v>0</v>
      </c>
      <c r="H427" s="69">
        <v>2100</v>
      </c>
      <c r="I427" s="69">
        <v>14</v>
      </c>
      <c r="J427" s="69" t="s">
        <v>2</v>
      </c>
      <c r="K427" s="69"/>
      <c r="L427" s="69"/>
      <c r="M427" s="69"/>
      <c r="N427" s="69"/>
      <c r="O427" s="69"/>
      <c r="P427" s="69"/>
      <c r="Q427" s="69"/>
      <c r="R427" s="69"/>
      <c r="S427" s="69">
        <v>530</v>
      </c>
      <c r="T427" s="69">
        <v>635</v>
      </c>
      <c r="U427" s="70">
        <v>35</v>
      </c>
    </row>
    <row r="428" spans="1:21" ht="15.75" x14ac:dyDescent="0.25">
      <c r="A428" s="68" t="s">
        <v>3142</v>
      </c>
      <c r="B428" s="69">
        <v>15</v>
      </c>
      <c r="C428" s="69" t="s">
        <v>2909</v>
      </c>
      <c r="D428" s="69" t="s">
        <v>3584</v>
      </c>
      <c r="E428" s="69">
        <v>17</v>
      </c>
      <c r="F428" s="69">
        <v>1.5780000000000001</v>
      </c>
      <c r="G428" s="69" t="s">
        <v>0</v>
      </c>
      <c r="H428" s="69">
        <v>4300</v>
      </c>
      <c r="I428" s="69">
        <v>16</v>
      </c>
      <c r="J428" s="69" t="s">
        <v>2</v>
      </c>
      <c r="K428" s="69"/>
      <c r="L428" s="69"/>
      <c r="M428" s="69"/>
      <c r="N428" s="69"/>
      <c r="O428" s="69"/>
      <c r="P428" s="69"/>
      <c r="Q428" s="69"/>
      <c r="R428" s="69"/>
      <c r="S428" s="69">
        <v>605</v>
      </c>
      <c r="T428" s="69">
        <v>730</v>
      </c>
      <c r="U428" s="70">
        <v>40</v>
      </c>
    </row>
    <row r="429" spans="1:21" ht="15.75" x14ac:dyDescent="0.25">
      <c r="A429" s="68" t="s">
        <v>3142</v>
      </c>
      <c r="B429" s="69">
        <v>19</v>
      </c>
      <c r="C429" s="69" t="s">
        <v>2909</v>
      </c>
      <c r="D429" s="69" t="s">
        <v>3585</v>
      </c>
      <c r="E429" s="69">
        <v>35</v>
      </c>
      <c r="F429" s="69">
        <v>1.208</v>
      </c>
      <c r="G429" s="69" t="s">
        <v>0</v>
      </c>
      <c r="H429" s="69">
        <v>2100</v>
      </c>
      <c r="I429" s="69">
        <v>14</v>
      </c>
      <c r="J429" s="69" t="s">
        <v>2</v>
      </c>
      <c r="K429" s="69"/>
      <c r="L429" s="69"/>
      <c r="M429" s="69"/>
      <c r="N429" s="69"/>
      <c r="O429" s="69"/>
      <c r="P429" s="69"/>
      <c r="Q429" s="69"/>
      <c r="R429" s="69"/>
      <c r="S429" s="69">
        <v>530</v>
      </c>
      <c r="T429" s="69">
        <v>635</v>
      </c>
      <c r="U429" s="70">
        <v>35</v>
      </c>
    </row>
    <row r="430" spans="1:21" ht="15.75" x14ac:dyDescent="0.25">
      <c r="A430" s="68" t="s">
        <v>3142</v>
      </c>
      <c r="B430" s="69">
        <v>15</v>
      </c>
      <c r="C430" s="69" t="s">
        <v>2909</v>
      </c>
      <c r="D430" s="69" t="s">
        <v>3586</v>
      </c>
      <c r="E430" s="69">
        <v>17</v>
      </c>
      <c r="F430" s="69">
        <v>1.5780000000000001</v>
      </c>
      <c r="G430" s="69" t="s">
        <v>0</v>
      </c>
      <c r="H430" s="69">
        <v>4300</v>
      </c>
      <c r="I430" s="69">
        <v>16</v>
      </c>
      <c r="J430" s="69" t="s">
        <v>2</v>
      </c>
      <c r="K430" s="69"/>
      <c r="L430" s="69"/>
      <c r="M430" s="69"/>
      <c r="N430" s="69"/>
      <c r="O430" s="69"/>
      <c r="P430" s="69"/>
      <c r="Q430" s="69"/>
      <c r="R430" s="69"/>
      <c r="S430" s="69">
        <v>605</v>
      </c>
      <c r="T430" s="69">
        <v>730</v>
      </c>
      <c r="U430" s="70">
        <v>40</v>
      </c>
    </row>
    <row r="431" spans="1:21" ht="15.75" x14ac:dyDescent="0.25">
      <c r="A431" s="68" t="s">
        <v>3142</v>
      </c>
      <c r="B431" s="69">
        <v>13</v>
      </c>
      <c r="C431" s="69" t="s">
        <v>2909</v>
      </c>
      <c r="D431" s="69" t="s">
        <v>3587</v>
      </c>
      <c r="E431" s="69">
        <v>17</v>
      </c>
      <c r="F431" s="69">
        <v>1.5780000000000001</v>
      </c>
      <c r="G431" s="69"/>
      <c r="H431" s="69">
        <v>4700</v>
      </c>
      <c r="I431" s="69">
        <v>16</v>
      </c>
      <c r="J431" s="69" t="s">
        <v>2</v>
      </c>
      <c r="K431" s="69"/>
      <c r="L431" s="69"/>
      <c r="M431" s="69"/>
      <c r="N431" s="69"/>
      <c r="O431" s="69"/>
      <c r="P431" s="69"/>
      <c r="Q431" s="69"/>
      <c r="R431" s="69"/>
      <c r="S431" s="69">
        <v>605</v>
      </c>
      <c r="T431" s="69">
        <v>730</v>
      </c>
      <c r="U431" s="70">
        <v>40</v>
      </c>
    </row>
    <row r="432" spans="1:21" ht="15.75" x14ac:dyDescent="0.25">
      <c r="A432" s="68" t="s">
        <v>3142</v>
      </c>
      <c r="B432" s="69">
        <v>11</v>
      </c>
      <c r="C432" s="69" t="s">
        <v>2909</v>
      </c>
      <c r="D432" s="69" t="s">
        <v>3588</v>
      </c>
      <c r="E432" s="69">
        <v>21</v>
      </c>
      <c r="F432" s="69">
        <v>1.998</v>
      </c>
      <c r="G432" s="69"/>
      <c r="H432" s="69">
        <v>4000</v>
      </c>
      <c r="I432" s="69">
        <v>18</v>
      </c>
      <c r="J432" s="69" t="s">
        <v>2</v>
      </c>
      <c r="K432" s="69"/>
      <c r="L432" s="69"/>
      <c r="M432" s="69"/>
      <c r="N432" s="69"/>
      <c r="O432" s="69"/>
      <c r="P432" s="69"/>
      <c r="Q432" s="69"/>
      <c r="R432" s="69"/>
      <c r="S432" s="69">
        <v>685</v>
      </c>
      <c r="T432" s="69">
        <v>820</v>
      </c>
      <c r="U432" s="70">
        <v>45</v>
      </c>
    </row>
    <row r="433" spans="1:21" ht="15.75" x14ac:dyDescent="0.25">
      <c r="A433" s="68" t="s">
        <v>3142</v>
      </c>
      <c r="B433" s="69">
        <v>23</v>
      </c>
      <c r="C433" s="69" t="s">
        <v>2909</v>
      </c>
      <c r="D433" s="69" t="s">
        <v>3589</v>
      </c>
      <c r="E433" s="69">
        <v>11</v>
      </c>
      <c r="F433" s="69">
        <v>1.208</v>
      </c>
      <c r="G433" s="69"/>
      <c r="H433" s="69">
        <v>3500</v>
      </c>
      <c r="I433" s="69">
        <v>14</v>
      </c>
      <c r="J433" s="69" t="s">
        <v>2</v>
      </c>
      <c r="K433" s="69"/>
      <c r="L433" s="69"/>
      <c r="M433" s="69"/>
      <c r="N433" s="69"/>
      <c r="O433" s="69"/>
      <c r="P433" s="69"/>
      <c r="Q433" s="69"/>
      <c r="R433" s="69"/>
      <c r="S433" s="69">
        <v>530</v>
      </c>
      <c r="T433" s="69">
        <v>635</v>
      </c>
      <c r="U433" s="70">
        <v>35</v>
      </c>
    </row>
    <row r="434" spans="1:21" ht="15.75" x14ac:dyDescent="0.25">
      <c r="A434" s="68" t="s">
        <v>3142</v>
      </c>
      <c r="B434" s="69">
        <v>13</v>
      </c>
      <c r="C434" s="69" t="s">
        <v>2909</v>
      </c>
      <c r="D434" s="69" t="s">
        <v>3590</v>
      </c>
      <c r="E434" s="69">
        <v>17</v>
      </c>
      <c r="F434" s="69">
        <v>1.5780000000000001</v>
      </c>
      <c r="G434" s="69"/>
      <c r="H434" s="69">
        <v>4700</v>
      </c>
      <c r="I434" s="69">
        <v>16</v>
      </c>
      <c r="J434" s="69" t="s">
        <v>2</v>
      </c>
      <c r="K434" s="69"/>
      <c r="L434" s="69"/>
      <c r="M434" s="69"/>
      <c r="N434" s="69"/>
      <c r="O434" s="69"/>
      <c r="P434" s="69"/>
      <c r="Q434" s="69"/>
      <c r="R434" s="69"/>
      <c r="S434" s="69">
        <v>605</v>
      </c>
      <c r="T434" s="69">
        <v>730</v>
      </c>
      <c r="U434" s="70">
        <v>40</v>
      </c>
    </row>
    <row r="435" spans="1:21" ht="15.75" x14ac:dyDescent="0.25">
      <c r="A435" s="68" t="s">
        <v>3142</v>
      </c>
      <c r="B435" s="69">
        <v>21</v>
      </c>
      <c r="C435" s="69" t="s">
        <v>2909</v>
      </c>
      <c r="D435" s="69" t="s">
        <v>3591</v>
      </c>
      <c r="E435" s="69">
        <v>10</v>
      </c>
      <c r="F435" s="69">
        <v>1.208</v>
      </c>
      <c r="G435" s="69"/>
      <c r="H435" s="69">
        <v>6000</v>
      </c>
      <c r="I435" s="69">
        <v>14</v>
      </c>
      <c r="J435" s="69" t="s">
        <v>2</v>
      </c>
      <c r="K435" s="69"/>
      <c r="L435" s="69"/>
      <c r="M435" s="69"/>
      <c r="N435" s="69"/>
      <c r="O435" s="69"/>
      <c r="P435" s="69"/>
      <c r="Q435" s="69"/>
      <c r="R435" s="69"/>
      <c r="S435" s="69">
        <v>530</v>
      </c>
      <c r="T435" s="69">
        <v>635</v>
      </c>
      <c r="U435" s="70">
        <v>35</v>
      </c>
    </row>
    <row r="436" spans="1:21" ht="15.75" x14ac:dyDescent="0.25">
      <c r="A436" s="68" t="s">
        <v>3142</v>
      </c>
      <c r="B436" s="69">
        <v>24</v>
      </c>
      <c r="C436" s="69" t="s">
        <v>2909</v>
      </c>
      <c r="D436" s="69" t="s">
        <v>3592</v>
      </c>
      <c r="E436" s="69">
        <v>13</v>
      </c>
      <c r="F436" s="69">
        <v>1.208</v>
      </c>
      <c r="G436" s="69" t="s">
        <v>0</v>
      </c>
      <c r="H436" s="69">
        <v>3300</v>
      </c>
      <c r="I436" s="69">
        <v>14</v>
      </c>
      <c r="J436" s="69" t="s">
        <v>2</v>
      </c>
      <c r="K436" s="69"/>
      <c r="L436" s="69"/>
      <c r="M436" s="69"/>
      <c r="N436" s="69"/>
      <c r="O436" s="69"/>
      <c r="P436" s="69"/>
      <c r="Q436" s="69"/>
      <c r="R436" s="69"/>
      <c r="S436" s="69">
        <v>530</v>
      </c>
      <c r="T436" s="69">
        <v>635</v>
      </c>
      <c r="U436" s="70">
        <v>35</v>
      </c>
    </row>
    <row r="437" spans="1:21" ht="15.75" x14ac:dyDescent="0.25">
      <c r="A437" s="68" t="s">
        <v>3142</v>
      </c>
      <c r="B437" s="69">
        <v>24</v>
      </c>
      <c r="C437" s="69" t="s">
        <v>2909</v>
      </c>
      <c r="D437" s="69" t="s">
        <v>3593</v>
      </c>
      <c r="E437" s="69">
        <v>13</v>
      </c>
      <c r="F437" s="69">
        <v>1.208</v>
      </c>
      <c r="G437" s="69" t="s">
        <v>0</v>
      </c>
      <c r="H437" s="69">
        <v>3300</v>
      </c>
      <c r="I437" s="69">
        <v>14</v>
      </c>
      <c r="J437" s="69" t="s">
        <v>2</v>
      </c>
      <c r="K437" s="69"/>
      <c r="L437" s="69"/>
      <c r="M437" s="69"/>
      <c r="N437" s="69"/>
      <c r="O437" s="69"/>
      <c r="P437" s="69"/>
      <c r="Q437" s="69"/>
      <c r="R437" s="69"/>
      <c r="S437" s="69">
        <v>530</v>
      </c>
      <c r="T437" s="69">
        <v>635</v>
      </c>
      <c r="U437" s="70">
        <v>35</v>
      </c>
    </row>
    <row r="438" spans="1:21" ht="15.75" x14ac:dyDescent="0.25">
      <c r="A438" s="68" t="s">
        <v>3142</v>
      </c>
      <c r="B438" s="69">
        <v>21</v>
      </c>
      <c r="C438" s="69" t="s">
        <v>2909</v>
      </c>
      <c r="D438" s="69" t="s">
        <v>3594</v>
      </c>
      <c r="E438" s="69">
        <v>12</v>
      </c>
      <c r="F438" s="69">
        <v>1.208</v>
      </c>
      <c r="G438" s="69"/>
      <c r="H438" s="69">
        <v>6000</v>
      </c>
      <c r="I438" s="69">
        <v>14</v>
      </c>
      <c r="J438" s="69" t="s">
        <v>2</v>
      </c>
      <c r="K438" s="69"/>
      <c r="L438" s="69"/>
      <c r="M438" s="69"/>
      <c r="N438" s="69"/>
      <c r="O438" s="69"/>
      <c r="P438" s="69"/>
      <c r="Q438" s="69"/>
      <c r="R438" s="69"/>
      <c r="S438" s="69">
        <v>530</v>
      </c>
      <c r="T438" s="69">
        <v>635</v>
      </c>
      <c r="U438" s="70">
        <v>35</v>
      </c>
    </row>
    <row r="439" spans="1:21" ht="15.75" x14ac:dyDescent="0.25">
      <c r="A439" s="68" t="s">
        <v>3142</v>
      </c>
      <c r="B439" s="69">
        <v>22</v>
      </c>
      <c r="C439" s="69" t="s">
        <v>2909</v>
      </c>
      <c r="D439" s="69" t="s">
        <v>3595</v>
      </c>
      <c r="E439" s="69">
        <v>13</v>
      </c>
      <c r="F439" s="69">
        <v>1.208</v>
      </c>
      <c r="G439" s="69"/>
      <c r="H439" s="69">
        <v>4500</v>
      </c>
      <c r="I439" s="69">
        <v>14</v>
      </c>
      <c r="J439" s="69" t="s">
        <v>2</v>
      </c>
      <c r="K439" s="69"/>
      <c r="L439" s="69"/>
      <c r="M439" s="69"/>
      <c r="N439" s="69"/>
      <c r="O439" s="69"/>
      <c r="P439" s="69"/>
      <c r="Q439" s="69"/>
      <c r="R439" s="69"/>
      <c r="S439" s="69">
        <v>530</v>
      </c>
      <c r="T439" s="69">
        <v>635</v>
      </c>
      <c r="U439" s="70">
        <v>35</v>
      </c>
    </row>
    <row r="440" spans="1:21" ht="15.75" x14ac:dyDescent="0.25">
      <c r="A440" s="68" t="s">
        <v>3142</v>
      </c>
      <c r="B440" s="69">
        <v>14</v>
      </c>
      <c r="C440" s="69" t="s">
        <v>2909</v>
      </c>
      <c r="D440" s="69" t="s">
        <v>3596</v>
      </c>
      <c r="E440" s="69">
        <v>17</v>
      </c>
      <c r="F440" s="69">
        <v>1.5780000000000001</v>
      </c>
      <c r="G440" s="69"/>
      <c r="H440" s="69">
        <v>4500</v>
      </c>
      <c r="I440" s="69">
        <v>16</v>
      </c>
      <c r="J440" s="69" t="s">
        <v>2</v>
      </c>
      <c r="K440" s="69"/>
      <c r="L440" s="69"/>
      <c r="M440" s="69"/>
      <c r="N440" s="69"/>
      <c r="O440" s="69"/>
      <c r="P440" s="69"/>
      <c r="Q440" s="69"/>
      <c r="R440" s="69"/>
      <c r="S440" s="69">
        <v>605</v>
      </c>
      <c r="T440" s="69">
        <v>730</v>
      </c>
      <c r="U440" s="70">
        <v>40</v>
      </c>
    </row>
    <row r="441" spans="1:21" ht="15.75" x14ac:dyDescent="0.25">
      <c r="A441" s="68" t="s">
        <v>3142</v>
      </c>
      <c r="B441" s="69">
        <v>12</v>
      </c>
      <c r="C441" s="69" t="s">
        <v>2909</v>
      </c>
      <c r="D441" s="69" t="s">
        <v>3597</v>
      </c>
      <c r="E441" s="69">
        <v>24</v>
      </c>
      <c r="F441" s="69">
        <v>1.5780000000000001</v>
      </c>
      <c r="G441" s="69"/>
      <c r="H441" s="69">
        <v>5000</v>
      </c>
      <c r="I441" s="69">
        <v>16</v>
      </c>
      <c r="J441" s="69" t="s">
        <v>2</v>
      </c>
      <c r="K441" s="69"/>
      <c r="L441" s="69"/>
      <c r="M441" s="69"/>
      <c r="N441" s="69"/>
      <c r="O441" s="69"/>
      <c r="P441" s="69"/>
      <c r="Q441" s="69"/>
      <c r="R441" s="69"/>
      <c r="S441" s="69">
        <v>605</v>
      </c>
      <c r="T441" s="69">
        <v>730</v>
      </c>
      <c r="U441" s="70">
        <v>40</v>
      </c>
    </row>
    <row r="442" spans="1:21" ht="15.75" x14ac:dyDescent="0.25">
      <c r="A442" s="68" t="s">
        <v>3142</v>
      </c>
      <c r="B442" s="69">
        <v>10</v>
      </c>
      <c r="C442" s="69" t="s">
        <v>2909</v>
      </c>
      <c r="D442" s="69" t="s">
        <v>3598</v>
      </c>
      <c r="E442" s="69">
        <v>49</v>
      </c>
      <c r="F442" s="69">
        <v>1.998</v>
      </c>
      <c r="G442" s="69"/>
      <c r="H442" s="69">
        <v>5000</v>
      </c>
      <c r="I442" s="69">
        <v>18</v>
      </c>
      <c r="J442" s="69" t="s">
        <v>2</v>
      </c>
      <c r="K442" s="69"/>
      <c r="L442" s="69"/>
      <c r="M442" s="69"/>
      <c r="N442" s="69"/>
      <c r="O442" s="69"/>
      <c r="P442" s="69"/>
      <c r="Q442" s="69"/>
      <c r="R442" s="69"/>
      <c r="S442" s="69">
        <v>685</v>
      </c>
      <c r="T442" s="69">
        <v>820</v>
      </c>
      <c r="U442" s="70">
        <v>45</v>
      </c>
    </row>
    <row r="443" spans="1:21" ht="15.75" x14ac:dyDescent="0.25">
      <c r="A443" s="68" t="s">
        <v>3142</v>
      </c>
      <c r="B443" s="69">
        <v>14</v>
      </c>
      <c r="C443" s="69" t="s">
        <v>2909</v>
      </c>
      <c r="D443" s="69" t="s">
        <v>3599</v>
      </c>
      <c r="E443" s="69">
        <v>15</v>
      </c>
      <c r="F443" s="69">
        <v>1.5780000000000001</v>
      </c>
      <c r="G443" s="69"/>
      <c r="H443" s="69">
        <v>4500</v>
      </c>
      <c r="I443" s="69">
        <v>16</v>
      </c>
      <c r="J443" s="69" t="s">
        <v>2</v>
      </c>
      <c r="K443" s="69"/>
      <c r="L443" s="69"/>
      <c r="M443" s="69"/>
      <c r="N443" s="69"/>
      <c r="O443" s="69"/>
      <c r="P443" s="69"/>
      <c r="Q443" s="69"/>
      <c r="R443" s="69"/>
      <c r="S443" s="69">
        <v>605</v>
      </c>
      <c r="T443" s="69">
        <v>730</v>
      </c>
      <c r="U443" s="70">
        <v>40</v>
      </c>
    </row>
    <row r="444" spans="1:21" ht="15.75" x14ac:dyDescent="0.25">
      <c r="A444" s="68" t="s">
        <v>3142</v>
      </c>
      <c r="B444" s="69">
        <v>14</v>
      </c>
      <c r="C444" s="69" t="s">
        <v>2909</v>
      </c>
      <c r="D444" s="69" t="s">
        <v>3600</v>
      </c>
      <c r="E444" s="69">
        <v>15</v>
      </c>
      <c r="F444" s="69">
        <v>1.5780000000000001</v>
      </c>
      <c r="G444" s="69"/>
      <c r="H444" s="69">
        <v>4500</v>
      </c>
      <c r="I444" s="69">
        <v>16</v>
      </c>
      <c r="J444" s="69" t="s">
        <v>2</v>
      </c>
      <c r="K444" s="69"/>
      <c r="L444" s="69"/>
      <c r="M444" s="69"/>
      <c r="N444" s="69"/>
      <c r="O444" s="69"/>
      <c r="P444" s="69"/>
      <c r="Q444" s="69"/>
      <c r="R444" s="69"/>
      <c r="S444" s="69">
        <v>605</v>
      </c>
      <c r="T444" s="69">
        <v>730</v>
      </c>
      <c r="U444" s="70">
        <v>40</v>
      </c>
    </row>
    <row r="445" spans="1:21" ht="15.75" x14ac:dyDescent="0.25">
      <c r="A445" s="68" t="s">
        <v>3142</v>
      </c>
      <c r="B445" s="69">
        <v>14</v>
      </c>
      <c r="C445" s="69" t="s">
        <v>2909</v>
      </c>
      <c r="D445" s="69" t="s">
        <v>3601</v>
      </c>
      <c r="E445" s="69">
        <v>17</v>
      </c>
      <c r="F445" s="69">
        <v>1.5780000000000001</v>
      </c>
      <c r="G445" s="69"/>
      <c r="H445" s="69">
        <v>4500</v>
      </c>
      <c r="I445" s="69">
        <v>16</v>
      </c>
      <c r="J445" s="69" t="s">
        <v>2</v>
      </c>
      <c r="K445" s="69"/>
      <c r="L445" s="69"/>
      <c r="M445" s="69"/>
      <c r="N445" s="69"/>
      <c r="O445" s="69"/>
      <c r="P445" s="69"/>
      <c r="Q445" s="69"/>
      <c r="R445" s="69"/>
      <c r="S445" s="69">
        <v>605</v>
      </c>
      <c r="T445" s="69">
        <v>730</v>
      </c>
      <c r="U445" s="70">
        <v>40</v>
      </c>
    </row>
    <row r="446" spans="1:21" ht="15.75" x14ac:dyDescent="0.25">
      <c r="A446" s="68" t="s">
        <v>3142</v>
      </c>
      <c r="B446" s="69">
        <v>12</v>
      </c>
      <c r="C446" s="69" t="s">
        <v>2909</v>
      </c>
      <c r="D446" s="69" t="s">
        <v>3602</v>
      </c>
      <c r="E446" s="69">
        <v>24</v>
      </c>
      <c r="F446" s="69">
        <v>1.5780000000000001</v>
      </c>
      <c r="G446" s="69"/>
      <c r="H446" s="69">
        <v>5000</v>
      </c>
      <c r="I446" s="69">
        <v>16</v>
      </c>
      <c r="J446" s="69" t="s">
        <v>2</v>
      </c>
      <c r="K446" s="69"/>
      <c r="L446" s="69"/>
      <c r="M446" s="69"/>
      <c r="N446" s="69"/>
      <c r="O446" s="69"/>
      <c r="P446" s="69"/>
      <c r="Q446" s="69"/>
      <c r="R446" s="69"/>
      <c r="S446" s="69">
        <v>605</v>
      </c>
      <c r="T446" s="69">
        <v>730</v>
      </c>
      <c r="U446" s="70">
        <v>40</v>
      </c>
    </row>
    <row r="447" spans="1:21" ht="15.75" x14ac:dyDescent="0.25">
      <c r="A447" s="68" t="s">
        <v>3142</v>
      </c>
      <c r="B447" s="69">
        <v>11</v>
      </c>
      <c r="C447" s="69" t="s">
        <v>2909</v>
      </c>
      <c r="D447" s="69" t="s">
        <v>3603</v>
      </c>
      <c r="E447" s="69">
        <v>21</v>
      </c>
      <c r="F447" s="69">
        <v>1.998</v>
      </c>
      <c r="G447" s="69"/>
      <c r="H447" s="69">
        <v>4000</v>
      </c>
      <c r="I447" s="69">
        <v>18</v>
      </c>
      <c r="J447" s="69" t="s">
        <v>2</v>
      </c>
      <c r="K447" s="69"/>
      <c r="L447" s="69"/>
      <c r="M447" s="69"/>
      <c r="N447" s="69"/>
      <c r="O447" s="69"/>
      <c r="P447" s="69"/>
      <c r="Q447" s="69"/>
      <c r="R447" s="69"/>
      <c r="S447" s="69">
        <v>685</v>
      </c>
      <c r="T447" s="69">
        <v>820</v>
      </c>
      <c r="U447" s="70">
        <v>45</v>
      </c>
    </row>
    <row r="448" spans="1:21" ht="15.75" x14ac:dyDescent="0.25">
      <c r="A448" s="68" t="s">
        <v>3142</v>
      </c>
      <c r="B448" s="69">
        <v>21</v>
      </c>
      <c r="C448" s="69" t="s">
        <v>2909</v>
      </c>
      <c r="D448" s="69" t="s">
        <v>3604</v>
      </c>
      <c r="E448" s="69">
        <v>10</v>
      </c>
      <c r="F448" s="69">
        <v>1.208</v>
      </c>
      <c r="G448" s="69"/>
      <c r="H448" s="69">
        <v>6000</v>
      </c>
      <c r="I448" s="69">
        <v>14</v>
      </c>
      <c r="J448" s="69" t="s">
        <v>2</v>
      </c>
      <c r="K448" s="69"/>
      <c r="L448" s="69"/>
      <c r="M448" s="69"/>
      <c r="N448" s="69"/>
      <c r="O448" s="69"/>
      <c r="P448" s="69"/>
      <c r="Q448" s="69"/>
      <c r="R448" s="69"/>
      <c r="S448" s="69">
        <v>530</v>
      </c>
      <c r="T448" s="69">
        <v>635</v>
      </c>
      <c r="U448" s="70">
        <v>35</v>
      </c>
    </row>
    <row r="449" spans="1:21" ht="15.75" x14ac:dyDescent="0.25">
      <c r="A449" s="68" t="s">
        <v>3142</v>
      </c>
      <c r="B449" s="69">
        <v>10</v>
      </c>
      <c r="C449" s="69" t="s">
        <v>2909</v>
      </c>
      <c r="D449" s="69" t="s">
        <v>3605</v>
      </c>
      <c r="E449" s="69">
        <v>49</v>
      </c>
      <c r="F449" s="69">
        <v>1.998</v>
      </c>
      <c r="G449" s="69"/>
      <c r="H449" s="69">
        <v>5000</v>
      </c>
      <c r="I449" s="69">
        <v>18</v>
      </c>
      <c r="J449" s="69" t="s">
        <v>2</v>
      </c>
      <c r="K449" s="69"/>
      <c r="L449" s="69"/>
      <c r="M449" s="69"/>
      <c r="N449" s="69"/>
      <c r="O449" s="69"/>
      <c r="P449" s="69"/>
      <c r="Q449" s="69"/>
      <c r="R449" s="69"/>
      <c r="S449" s="69">
        <v>685</v>
      </c>
      <c r="T449" s="69">
        <v>820</v>
      </c>
      <c r="U449" s="70">
        <v>45</v>
      </c>
    </row>
    <row r="450" spans="1:21" ht="15.75" x14ac:dyDescent="0.25">
      <c r="A450" s="68" t="s">
        <v>3142</v>
      </c>
      <c r="B450" s="69">
        <v>18</v>
      </c>
      <c r="C450" s="69" t="s">
        <v>2909</v>
      </c>
      <c r="D450" s="69" t="s">
        <v>3606</v>
      </c>
      <c r="E450" s="69">
        <v>13</v>
      </c>
      <c r="F450" s="69">
        <v>1.5780000000000001</v>
      </c>
      <c r="G450" s="69" t="s">
        <v>0</v>
      </c>
      <c r="H450" s="69">
        <v>2300</v>
      </c>
      <c r="I450" s="69">
        <v>16</v>
      </c>
      <c r="J450" s="69" t="s">
        <v>2</v>
      </c>
      <c r="K450" s="69"/>
      <c r="L450" s="69"/>
      <c r="M450" s="69"/>
      <c r="N450" s="69"/>
      <c r="O450" s="69"/>
      <c r="P450" s="69"/>
      <c r="Q450" s="69"/>
      <c r="R450" s="69"/>
      <c r="S450" s="69">
        <v>605</v>
      </c>
      <c r="T450" s="69">
        <v>730</v>
      </c>
      <c r="U450" s="70">
        <v>40</v>
      </c>
    </row>
    <row r="451" spans="1:21" ht="15.75" x14ac:dyDescent="0.25">
      <c r="A451" s="68" t="s">
        <v>3142</v>
      </c>
      <c r="B451" s="69">
        <v>18</v>
      </c>
      <c r="C451" s="69" t="s">
        <v>2909</v>
      </c>
      <c r="D451" s="69" t="s">
        <v>3607</v>
      </c>
      <c r="E451" s="69">
        <v>13</v>
      </c>
      <c r="F451" s="69">
        <v>1.5780000000000001</v>
      </c>
      <c r="G451" s="69" t="s">
        <v>0</v>
      </c>
      <c r="H451" s="69">
        <v>2300</v>
      </c>
      <c r="I451" s="69">
        <v>16</v>
      </c>
      <c r="J451" s="69" t="s">
        <v>2</v>
      </c>
      <c r="K451" s="69"/>
      <c r="L451" s="69"/>
      <c r="M451" s="69"/>
      <c r="N451" s="69"/>
      <c r="O451" s="69"/>
      <c r="P451" s="69"/>
      <c r="Q451" s="69"/>
      <c r="R451" s="69"/>
      <c r="S451" s="69">
        <v>605</v>
      </c>
      <c r="T451" s="69">
        <v>730</v>
      </c>
      <c r="U451" s="70">
        <v>40</v>
      </c>
    </row>
    <row r="452" spans="1:21" ht="15.75" x14ac:dyDescent="0.25">
      <c r="A452" s="68" t="s">
        <v>3142</v>
      </c>
      <c r="B452" s="69">
        <v>18</v>
      </c>
      <c r="C452" s="69" t="s">
        <v>2909</v>
      </c>
      <c r="D452" s="69" t="s">
        <v>3608</v>
      </c>
      <c r="E452" s="69">
        <v>11</v>
      </c>
      <c r="F452" s="69">
        <v>1.5780000000000001</v>
      </c>
      <c r="G452" s="69" t="s">
        <v>0</v>
      </c>
      <c r="H452" s="69">
        <v>2300</v>
      </c>
      <c r="I452" s="69">
        <v>16</v>
      </c>
      <c r="J452" s="69" t="s">
        <v>2</v>
      </c>
      <c r="K452" s="69"/>
      <c r="L452" s="69"/>
      <c r="M452" s="69"/>
      <c r="N452" s="69"/>
      <c r="O452" s="69"/>
      <c r="P452" s="69"/>
      <c r="Q452" s="69"/>
      <c r="R452" s="69"/>
      <c r="S452" s="69">
        <v>605</v>
      </c>
      <c r="T452" s="69">
        <v>730</v>
      </c>
      <c r="U452" s="70">
        <v>40</v>
      </c>
    </row>
    <row r="453" spans="1:21" ht="15.75" x14ac:dyDescent="0.25">
      <c r="A453" s="68" t="s">
        <v>3142</v>
      </c>
      <c r="B453" s="69">
        <v>8</v>
      </c>
      <c r="C453" s="69" t="s">
        <v>2909</v>
      </c>
      <c r="D453" s="69" t="s">
        <v>3609</v>
      </c>
      <c r="E453" s="69">
        <v>21</v>
      </c>
      <c r="F453" s="69">
        <v>1.5780000000000001</v>
      </c>
      <c r="G453" s="69" t="s">
        <v>0</v>
      </c>
      <c r="H453" s="69">
        <v>2300</v>
      </c>
      <c r="I453" s="69">
        <v>16</v>
      </c>
      <c r="J453" s="69" t="s">
        <v>2</v>
      </c>
      <c r="K453" s="69"/>
      <c r="L453" s="69"/>
      <c r="M453" s="69"/>
      <c r="N453" s="69"/>
      <c r="O453" s="69"/>
      <c r="P453" s="69"/>
      <c r="Q453" s="69"/>
      <c r="R453" s="69"/>
      <c r="S453" s="69">
        <v>605</v>
      </c>
      <c r="T453" s="69">
        <v>730</v>
      </c>
      <c r="U453" s="70">
        <v>40</v>
      </c>
    </row>
    <row r="454" spans="1:21" ht="15.75" x14ac:dyDescent="0.25">
      <c r="A454" s="68" t="s">
        <v>3142</v>
      </c>
      <c r="B454" s="69">
        <v>8</v>
      </c>
      <c r="C454" s="69" t="s">
        <v>2909</v>
      </c>
      <c r="D454" s="69" t="s">
        <v>3610</v>
      </c>
      <c r="E454" s="69">
        <v>15</v>
      </c>
      <c r="F454" s="69">
        <v>1.5780000000000001</v>
      </c>
      <c r="G454" s="69" t="s">
        <v>0</v>
      </c>
      <c r="H454" s="69">
        <v>2300</v>
      </c>
      <c r="I454" s="69">
        <v>16</v>
      </c>
      <c r="J454" s="69" t="s">
        <v>2</v>
      </c>
      <c r="K454" s="69"/>
      <c r="L454" s="69"/>
      <c r="M454" s="69"/>
      <c r="N454" s="69"/>
      <c r="O454" s="69"/>
      <c r="P454" s="69"/>
      <c r="Q454" s="69"/>
      <c r="R454" s="69"/>
      <c r="S454" s="69">
        <v>605</v>
      </c>
      <c r="T454" s="69">
        <v>730</v>
      </c>
      <c r="U454" s="70">
        <v>40</v>
      </c>
    </row>
    <row r="455" spans="1:21" ht="15.75" x14ac:dyDescent="0.25">
      <c r="A455" s="68" t="s">
        <v>3142</v>
      </c>
      <c r="B455" s="69">
        <v>16</v>
      </c>
      <c r="C455" s="69" t="s">
        <v>2909</v>
      </c>
      <c r="D455" s="69" t="s">
        <v>3611</v>
      </c>
      <c r="E455" s="69">
        <v>27</v>
      </c>
      <c r="F455" s="69">
        <v>1.5780000000000001</v>
      </c>
      <c r="G455" s="69" t="s">
        <v>0</v>
      </c>
      <c r="H455" s="69">
        <v>3700</v>
      </c>
      <c r="I455" s="69">
        <v>16</v>
      </c>
      <c r="J455" s="69" t="s">
        <v>2</v>
      </c>
      <c r="K455" s="69"/>
      <c r="L455" s="69"/>
      <c r="M455" s="69"/>
      <c r="N455" s="69"/>
      <c r="O455" s="69"/>
      <c r="P455" s="69"/>
      <c r="Q455" s="69"/>
      <c r="R455" s="69"/>
      <c r="S455" s="69">
        <v>605</v>
      </c>
      <c r="T455" s="69">
        <v>730</v>
      </c>
      <c r="U455" s="70">
        <v>40</v>
      </c>
    </row>
    <row r="456" spans="1:21" ht="15.75" x14ac:dyDescent="0.25">
      <c r="A456" s="68" t="s">
        <v>3142</v>
      </c>
      <c r="B456" s="69">
        <v>6</v>
      </c>
      <c r="C456" s="69" t="s">
        <v>2909</v>
      </c>
      <c r="D456" s="69" t="s">
        <v>3612</v>
      </c>
      <c r="E456" s="69">
        <v>25</v>
      </c>
      <c r="F456" s="69">
        <v>2.4660000000000002</v>
      </c>
      <c r="G456" s="69"/>
      <c r="H456" s="69">
        <v>4000</v>
      </c>
      <c r="I456" s="69">
        <v>20</v>
      </c>
      <c r="J456" s="69" t="s">
        <v>2</v>
      </c>
      <c r="K456" s="69"/>
      <c r="L456" s="69"/>
      <c r="M456" s="69"/>
      <c r="N456" s="69"/>
      <c r="O456" s="69"/>
      <c r="P456" s="69"/>
      <c r="Q456" s="69"/>
      <c r="R456" s="69"/>
      <c r="S456" s="69">
        <v>760</v>
      </c>
      <c r="T456" s="69">
        <v>910</v>
      </c>
      <c r="U456" s="70">
        <v>80</v>
      </c>
    </row>
    <row r="457" spans="1:21" ht="15.75" x14ac:dyDescent="0.25">
      <c r="A457" s="68" t="s">
        <v>3142</v>
      </c>
      <c r="B457" s="69">
        <v>16</v>
      </c>
      <c r="C457" s="69" t="s">
        <v>2909</v>
      </c>
      <c r="D457" s="69" t="s">
        <v>3613</v>
      </c>
      <c r="E457" s="69">
        <v>27</v>
      </c>
      <c r="F457" s="69">
        <v>1.5780000000000001</v>
      </c>
      <c r="G457" s="69" t="s">
        <v>0</v>
      </c>
      <c r="H457" s="69">
        <v>3700</v>
      </c>
      <c r="I457" s="69">
        <v>16</v>
      </c>
      <c r="J457" s="69" t="s">
        <v>2</v>
      </c>
      <c r="K457" s="69"/>
      <c r="L457" s="69"/>
      <c r="M457" s="69"/>
      <c r="N457" s="69"/>
      <c r="O457" s="69"/>
      <c r="P457" s="69"/>
      <c r="Q457" s="69"/>
      <c r="R457" s="69"/>
      <c r="S457" s="69">
        <v>605</v>
      </c>
      <c r="T457" s="69">
        <v>730</v>
      </c>
      <c r="U457" s="70">
        <v>40</v>
      </c>
    </row>
    <row r="458" spans="1:21" ht="15.75" x14ac:dyDescent="0.25">
      <c r="A458" s="68" t="s">
        <v>3142</v>
      </c>
      <c r="B458" s="69">
        <v>6</v>
      </c>
      <c r="C458" s="69" t="s">
        <v>2909</v>
      </c>
      <c r="D458" s="69" t="s">
        <v>3614</v>
      </c>
      <c r="E458" s="69">
        <v>25</v>
      </c>
      <c r="F458" s="69">
        <v>1.998</v>
      </c>
      <c r="G458" s="69"/>
      <c r="H458" s="69">
        <v>4000</v>
      </c>
      <c r="I458" s="69">
        <v>18</v>
      </c>
      <c r="J458" s="69" t="s">
        <v>2</v>
      </c>
      <c r="K458" s="69"/>
      <c r="L458" s="69"/>
      <c r="M458" s="69"/>
      <c r="N458" s="69"/>
      <c r="O458" s="69"/>
      <c r="P458" s="69"/>
      <c r="Q458" s="69"/>
      <c r="R458" s="69"/>
      <c r="S458" s="69">
        <v>685</v>
      </c>
      <c r="T458" s="69">
        <v>820</v>
      </c>
      <c r="U458" s="70">
        <v>45</v>
      </c>
    </row>
    <row r="459" spans="1:21" ht="15.75" x14ac:dyDescent="0.25">
      <c r="A459" s="68" t="s">
        <v>3142</v>
      </c>
      <c r="B459" s="69">
        <v>9</v>
      </c>
      <c r="C459" s="69" t="s">
        <v>2909</v>
      </c>
      <c r="D459" s="69" t="s">
        <v>3615</v>
      </c>
      <c r="E459" s="69">
        <v>21</v>
      </c>
      <c r="F459" s="69">
        <v>1.5780000000000001</v>
      </c>
      <c r="G459" s="69" t="s">
        <v>0</v>
      </c>
      <c r="H459" s="69">
        <v>2000</v>
      </c>
      <c r="I459" s="69">
        <v>16</v>
      </c>
      <c r="J459" s="69" t="s">
        <v>2</v>
      </c>
      <c r="K459" s="69"/>
      <c r="L459" s="69"/>
      <c r="M459" s="69"/>
      <c r="N459" s="69"/>
      <c r="O459" s="69"/>
      <c r="P459" s="69"/>
      <c r="Q459" s="69"/>
      <c r="R459" s="69"/>
      <c r="S459" s="69">
        <v>605</v>
      </c>
      <c r="T459" s="69">
        <v>730</v>
      </c>
      <c r="U459" s="70">
        <v>40</v>
      </c>
    </row>
    <row r="460" spans="1:21" ht="15.75" x14ac:dyDescent="0.25">
      <c r="A460" s="68" t="s">
        <v>3142</v>
      </c>
      <c r="B460" s="69">
        <v>9</v>
      </c>
      <c r="C460" s="69" t="s">
        <v>2909</v>
      </c>
      <c r="D460" s="69" t="s">
        <v>3616</v>
      </c>
      <c r="E460" s="69">
        <v>21</v>
      </c>
      <c r="F460" s="69">
        <v>1.5780000000000001</v>
      </c>
      <c r="G460" s="69" t="s">
        <v>0</v>
      </c>
      <c r="H460" s="69">
        <v>2000</v>
      </c>
      <c r="I460" s="69">
        <v>16</v>
      </c>
      <c r="J460" s="69" t="s">
        <v>2</v>
      </c>
      <c r="K460" s="69"/>
      <c r="L460" s="69"/>
      <c r="M460" s="69"/>
      <c r="N460" s="69"/>
      <c r="O460" s="69"/>
      <c r="P460" s="69"/>
      <c r="Q460" s="69"/>
      <c r="R460" s="69"/>
      <c r="S460" s="69">
        <v>605</v>
      </c>
      <c r="T460" s="69">
        <v>730</v>
      </c>
      <c r="U460" s="70">
        <v>40</v>
      </c>
    </row>
    <row r="461" spans="1:21" ht="15.75" x14ac:dyDescent="0.25">
      <c r="A461" s="68" t="s">
        <v>3142</v>
      </c>
      <c r="B461" s="69">
        <v>7</v>
      </c>
      <c r="C461" s="69" t="s">
        <v>2909</v>
      </c>
      <c r="D461" s="69" t="s">
        <v>3617</v>
      </c>
      <c r="E461" s="69">
        <v>6</v>
      </c>
      <c r="F461" s="69">
        <v>1.5780000000000001</v>
      </c>
      <c r="G461" s="69"/>
      <c r="H461" s="69">
        <v>3000</v>
      </c>
      <c r="I461" s="69">
        <v>16</v>
      </c>
      <c r="J461" s="69" t="s">
        <v>2</v>
      </c>
      <c r="K461" s="69"/>
      <c r="L461" s="69"/>
      <c r="M461" s="69"/>
      <c r="N461" s="69"/>
      <c r="O461" s="69"/>
      <c r="P461" s="69"/>
      <c r="Q461" s="69"/>
      <c r="R461" s="69"/>
      <c r="S461" s="69">
        <v>605</v>
      </c>
      <c r="T461" s="69">
        <v>730</v>
      </c>
      <c r="U461" s="70">
        <v>40</v>
      </c>
    </row>
    <row r="462" spans="1:21" ht="15.75" x14ac:dyDescent="0.25">
      <c r="A462" s="68" t="s">
        <v>3142</v>
      </c>
      <c r="B462" s="69">
        <v>8</v>
      </c>
      <c r="C462" s="69" t="s">
        <v>2909</v>
      </c>
      <c r="D462" s="69" t="s">
        <v>3618</v>
      </c>
      <c r="E462" s="69">
        <v>21</v>
      </c>
      <c r="F462" s="69">
        <v>2.4660000000000002</v>
      </c>
      <c r="G462" s="69" t="s">
        <v>0</v>
      </c>
      <c r="H462" s="69">
        <v>3000</v>
      </c>
      <c r="I462" s="69">
        <v>20</v>
      </c>
      <c r="J462" s="69" t="s">
        <v>2</v>
      </c>
      <c r="K462" s="69"/>
      <c r="L462" s="69"/>
      <c r="M462" s="69"/>
      <c r="N462" s="69"/>
      <c r="O462" s="69"/>
      <c r="P462" s="69"/>
      <c r="Q462" s="69"/>
      <c r="R462" s="69"/>
      <c r="S462" s="69">
        <v>760</v>
      </c>
      <c r="T462" s="69">
        <v>910</v>
      </c>
      <c r="U462" s="70">
        <v>80</v>
      </c>
    </row>
    <row r="463" spans="1:21" ht="15.75" x14ac:dyDescent="0.25">
      <c r="A463" s="68" t="s">
        <v>3142</v>
      </c>
      <c r="B463" s="69">
        <v>7</v>
      </c>
      <c r="C463" s="69" t="s">
        <v>2909</v>
      </c>
      <c r="D463" s="69" t="s">
        <v>3619</v>
      </c>
      <c r="E463" s="69">
        <v>25</v>
      </c>
      <c r="F463" s="69">
        <v>2.4660000000000002</v>
      </c>
      <c r="G463" s="69"/>
      <c r="H463" s="69">
        <v>3500</v>
      </c>
      <c r="I463" s="69">
        <v>20</v>
      </c>
      <c r="J463" s="69" t="s">
        <v>2</v>
      </c>
      <c r="K463" s="69"/>
      <c r="L463" s="69"/>
      <c r="M463" s="69"/>
      <c r="N463" s="69"/>
      <c r="O463" s="69"/>
      <c r="P463" s="69"/>
      <c r="Q463" s="69"/>
      <c r="R463" s="69"/>
      <c r="S463" s="69">
        <v>760</v>
      </c>
      <c r="T463" s="69">
        <v>910</v>
      </c>
      <c r="U463" s="70">
        <v>80</v>
      </c>
    </row>
    <row r="464" spans="1:21" ht="15.75" x14ac:dyDescent="0.25">
      <c r="A464" s="68" t="s">
        <v>3142</v>
      </c>
      <c r="B464" s="69">
        <v>6</v>
      </c>
      <c r="C464" s="69" t="s">
        <v>2909</v>
      </c>
      <c r="D464" s="69" t="s">
        <v>3620</v>
      </c>
      <c r="E464" s="69">
        <v>65</v>
      </c>
      <c r="F464" s="69">
        <v>2.4660000000000002</v>
      </c>
      <c r="G464" s="69"/>
      <c r="H464" s="69">
        <v>4500</v>
      </c>
      <c r="I464" s="69">
        <v>20</v>
      </c>
      <c r="J464" s="69" t="s">
        <v>2</v>
      </c>
      <c r="K464" s="69"/>
      <c r="L464" s="69"/>
      <c r="M464" s="69"/>
      <c r="N464" s="69"/>
      <c r="O464" s="69"/>
      <c r="P464" s="69"/>
      <c r="Q464" s="69"/>
      <c r="R464" s="69"/>
      <c r="S464" s="69">
        <v>760</v>
      </c>
      <c r="T464" s="69">
        <v>910</v>
      </c>
      <c r="U464" s="70">
        <v>80</v>
      </c>
    </row>
    <row r="465" spans="1:21" ht="15.75" x14ac:dyDescent="0.25">
      <c r="A465" s="68" t="s">
        <v>3142</v>
      </c>
      <c r="B465" s="69">
        <v>7</v>
      </c>
      <c r="C465" s="69" t="s">
        <v>2909</v>
      </c>
      <c r="D465" s="69" t="s">
        <v>3621</v>
      </c>
      <c r="E465" s="69">
        <v>7</v>
      </c>
      <c r="F465" s="69">
        <v>1.5780000000000001</v>
      </c>
      <c r="G465" s="69"/>
      <c r="H465" s="69">
        <v>3000</v>
      </c>
      <c r="I465" s="69">
        <v>16</v>
      </c>
      <c r="J465" s="69" t="s">
        <v>2</v>
      </c>
      <c r="K465" s="69"/>
      <c r="L465" s="69"/>
      <c r="M465" s="69"/>
      <c r="N465" s="69"/>
      <c r="O465" s="69"/>
      <c r="P465" s="69"/>
      <c r="Q465" s="69"/>
      <c r="R465" s="69"/>
      <c r="S465" s="69">
        <v>605</v>
      </c>
      <c r="T465" s="69">
        <v>730</v>
      </c>
      <c r="U465" s="70">
        <v>40</v>
      </c>
    </row>
    <row r="466" spans="1:21" ht="15.75" x14ac:dyDescent="0.25">
      <c r="A466" s="68" t="s">
        <v>3142</v>
      </c>
      <c r="B466" s="69">
        <v>1</v>
      </c>
      <c r="C466" s="69" t="s">
        <v>2909</v>
      </c>
      <c r="D466" s="69" t="s">
        <v>3622</v>
      </c>
      <c r="E466" s="69">
        <v>1</v>
      </c>
      <c r="F466" s="69">
        <v>1.208</v>
      </c>
      <c r="G466" s="69" t="s">
        <v>20</v>
      </c>
      <c r="H466" s="69">
        <v>248540</v>
      </c>
      <c r="I466" s="69">
        <v>14</v>
      </c>
      <c r="J466" s="69" t="s">
        <v>2</v>
      </c>
      <c r="K466" s="69"/>
      <c r="L466" s="69"/>
      <c r="M466" s="69"/>
      <c r="N466" s="69"/>
      <c r="O466" s="69"/>
      <c r="P466" s="69"/>
      <c r="Q466" s="69"/>
      <c r="R466" s="69"/>
      <c r="S466" s="69">
        <v>530</v>
      </c>
      <c r="T466" s="69">
        <v>635</v>
      </c>
      <c r="U466" s="70">
        <v>35</v>
      </c>
    </row>
    <row r="467" spans="1:21" ht="15.75" x14ac:dyDescent="0.25">
      <c r="A467" s="66" t="s">
        <v>2971</v>
      </c>
      <c r="B467" s="13" t="s">
        <v>2971</v>
      </c>
      <c r="C467" s="13" t="s">
        <v>3776</v>
      </c>
      <c r="D467" s="13" t="s">
        <v>3988</v>
      </c>
      <c r="E467" s="13"/>
      <c r="F467" s="13"/>
      <c r="G467" s="13"/>
      <c r="H467" s="13"/>
      <c r="I467" s="13"/>
      <c r="J467" s="13"/>
      <c r="K467" s="13"/>
      <c r="L467" s="13"/>
      <c r="M467" s="13"/>
      <c r="N467" s="13"/>
      <c r="O467" s="13"/>
      <c r="P467" s="13"/>
      <c r="Q467" s="13"/>
      <c r="R467" s="13"/>
      <c r="S467" s="13"/>
      <c r="T467" s="13"/>
      <c r="U467" s="67"/>
    </row>
    <row r="468" spans="1:21" ht="15.75" x14ac:dyDescent="0.25">
      <c r="A468" s="66" t="s">
        <v>3140</v>
      </c>
      <c r="B468" s="13" t="s">
        <v>2971</v>
      </c>
      <c r="C468" s="95" t="s">
        <v>2972</v>
      </c>
      <c r="D468" s="95" t="s">
        <v>3120</v>
      </c>
      <c r="E468" s="95">
        <v>50.23</v>
      </c>
      <c r="F468" s="13"/>
      <c r="G468" s="13"/>
      <c r="H468" s="13"/>
      <c r="I468" s="13"/>
      <c r="J468" s="13"/>
      <c r="K468" s="13"/>
      <c r="L468" s="13"/>
      <c r="M468" s="13"/>
      <c r="N468" s="13"/>
      <c r="O468" s="13"/>
      <c r="P468" s="13"/>
      <c r="Q468" s="13"/>
      <c r="R468" s="13"/>
      <c r="S468" s="13"/>
      <c r="T468" s="13"/>
      <c r="U468" s="67"/>
    </row>
    <row r="469" spans="1:21" ht="15.75" x14ac:dyDescent="0.25">
      <c r="A469" s="14" t="s">
        <v>3140</v>
      </c>
      <c r="B469" s="15" t="s">
        <v>3140</v>
      </c>
      <c r="C469" s="15" t="s">
        <v>3427</v>
      </c>
      <c r="D469" s="15" t="s">
        <v>3141</v>
      </c>
      <c r="E469" s="15">
        <v>1</v>
      </c>
      <c r="F469" s="15"/>
      <c r="G469" s="15"/>
      <c r="H469" s="15"/>
      <c r="I469" s="15"/>
      <c r="J469" s="15"/>
      <c r="K469" s="15"/>
      <c r="L469" s="15"/>
      <c r="M469" s="15"/>
      <c r="N469" s="15"/>
      <c r="O469" s="15"/>
      <c r="P469" s="15"/>
      <c r="Q469" s="15"/>
      <c r="R469" s="15"/>
      <c r="S469" s="15"/>
      <c r="T469" s="15"/>
      <c r="U469" s="16"/>
    </row>
    <row r="470" spans="1:21" ht="15.75" x14ac:dyDescent="0.25">
      <c r="A470" s="32" t="s">
        <v>3140</v>
      </c>
      <c r="B470" s="30"/>
      <c r="C470" s="35" t="s">
        <v>2980</v>
      </c>
      <c r="D470" s="35" t="s">
        <v>2967</v>
      </c>
      <c r="E470" s="35">
        <v>50.23</v>
      </c>
      <c r="F470" s="13" t="s">
        <v>4</v>
      </c>
      <c r="G470" s="30" t="s">
        <v>3</v>
      </c>
      <c r="H470" s="30"/>
      <c r="I470" s="30"/>
      <c r="J470" s="30"/>
      <c r="K470" s="30"/>
      <c r="L470" s="30"/>
      <c r="M470" s="30"/>
      <c r="N470" s="30"/>
      <c r="O470" s="30"/>
      <c r="P470" s="30"/>
      <c r="Q470" s="30"/>
      <c r="R470" s="30"/>
      <c r="S470" s="30"/>
      <c r="T470" s="30"/>
      <c r="U470" s="33"/>
    </row>
    <row r="471" spans="1:21" ht="15.75" x14ac:dyDescent="0.25">
      <c r="A471" s="32" t="s">
        <v>3140</v>
      </c>
      <c r="B471" s="30">
        <v>1</v>
      </c>
      <c r="C471" s="30" t="s">
        <v>2909</v>
      </c>
      <c r="D471" s="30" t="s">
        <v>3428</v>
      </c>
      <c r="E471" s="30">
        <v>1</v>
      </c>
      <c r="F471" s="13">
        <v>0.88800000000000001</v>
      </c>
      <c r="G471" s="30" t="s">
        <v>20</v>
      </c>
      <c r="H471" s="30">
        <v>584300</v>
      </c>
      <c r="I471" s="30">
        <v>12</v>
      </c>
      <c r="J471" s="30" t="s">
        <v>2</v>
      </c>
      <c r="K471" s="30"/>
      <c r="L471" s="30"/>
      <c r="M471" s="30"/>
      <c r="N471" s="30"/>
      <c r="O471" s="30"/>
      <c r="P471" s="30"/>
      <c r="Q471" s="30"/>
      <c r="R471" s="30"/>
      <c r="S471" s="30">
        <v>455</v>
      </c>
      <c r="T471" s="30">
        <v>545</v>
      </c>
      <c r="U471" s="33">
        <v>30</v>
      </c>
    </row>
    <row r="472" spans="1:21" ht="15.75" x14ac:dyDescent="0.25">
      <c r="A472" s="32" t="s">
        <v>3140</v>
      </c>
      <c r="B472" s="30">
        <v>1</v>
      </c>
      <c r="C472" s="30" t="s">
        <v>2909</v>
      </c>
      <c r="D472" s="30" t="s">
        <v>3429</v>
      </c>
      <c r="E472" s="30">
        <v>1</v>
      </c>
      <c r="F472" s="13">
        <v>0.88800000000000001</v>
      </c>
      <c r="G472" s="30" t="s">
        <v>20</v>
      </c>
      <c r="H472" s="30">
        <v>584300</v>
      </c>
      <c r="I472" s="30">
        <v>12</v>
      </c>
      <c r="J472" s="30" t="s">
        <v>2</v>
      </c>
      <c r="K472" s="30"/>
      <c r="L472" s="30"/>
      <c r="M472" s="30"/>
      <c r="N472" s="30"/>
      <c r="O472" s="30"/>
      <c r="P472" s="30"/>
      <c r="Q472" s="30"/>
      <c r="R472" s="30"/>
      <c r="S472" s="30">
        <v>455</v>
      </c>
      <c r="T472" s="30">
        <v>545</v>
      </c>
      <c r="U472" s="33">
        <v>30</v>
      </c>
    </row>
    <row r="473" spans="1:21" ht="15.75" x14ac:dyDescent="0.25">
      <c r="A473" s="32" t="s">
        <v>3140</v>
      </c>
      <c r="B473" s="30">
        <v>1</v>
      </c>
      <c r="C473" s="30" t="s">
        <v>2909</v>
      </c>
      <c r="D473" s="30" t="s">
        <v>3430</v>
      </c>
      <c r="E473" s="30">
        <v>1</v>
      </c>
      <c r="F473" s="13">
        <v>0.88800000000000001</v>
      </c>
      <c r="G473" s="30" t="s">
        <v>20</v>
      </c>
      <c r="H473" s="30">
        <v>584300</v>
      </c>
      <c r="I473" s="30">
        <v>12</v>
      </c>
      <c r="J473" s="30" t="s">
        <v>2</v>
      </c>
      <c r="K473" s="30"/>
      <c r="L473" s="30"/>
      <c r="M473" s="30"/>
      <c r="N473" s="30"/>
      <c r="O473" s="30"/>
      <c r="P473" s="30"/>
      <c r="Q473" s="30"/>
      <c r="R473" s="30"/>
      <c r="S473" s="30">
        <v>455</v>
      </c>
      <c r="T473" s="30">
        <v>545</v>
      </c>
      <c r="U473" s="33">
        <v>30</v>
      </c>
    </row>
    <row r="474" spans="1:21" ht="15.75" x14ac:dyDescent="0.25">
      <c r="A474" s="32" t="s">
        <v>3140</v>
      </c>
      <c r="B474" s="30">
        <v>1</v>
      </c>
      <c r="C474" s="30" t="s">
        <v>2909</v>
      </c>
      <c r="D474" s="30" t="s">
        <v>3431</v>
      </c>
      <c r="E474" s="30">
        <v>1</v>
      </c>
      <c r="F474" s="13">
        <v>0.88800000000000001</v>
      </c>
      <c r="G474" s="30" t="s">
        <v>20</v>
      </c>
      <c r="H474" s="30">
        <v>584300</v>
      </c>
      <c r="I474" s="30">
        <v>12</v>
      </c>
      <c r="J474" s="30" t="s">
        <v>2</v>
      </c>
      <c r="K474" s="30"/>
      <c r="L474" s="30"/>
      <c r="M474" s="30"/>
      <c r="N474" s="30"/>
      <c r="O474" s="30"/>
      <c r="P474" s="30"/>
      <c r="Q474" s="30"/>
      <c r="R474" s="30"/>
      <c r="S474" s="30">
        <v>455</v>
      </c>
      <c r="T474" s="30">
        <v>545</v>
      </c>
      <c r="U474" s="33">
        <v>30</v>
      </c>
    </row>
    <row r="475" spans="1:21" ht="15.75" x14ac:dyDescent="0.25">
      <c r="A475" s="32" t="s">
        <v>3140</v>
      </c>
      <c r="B475" s="30">
        <v>2</v>
      </c>
      <c r="C475" s="30" t="s">
        <v>2909</v>
      </c>
      <c r="D475" s="30" t="s">
        <v>3432</v>
      </c>
      <c r="E475" s="30">
        <v>1</v>
      </c>
      <c r="F475" s="13">
        <v>1.208</v>
      </c>
      <c r="G475" s="30" t="s">
        <v>20</v>
      </c>
      <c r="H475" s="30">
        <v>217120</v>
      </c>
      <c r="I475" s="30">
        <v>14</v>
      </c>
      <c r="J475" s="30" t="s">
        <v>2</v>
      </c>
      <c r="K475" s="30"/>
      <c r="L475" s="30"/>
      <c r="M475" s="30"/>
      <c r="N475" s="30"/>
      <c r="O475" s="30"/>
      <c r="P475" s="30"/>
      <c r="Q475" s="30"/>
      <c r="R475" s="30"/>
      <c r="S475" s="30">
        <v>530</v>
      </c>
      <c r="T475" s="30">
        <v>635</v>
      </c>
      <c r="U475" s="33">
        <v>35</v>
      </c>
    </row>
    <row r="476" spans="1:21" ht="15.75" x14ac:dyDescent="0.25">
      <c r="A476" s="32" t="s">
        <v>3140</v>
      </c>
      <c r="B476" s="30">
        <v>2</v>
      </c>
      <c r="C476" s="30" t="s">
        <v>2909</v>
      </c>
      <c r="D476" s="30" t="s">
        <v>3433</v>
      </c>
      <c r="E476" s="30">
        <v>1</v>
      </c>
      <c r="F476" s="13">
        <v>1.208</v>
      </c>
      <c r="G476" s="30" t="s">
        <v>20</v>
      </c>
      <c r="H476" s="30">
        <v>217120</v>
      </c>
      <c r="I476" s="30">
        <v>14</v>
      </c>
      <c r="J476" s="30" t="s">
        <v>2</v>
      </c>
      <c r="K476" s="30"/>
      <c r="L476" s="30"/>
      <c r="M476" s="30"/>
      <c r="N476" s="30"/>
      <c r="O476" s="30"/>
      <c r="P476" s="30"/>
      <c r="Q476" s="30"/>
      <c r="R476" s="30"/>
      <c r="S476" s="30">
        <v>530</v>
      </c>
      <c r="T476" s="30">
        <v>635</v>
      </c>
      <c r="U476" s="33">
        <v>35</v>
      </c>
    </row>
    <row r="477" spans="1:21" ht="15.75" x14ac:dyDescent="0.25">
      <c r="A477" s="32" t="s">
        <v>3140</v>
      </c>
      <c r="B477" s="79" t="s">
        <v>3177</v>
      </c>
      <c r="C477" s="79" t="s">
        <v>2932</v>
      </c>
      <c r="D477" s="79" t="s">
        <v>3178</v>
      </c>
      <c r="E477" s="79">
        <v>114</v>
      </c>
      <c r="F477" s="13"/>
      <c r="G477" s="30"/>
      <c r="H477" s="30"/>
      <c r="I477" s="30"/>
      <c r="J477" s="30"/>
      <c r="K477" s="30"/>
      <c r="L477" s="30"/>
      <c r="M477" s="30"/>
      <c r="N477" s="30"/>
      <c r="O477" s="30"/>
      <c r="P477" s="30"/>
      <c r="Q477" s="30"/>
      <c r="R477" s="30"/>
      <c r="S477" s="30"/>
      <c r="T477" s="30"/>
      <c r="U477" s="33"/>
    </row>
    <row r="478" spans="1:21" ht="15.75" x14ac:dyDescent="0.25">
      <c r="A478" s="32" t="s">
        <v>3140</v>
      </c>
      <c r="B478" s="79" t="s">
        <v>3179</v>
      </c>
      <c r="C478" s="79" t="s">
        <v>2932</v>
      </c>
      <c r="D478" s="79" t="s">
        <v>3180</v>
      </c>
      <c r="E478" s="79">
        <v>17</v>
      </c>
      <c r="F478" s="13"/>
      <c r="G478" s="30"/>
      <c r="H478" s="30"/>
      <c r="I478" s="30"/>
      <c r="J478" s="30"/>
      <c r="K478" s="30"/>
      <c r="L478" s="30"/>
      <c r="M478" s="30"/>
      <c r="N478" s="30"/>
      <c r="O478" s="30"/>
      <c r="P478" s="30"/>
      <c r="Q478" s="30"/>
      <c r="R478" s="30"/>
      <c r="S478" s="30"/>
      <c r="T478" s="30"/>
      <c r="U478" s="33"/>
    </row>
    <row r="479" spans="1:21" ht="15.75" x14ac:dyDescent="0.25">
      <c r="A479" s="32" t="s">
        <v>3140</v>
      </c>
      <c r="B479" s="79" t="s">
        <v>3187</v>
      </c>
      <c r="C479" s="79" t="s">
        <v>2932</v>
      </c>
      <c r="D479" s="79" t="s">
        <v>3188</v>
      </c>
      <c r="E479" s="79">
        <v>40</v>
      </c>
      <c r="F479" s="13"/>
      <c r="G479" s="30"/>
      <c r="H479" s="30"/>
      <c r="I479" s="30"/>
      <c r="J479" s="30"/>
      <c r="K479" s="30"/>
      <c r="L479" s="30"/>
      <c r="M479" s="30"/>
      <c r="N479" s="30"/>
      <c r="O479" s="30"/>
      <c r="P479" s="30"/>
      <c r="Q479" s="30"/>
      <c r="R479" s="30"/>
      <c r="S479" s="30"/>
      <c r="T479" s="30"/>
      <c r="U479" s="33"/>
    </row>
    <row r="480" spans="1:21" ht="15.75" x14ac:dyDescent="0.25">
      <c r="A480" s="66" t="s">
        <v>3140</v>
      </c>
      <c r="B480" s="13" t="s">
        <v>2971</v>
      </c>
      <c r="C480" s="13" t="s">
        <v>3434</v>
      </c>
      <c r="D480" s="13" t="s">
        <v>3435</v>
      </c>
      <c r="E480" s="13"/>
      <c r="F480" s="13"/>
      <c r="G480" s="13"/>
      <c r="H480" s="13"/>
      <c r="I480" s="13"/>
      <c r="J480" s="13"/>
      <c r="K480" s="13"/>
      <c r="L480" s="13"/>
      <c r="M480" s="13"/>
      <c r="N480" s="13"/>
      <c r="O480" s="13"/>
      <c r="P480" s="13"/>
      <c r="Q480" s="13"/>
      <c r="R480" s="13"/>
      <c r="S480" s="13"/>
      <c r="T480" s="13"/>
      <c r="U480" s="67"/>
    </row>
    <row r="481" spans="1:21" ht="15.75" x14ac:dyDescent="0.25">
      <c r="A481" s="68" t="s">
        <v>3140</v>
      </c>
      <c r="B481" s="69">
        <v>10</v>
      </c>
      <c r="C481" s="69" t="s">
        <v>2909</v>
      </c>
      <c r="D481" s="69" t="s">
        <v>3436</v>
      </c>
      <c r="E481" s="69">
        <v>7</v>
      </c>
      <c r="F481" s="69">
        <v>0.88800000000000001</v>
      </c>
      <c r="G481" s="69" t="s">
        <v>0</v>
      </c>
      <c r="H481" s="69">
        <v>1380</v>
      </c>
      <c r="I481" s="69">
        <v>12</v>
      </c>
      <c r="J481" s="69" t="s">
        <v>2</v>
      </c>
      <c r="K481" s="69"/>
      <c r="L481" s="69"/>
      <c r="M481" s="69"/>
      <c r="N481" s="69"/>
      <c r="O481" s="69"/>
      <c r="P481" s="69"/>
      <c r="Q481" s="69"/>
      <c r="R481" s="69"/>
      <c r="S481" s="69">
        <v>455</v>
      </c>
      <c r="T481" s="69">
        <v>545</v>
      </c>
      <c r="U481" s="70">
        <v>30</v>
      </c>
    </row>
    <row r="482" spans="1:21" ht="15.75" x14ac:dyDescent="0.25">
      <c r="A482" s="68" t="s">
        <v>3140</v>
      </c>
      <c r="B482" s="69">
        <v>10</v>
      </c>
      <c r="C482" s="69" t="s">
        <v>2909</v>
      </c>
      <c r="D482" s="69" t="s">
        <v>3437</v>
      </c>
      <c r="E482" s="69">
        <v>7</v>
      </c>
      <c r="F482" s="69">
        <v>0.88800000000000001</v>
      </c>
      <c r="G482" s="69" t="s">
        <v>0</v>
      </c>
      <c r="H482" s="69">
        <v>1380</v>
      </c>
      <c r="I482" s="69">
        <v>12</v>
      </c>
      <c r="J482" s="69" t="s">
        <v>2</v>
      </c>
      <c r="K482" s="69"/>
      <c r="L482" s="69"/>
      <c r="M482" s="69"/>
      <c r="N482" s="69"/>
      <c r="O482" s="69"/>
      <c r="P482" s="69"/>
      <c r="Q482" s="69"/>
      <c r="R482" s="69"/>
      <c r="S482" s="69">
        <v>455</v>
      </c>
      <c r="T482" s="69">
        <v>545</v>
      </c>
      <c r="U482" s="70">
        <v>30</v>
      </c>
    </row>
    <row r="483" spans="1:21" ht="15.75" x14ac:dyDescent="0.25">
      <c r="A483" s="68" t="s">
        <v>3140</v>
      </c>
      <c r="B483" s="69">
        <v>11</v>
      </c>
      <c r="C483" s="69" t="s">
        <v>2909</v>
      </c>
      <c r="D483" s="69" t="s">
        <v>3438</v>
      </c>
      <c r="E483" s="69">
        <v>8</v>
      </c>
      <c r="F483" s="69">
        <v>1.208</v>
      </c>
      <c r="G483" s="69" t="s">
        <v>0</v>
      </c>
      <c r="H483" s="69">
        <v>1580</v>
      </c>
      <c r="I483" s="69">
        <v>14</v>
      </c>
      <c r="J483" s="69" t="s">
        <v>2</v>
      </c>
      <c r="K483" s="69"/>
      <c r="L483" s="69"/>
      <c r="M483" s="69"/>
      <c r="N483" s="69"/>
      <c r="O483" s="69"/>
      <c r="P483" s="69"/>
      <c r="Q483" s="69"/>
      <c r="R483" s="69"/>
      <c r="S483" s="69">
        <v>530</v>
      </c>
      <c r="T483" s="69">
        <v>635</v>
      </c>
      <c r="U483" s="70">
        <v>35</v>
      </c>
    </row>
    <row r="484" spans="1:21" ht="15.75" x14ac:dyDescent="0.25">
      <c r="A484" s="68" t="s">
        <v>3140</v>
      </c>
      <c r="B484" s="69">
        <v>11</v>
      </c>
      <c r="C484" s="69" t="s">
        <v>2909</v>
      </c>
      <c r="D484" s="69" t="s">
        <v>3439</v>
      </c>
      <c r="E484" s="69">
        <v>8</v>
      </c>
      <c r="F484" s="69">
        <v>1.208</v>
      </c>
      <c r="G484" s="69" t="s">
        <v>0</v>
      </c>
      <c r="H484" s="69">
        <v>1580</v>
      </c>
      <c r="I484" s="69">
        <v>14</v>
      </c>
      <c r="J484" s="69" t="s">
        <v>2</v>
      </c>
      <c r="K484" s="69"/>
      <c r="L484" s="69"/>
      <c r="M484" s="69"/>
      <c r="N484" s="69"/>
      <c r="O484" s="69"/>
      <c r="P484" s="69"/>
      <c r="Q484" s="69"/>
      <c r="R484" s="69"/>
      <c r="S484" s="69">
        <v>530</v>
      </c>
      <c r="T484" s="69">
        <v>635</v>
      </c>
      <c r="U484" s="70">
        <v>35</v>
      </c>
    </row>
    <row r="485" spans="1:21" ht="15.75" x14ac:dyDescent="0.25">
      <c r="A485" s="68" t="s">
        <v>3140</v>
      </c>
      <c r="B485" s="69">
        <v>9</v>
      </c>
      <c r="C485" s="69" t="s">
        <v>2909</v>
      </c>
      <c r="D485" s="69" t="s">
        <v>3440</v>
      </c>
      <c r="E485" s="69">
        <v>8</v>
      </c>
      <c r="F485" s="69">
        <v>1.208</v>
      </c>
      <c r="G485" s="69" t="s">
        <v>0</v>
      </c>
      <c r="H485" s="69">
        <v>1550</v>
      </c>
      <c r="I485" s="69">
        <v>14</v>
      </c>
      <c r="J485" s="69" t="s">
        <v>2</v>
      </c>
      <c r="K485" s="69"/>
      <c r="L485" s="69"/>
      <c r="M485" s="69"/>
      <c r="N485" s="69"/>
      <c r="O485" s="69"/>
      <c r="P485" s="69"/>
      <c r="Q485" s="69"/>
      <c r="R485" s="69"/>
      <c r="S485" s="69">
        <v>530</v>
      </c>
      <c r="T485" s="69">
        <v>635</v>
      </c>
      <c r="U485" s="70">
        <v>35</v>
      </c>
    </row>
    <row r="486" spans="1:21" ht="15.75" x14ac:dyDescent="0.25">
      <c r="A486" s="68" t="s">
        <v>3140</v>
      </c>
      <c r="B486" s="69">
        <v>9</v>
      </c>
      <c r="C486" s="69" t="s">
        <v>2909</v>
      </c>
      <c r="D486" s="69" t="s">
        <v>3441</v>
      </c>
      <c r="E486" s="69">
        <v>35</v>
      </c>
      <c r="F486" s="69">
        <v>1.208</v>
      </c>
      <c r="G486" s="69" t="s">
        <v>0</v>
      </c>
      <c r="H486" s="69">
        <v>1550</v>
      </c>
      <c r="I486" s="69">
        <v>14</v>
      </c>
      <c r="J486" s="69" t="s">
        <v>2</v>
      </c>
      <c r="K486" s="69"/>
      <c r="L486" s="69"/>
      <c r="M486" s="69"/>
      <c r="N486" s="69"/>
      <c r="O486" s="69"/>
      <c r="P486" s="69"/>
      <c r="Q486" s="69"/>
      <c r="R486" s="69"/>
      <c r="S486" s="69">
        <v>530</v>
      </c>
      <c r="T486" s="69">
        <v>635</v>
      </c>
      <c r="U486" s="70">
        <v>35</v>
      </c>
    </row>
    <row r="487" spans="1:21" ht="15.75" x14ac:dyDescent="0.25">
      <c r="A487" s="68" t="s">
        <v>3140</v>
      </c>
      <c r="B487" s="69">
        <v>4</v>
      </c>
      <c r="C487" s="69" t="s">
        <v>2909</v>
      </c>
      <c r="D487" s="69" t="s">
        <v>3442</v>
      </c>
      <c r="E487" s="69">
        <v>7</v>
      </c>
      <c r="F487" s="69">
        <v>0.88800000000000001</v>
      </c>
      <c r="G487" s="69" t="s">
        <v>0</v>
      </c>
      <c r="H487" s="69">
        <v>1405</v>
      </c>
      <c r="I487" s="69">
        <v>12</v>
      </c>
      <c r="J487" s="69" t="s">
        <v>2</v>
      </c>
      <c r="K487" s="69"/>
      <c r="L487" s="69"/>
      <c r="M487" s="69"/>
      <c r="N487" s="69"/>
      <c r="O487" s="69"/>
      <c r="P487" s="69"/>
      <c r="Q487" s="69"/>
      <c r="R487" s="69"/>
      <c r="S487" s="69">
        <v>455</v>
      </c>
      <c r="T487" s="69">
        <v>545</v>
      </c>
      <c r="U487" s="70">
        <v>30</v>
      </c>
    </row>
    <row r="488" spans="1:21" ht="15.75" x14ac:dyDescent="0.25">
      <c r="A488" s="68" t="s">
        <v>3140</v>
      </c>
      <c r="B488" s="69">
        <v>4</v>
      </c>
      <c r="C488" s="69" t="s">
        <v>2909</v>
      </c>
      <c r="D488" s="69" t="s">
        <v>3443</v>
      </c>
      <c r="E488" s="69">
        <v>7</v>
      </c>
      <c r="F488" s="69">
        <v>0.88800000000000001</v>
      </c>
      <c r="G488" s="69" t="s">
        <v>0</v>
      </c>
      <c r="H488" s="69">
        <v>1405</v>
      </c>
      <c r="I488" s="69">
        <v>12</v>
      </c>
      <c r="J488" s="69" t="s">
        <v>2</v>
      </c>
      <c r="K488" s="69"/>
      <c r="L488" s="69"/>
      <c r="M488" s="69"/>
      <c r="N488" s="69"/>
      <c r="O488" s="69"/>
      <c r="P488" s="69"/>
      <c r="Q488" s="69"/>
      <c r="R488" s="69"/>
      <c r="S488" s="69">
        <v>455</v>
      </c>
      <c r="T488" s="69">
        <v>545</v>
      </c>
      <c r="U488" s="70">
        <v>30</v>
      </c>
    </row>
    <row r="489" spans="1:21" ht="15.75" x14ac:dyDescent="0.25">
      <c r="A489" s="68" t="s">
        <v>3140</v>
      </c>
      <c r="B489" s="69">
        <v>4</v>
      </c>
      <c r="C489" s="69" t="s">
        <v>2909</v>
      </c>
      <c r="D489" s="69" t="s">
        <v>3444</v>
      </c>
      <c r="E489" s="69">
        <v>4</v>
      </c>
      <c r="F489" s="69">
        <v>0.88800000000000001</v>
      </c>
      <c r="G489" s="69" t="s">
        <v>0</v>
      </c>
      <c r="H489" s="69">
        <v>1405</v>
      </c>
      <c r="I489" s="69">
        <v>12</v>
      </c>
      <c r="J489" s="69" t="s">
        <v>2</v>
      </c>
      <c r="K489" s="69"/>
      <c r="L489" s="69"/>
      <c r="M489" s="69"/>
      <c r="N489" s="69"/>
      <c r="O489" s="69"/>
      <c r="P489" s="69"/>
      <c r="Q489" s="69"/>
      <c r="R489" s="69"/>
      <c r="S489" s="69">
        <v>455</v>
      </c>
      <c r="T489" s="69">
        <v>545</v>
      </c>
      <c r="U489" s="70">
        <v>30</v>
      </c>
    </row>
    <row r="490" spans="1:21" ht="15.75" x14ac:dyDescent="0.25">
      <c r="A490" s="68" t="s">
        <v>3140</v>
      </c>
      <c r="B490" s="69">
        <v>4</v>
      </c>
      <c r="C490" s="69" t="s">
        <v>2909</v>
      </c>
      <c r="D490" s="69" t="s">
        <v>3445</v>
      </c>
      <c r="E490" s="69">
        <v>11</v>
      </c>
      <c r="F490" s="69">
        <v>0.88800000000000001</v>
      </c>
      <c r="G490" s="69" t="s">
        <v>0</v>
      </c>
      <c r="H490" s="69">
        <v>1405</v>
      </c>
      <c r="I490" s="69">
        <v>12</v>
      </c>
      <c r="J490" s="69" t="s">
        <v>2</v>
      </c>
      <c r="K490" s="69"/>
      <c r="L490" s="69"/>
      <c r="M490" s="69"/>
      <c r="N490" s="69"/>
      <c r="O490" s="69"/>
      <c r="P490" s="69"/>
      <c r="Q490" s="69"/>
      <c r="R490" s="69"/>
      <c r="S490" s="69">
        <v>455</v>
      </c>
      <c r="T490" s="69">
        <v>545</v>
      </c>
      <c r="U490" s="70">
        <v>30</v>
      </c>
    </row>
    <row r="491" spans="1:21" ht="15.75" x14ac:dyDescent="0.25">
      <c r="A491" s="68" t="s">
        <v>3140</v>
      </c>
      <c r="B491" s="69">
        <v>3</v>
      </c>
      <c r="C491" s="69" t="s">
        <v>2909</v>
      </c>
      <c r="D491" s="69" t="s">
        <v>3446</v>
      </c>
      <c r="E491" s="69">
        <v>19</v>
      </c>
      <c r="F491" s="69">
        <v>0.88800000000000001</v>
      </c>
      <c r="G491" s="69" t="s">
        <v>0</v>
      </c>
      <c r="H491" s="69">
        <v>1430</v>
      </c>
      <c r="I491" s="69">
        <v>12</v>
      </c>
      <c r="J491" s="69" t="s">
        <v>2</v>
      </c>
      <c r="K491" s="69"/>
      <c r="L491" s="69"/>
      <c r="M491" s="69"/>
      <c r="N491" s="69"/>
      <c r="O491" s="69"/>
      <c r="P491" s="69"/>
      <c r="Q491" s="69"/>
      <c r="R491" s="69"/>
      <c r="S491" s="69">
        <v>455</v>
      </c>
      <c r="T491" s="69">
        <v>545</v>
      </c>
      <c r="U491" s="70">
        <v>30</v>
      </c>
    </row>
    <row r="492" spans="1:21" ht="15.75" x14ac:dyDescent="0.25">
      <c r="A492" s="68" t="s">
        <v>3140</v>
      </c>
      <c r="B492" s="69">
        <v>3</v>
      </c>
      <c r="C492" s="69" t="s">
        <v>2909</v>
      </c>
      <c r="D492" s="69" t="s">
        <v>3447</v>
      </c>
      <c r="E492" s="69">
        <v>29</v>
      </c>
      <c r="F492" s="69">
        <v>0.88800000000000001</v>
      </c>
      <c r="G492" s="69" t="s">
        <v>0</v>
      </c>
      <c r="H492" s="69">
        <v>1430</v>
      </c>
      <c r="I492" s="69">
        <v>12</v>
      </c>
      <c r="J492" s="69" t="s">
        <v>2</v>
      </c>
      <c r="K492" s="69"/>
      <c r="L492" s="69"/>
      <c r="M492" s="69"/>
      <c r="N492" s="69"/>
      <c r="O492" s="69"/>
      <c r="P492" s="69"/>
      <c r="Q492" s="69"/>
      <c r="R492" s="69"/>
      <c r="S492" s="69">
        <v>455</v>
      </c>
      <c r="T492" s="69">
        <v>545</v>
      </c>
      <c r="U492" s="70">
        <v>30</v>
      </c>
    </row>
    <row r="493" spans="1:21" ht="15.75" x14ac:dyDescent="0.25">
      <c r="A493" s="68" t="s">
        <v>3140</v>
      </c>
      <c r="B493" s="69">
        <v>3</v>
      </c>
      <c r="C493" s="69" t="s">
        <v>2909</v>
      </c>
      <c r="D493" s="69" t="s">
        <v>3448</v>
      </c>
      <c r="E493" s="69">
        <v>4</v>
      </c>
      <c r="F493" s="69">
        <v>0.88800000000000001</v>
      </c>
      <c r="G493" s="69" t="s">
        <v>0</v>
      </c>
      <c r="H493" s="69">
        <v>1430</v>
      </c>
      <c r="I493" s="69">
        <v>12</v>
      </c>
      <c r="J493" s="69" t="s">
        <v>2</v>
      </c>
      <c r="K493" s="69"/>
      <c r="L493" s="69"/>
      <c r="M493" s="69"/>
      <c r="N493" s="69"/>
      <c r="O493" s="69"/>
      <c r="P493" s="69"/>
      <c r="Q493" s="69"/>
      <c r="R493" s="69"/>
      <c r="S493" s="69">
        <v>455</v>
      </c>
      <c r="T493" s="69">
        <v>545</v>
      </c>
      <c r="U493" s="70">
        <v>30</v>
      </c>
    </row>
    <row r="494" spans="1:21" ht="15.75" x14ac:dyDescent="0.25">
      <c r="A494" s="68" t="s">
        <v>3140</v>
      </c>
      <c r="B494" s="69">
        <v>3</v>
      </c>
      <c r="C494" s="69" t="s">
        <v>2909</v>
      </c>
      <c r="D494" s="69" t="s">
        <v>3449</v>
      </c>
      <c r="E494" s="69">
        <v>8</v>
      </c>
      <c r="F494" s="69">
        <v>0.88800000000000001</v>
      </c>
      <c r="G494" s="69" t="s">
        <v>0</v>
      </c>
      <c r="H494" s="69">
        <v>1430</v>
      </c>
      <c r="I494" s="69">
        <v>12</v>
      </c>
      <c r="J494" s="69" t="s">
        <v>2</v>
      </c>
      <c r="K494" s="69"/>
      <c r="L494" s="69"/>
      <c r="M494" s="69"/>
      <c r="N494" s="69"/>
      <c r="O494" s="69"/>
      <c r="P494" s="69"/>
      <c r="Q494" s="69"/>
      <c r="R494" s="69"/>
      <c r="S494" s="69">
        <v>455</v>
      </c>
      <c r="T494" s="69">
        <v>545</v>
      </c>
      <c r="U494" s="70">
        <v>30</v>
      </c>
    </row>
    <row r="495" spans="1:21" ht="15.75" x14ac:dyDescent="0.25">
      <c r="A495" s="68" t="s">
        <v>3140</v>
      </c>
      <c r="B495" s="69">
        <v>4</v>
      </c>
      <c r="C495" s="69" t="s">
        <v>2909</v>
      </c>
      <c r="D495" s="69" t="s">
        <v>3450</v>
      </c>
      <c r="E495" s="69">
        <v>7</v>
      </c>
      <c r="F495" s="69">
        <v>0.88800000000000001</v>
      </c>
      <c r="G495" s="69" t="s">
        <v>0</v>
      </c>
      <c r="H495" s="69">
        <v>1405</v>
      </c>
      <c r="I495" s="69">
        <v>12</v>
      </c>
      <c r="J495" s="69" t="s">
        <v>2</v>
      </c>
      <c r="K495" s="69"/>
      <c r="L495" s="69"/>
      <c r="M495" s="69"/>
      <c r="N495" s="69"/>
      <c r="O495" s="69"/>
      <c r="P495" s="69"/>
      <c r="Q495" s="69"/>
      <c r="R495" s="69"/>
      <c r="S495" s="69">
        <v>455</v>
      </c>
      <c r="T495" s="69">
        <v>545</v>
      </c>
      <c r="U495" s="70">
        <v>30</v>
      </c>
    </row>
    <row r="496" spans="1:21" ht="15.75" x14ac:dyDescent="0.25">
      <c r="A496" s="68" t="s">
        <v>3140</v>
      </c>
      <c r="B496" s="69">
        <v>4</v>
      </c>
      <c r="C496" s="69" t="s">
        <v>2909</v>
      </c>
      <c r="D496" s="69" t="s">
        <v>3451</v>
      </c>
      <c r="E496" s="69">
        <v>7</v>
      </c>
      <c r="F496" s="69">
        <v>0.88800000000000001</v>
      </c>
      <c r="G496" s="69" t="s">
        <v>0</v>
      </c>
      <c r="H496" s="69">
        <v>1405</v>
      </c>
      <c r="I496" s="69">
        <v>12</v>
      </c>
      <c r="J496" s="69" t="s">
        <v>2</v>
      </c>
      <c r="K496" s="69"/>
      <c r="L496" s="69"/>
      <c r="M496" s="69"/>
      <c r="N496" s="69"/>
      <c r="O496" s="69"/>
      <c r="P496" s="69"/>
      <c r="Q496" s="69"/>
      <c r="R496" s="69"/>
      <c r="S496" s="69">
        <v>455</v>
      </c>
      <c r="T496" s="69">
        <v>545</v>
      </c>
      <c r="U496" s="70">
        <v>30</v>
      </c>
    </row>
    <row r="497" spans="1:21" ht="15.75" x14ac:dyDescent="0.25">
      <c r="A497" s="68" t="s">
        <v>3140</v>
      </c>
      <c r="B497" s="69">
        <v>4</v>
      </c>
      <c r="C497" s="69" t="s">
        <v>2909</v>
      </c>
      <c r="D497" s="69" t="s">
        <v>3452</v>
      </c>
      <c r="E497" s="69">
        <v>4</v>
      </c>
      <c r="F497" s="69">
        <v>0.88800000000000001</v>
      </c>
      <c r="G497" s="69" t="s">
        <v>0</v>
      </c>
      <c r="H497" s="69">
        <v>1405</v>
      </c>
      <c r="I497" s="69">
        <v>12</v>
      </c>
      <c r="J497" s="69" t="s">
        <v>2</v>
      </c>
      <c r="K497" s="69"/>
      <c r="L497" s="69"/>
      <c r="M497" s="69"/>
      <c r="N497" s="69"/>
      <c r="O497" s="69"/>
      <c r="P497" s="69"/>
      <c r="Q497" s="69"/>
      <c r="R497" s="69"/>
      <c r="S497" s="69">
        <v>455</v>
      </c>
      <c r="T497" s="69">
        <v>545</v>
      </c>
      <c r="U497" s="70">
        <v>30</v>
      </c>
    </row>
    <row r="498" spans="1:21" ht="15.75" x14ac:dyDescent="0.25">
      <c r="A498" s="68" t="s">
        <v>3140</v>
      </c>
      <c r="B498" s="69">
        <v>4</v>
      </c>
      <c r="C498" s="69" t="s">
        <v>2909</v>
      </c>
      <c r="D498" s="69" t="s">
        <v>3453</v>
      </c>
      <c r="E498" s="69">
        <v>18</v>
      </c>
      <c r="F498" s="69">
        <v>0.88800000000000001</v>
      </c>
      <c r="G498" s="69" t="s">
        <v>0</v>
      </c>
      <c r="H498" s="69">
        <v>1405</v>
      </c>
      <c r="I498" s="69">
        <v>12</v>
      </c>
      <c r="J498" s="69" t="s">
        <v>2</v>
      </c>
      <c r="K498" s="69"/>
      <c r="L498" s="69"/>
      <c r="M498" s="69"/>
      <c r="N498" s="69"/>
      <c r="O498" s="69"/>
      <c r="P498" s="69"/>
      <c r="Q498" s="69"/>
      <c r="R498" s="69"/>
      <c r="S498" s="69">
        <v>455</v>
      </c>
      <c r="T498" s="69">
        <v>545</v>
      </c>
      <c r="U498" s="70">
        <v>30</v>
      </c>
    </row>
    <row r="499" spans="1:21" ht="15.75" x14ac:dyDescent="0.25">
      <c r="A499" s="68" t="s">
        <v>3140</v>
      </c>
      <c r="B499" s="69">
        <v>4</v>
      </c>
      <c r="C499" s="69" t="s">
        <v>2909</v>
      </c>
      <c r="D499" s="69" t="s">
        <v>3454</v>
      </c>
      <c r="E499" s="69">
        <v>18</v>
      </c>
      <c r="F499" s="69">
        <v>0.88800000000000001</v>
      </c>
      <c r="G499" s="69" t="s">
        <v>0</v>
      </c>
      <c r="H499" s="69">
        <v>1405</v>
      </c>
      <c r="I499" s="69">
        <v>12</v>
      </c>
      <c r="J499" s="69" t="s">
        <v>2</v>
      </c>
      <c r="K499" s="69"/>
      <c r="L499" s="69"/>
      <c r="M499" s="69"/>
      <c r="N499" s="69"/>
      <c r="O499" s="69"/>
      <c r="P499" s="69"/>
      <c r="Q499" s="69"/>
      <c r="R499" s="69"/>
      <c r="S499" s="69">
        <v>455</v>
      </c>
      <c r="T499" s="69">
        <v>545</v>
      </c>
      <c r="U499" s="70">
        <v>30</v>
      </c>
    </row>
    <row r="500" spans="1:21" ht="15.75" x14ac:dyDescent="0.25">
      <c r="A500" s="68" t="s">
        <v>3140</v>
      </c>
      <c r="B500" s="69">
        <v>4</v>
      </c>
      <c r="C500" s="69" t="s">
        <v>2909</v>
      </c>
      <c r="D500" s="69" t="s">
        <v>3455</v>
      </c>
      <c r="E500" s="69">
        <v>11</v>
      </c>
      <c r="F500" s="69">
        <v>0.88800000000000001</v>
      </c>
      <c r="G500" s="69" t="s">
        <v>0</v>
      </c>
      <c r="H500" s="69">
        <v>1405</v>
      </c>
      <c r="I500" s="69">
        <v>12</v>
      </c>
      <c r="J500" s="69" t="s">
        <v>2</v>
      </c>
      <c r="K500" s="69"/>
      <c r="L500" s="69"/>
      <c r="M500" s="69"/>
      <c r="N500" s="69"/>
      <c r="O500" s="69"/>
      <c r="P500" s="69"/>
      <c r="Q500" s="69"/>
      <c r="R500" s="69"/>
      <c r="S500" s="69">
        <v>455</v>
      </c>
      <c r="T500" s="69">
        <v>545</v>
      </c>
      <c r="U500" s="70">
        <v>30</v>
      </c>
    </row>
    <row r="501" spans="1:21" ht="15.75" x14ac:dyDescent="0.25">
      <c r="A501" s="68" t="s">
        <v>3140</v>
      </c>
      <c r="B501" s="69">
        <v>3</v>
      </c>
      <c r="C501" s="69" t="s">
        <v>2909</v>
      </c>
      <c r="D501" s="69" t="s">
        <v>3456</v>
      </c>
      <c r="E501" s="69">
        <v>19</v>
      </c>
      <c r="F501" s="69">
        <v>0.88800000000000001</v>
      </c>
      <c r="G501" s="69" t="s">
        <v>0</v>
      </c>
      <c r="H501" s="69">
        <v>1430</v>
      </c>
      <c r="I501" s="69">
        <v>12</v>
      </c>
      <c r="J501" s="69" t="s">
        <v>2</v>
      </c>
      <c r="K501" s="69"/>
      <c r="L501" s="69"/>
      <c r="M501" s="69"/>
      <c r="N501" s="69"/>
      <c r="O501" s="69"/>
      <c r="P501" s="69"/>
      <c r="Q501" s="69"/>
      <c r="R501" s="69"/>
      <c r="S501" s="69">
        <v>455</v>
      </c>
      <c r="T501" s="69">
        <v>545</v>
      </c>
      <c r="U501" s="70">
        <v>30</v>
      </c>
    </row>
    <row r="502" spans="1:21" ht="15.75" x14ac:dyDescent="0.25">
      <c r="A502" s="68" t="s">
        <v>3140</v>
      </c>
      <c r="B502" s="69">
        <v>3</v>
      </c>
      <c r="C502" s="69" t="s">
        <v>2909</v>
      </c>
      <c r="D502" s="69" t="s">
        <v>3457</v>
      </c>
      <c r="E502" s="69">
        <v>4</v>
      </c>
      <c r="F502" s="69">
        <v>0.88800000000000001</v>
      </c>
      <c r="G502" s="69" t="s">
        <v>0</v>
      </c>
      <c r="H502" s="69">
        <v>1430</v>
      </c>
      <c r="I502" s="69">
        <v>12</v>
      </c>
      <c r="J502" s="69" t="s">
        <v>2</v>
      </c>
      <c r="K502" s="69"/>
      <c r="L502" s="69"/>
      <c r="M502" s="69"/>
      <c r="N502" s="69"/>
      <c r="O502" s="69"/>
      <c r="P502" s="69"/>
      <c r="Q502" s="69"/>
      <c r="R502" s="69"/>
      <c r="S502" s="69">
        <v>455</v>
      </c>
      <c r="T502" s="69">
        <v>545</v>
      </c>
      <c r="U502" s="70">
        <v>30</v>
      </c>
    </row>
    <row r="503" spans="1:21" ht="15.75" x14ac:dyDescent="0.25">
      <c r="A503" s="68" t="s">
        <v>3140</v>
      </c>
      <c r="B503" s="69">
        <v>3</v>
      </c>
      <c r="C503" s="69" t="s">
        <v>2909</v>
      </c>
      <c r="D503" s="69" t="s">
        <v>3458</v>
      </c>
      <c r="E503" s="69">
        <v>29</v>
      </c>
      <c r="F503" s="69">
        <v>0.88800000000000001</v>
      </c>
      <c r="G503" s="69" t="s">
        <v>0</v>
      </c>
      <c r="H503" s="69">
        <v>1430</v>
      </c>
      <c r="I503" s="69">
        <v>12</v>
      </c>
      <c r="J503" s="69" t="s">
        <v>2</v>
      </c>
      <c r="K503" s="69"/>
      <c r="L503" s="69"/>
      <c r="M503" s="69"/>
      <c r="N503" s="69"/>
      <c r="O503" s="69"/>
      <c r="P503" s="69"/>
      <c r="Q503" s="69"/>
      <c r="R503" s="69"/>
      <c r="S503" s="69">
        <v>455</v>
      </c>
      <c r="T503" s="69">
        <v>545</v>
      </c>
      <c r="U503" s="70">
        <v>30</v>
      </c>
    </row>
    <row r="504" spans="1:21" ht="15.75" x14ac:dyDescent="0.25">
      <c r="A504" s="68" t="s">
        <v>3140</v>
      </c>
      <c r="B504" s="69">
        <v>3</v>
      </c>
      <c r="C504" s="69" t="s">
        <v>2909</v>
      </c>
      <c r="D504" s="69" t="s">
        <v>3459</v>
      </c>
      <c r="E504" s="69">
        <v>4</v>
      </c>
      <c r="F504" s="69">
        <v>0.88800000000000001</v>
      </c>
      <c r="G504" s="69" t="s">
        <v>0</v>
      </c>
      <c r="H504" s="69">
        <v>1430</v>
      </c>
      <c r="I504" s="69">
        <v>12</v>
      </c>
      <c r="J504" s="69" t="s">
        <v>2</v>
      </c>
      <c r="K504" s="69"/>
      <c r="L504" s="69"/>
      <c r="M504" s="69"/>
      <c r="N504" s="69"/>
      <c r="O504" s="69"/>
      <c r="P504" s="69"/>
      <c r="Q504" s="69"/>
      <c r="R504" s="69"/>
      <c r="S504" s="69">
        <v>455</v>
      </c>
      <c r="T504" s="69">
        <v>545</v>
      </c>
      <c r="U504" s="70">
        <v>30</v>
      </c>
    </row>
    <row r="505" spans="1:21" ht="15.75" x14ac:dyDescent="0.25">
      <c r="A505" s="68" t="s">
        <v>3140</v>
      </c>
      <c r="B505" s="69">
        <v>3</v>
      </c>
      <c r="C505" s="69" t="s">
        <v>2909</v>
      </c>
      <c r="D505" s="69" t="s">
        <v>3460</v>
      </c>
      <c r="E505" s="69">
        <v>8</v>
      </c>
      <c r="F505" s="69">
        <v>0.88800000000000001</v>
      </c>
      <c r="G505" s="69" t="s">
        <v>0</v>
      </c>
      <c r="H505" s="69">
        <v>1430</v>
      </c>
      <c r="I505" s="69">
        <v>12</v>
      </c>
      <c r="J505" s="69" t="s">
        <v>2</v>
      </c>
      <c r="K505" s="69"/>
      <c r="L505" s="69"/>
      <c r="M505" s="69"/>
      <c r="N505" s="69"/>
      <c r="O505" s="69"/>
      <c r="P505" s="69"/>
      <c r="Q505" s="69"/>
      <c r="R505" s="69"/>
      <c r="S505" s="69">
        <v>455</v>
      </c>
      <c r="T505" s="69">
        <v>545</v>
      </c>
      <c r="U505" s="70">
        <v>30</v>
      </c>
    </row>
    <row r="506" spans="1:21" ht="15.75" x14ac:dyDescent="0.25">
      <c r="A506" s="68" t="s">
        <v>3140</v>
      </c>
      <c r="B506" s="69">
        <v>4</v>
      </c>
      <c r="C506" s="69" t="s">
        <v>2909</v>
      </c>
      <c r="D506" s="69" t="s">
        <v>3461</v>
      </c>
      <c r="E506" s="69">
        <v>5</v>
      </c>
      <c r="F506" s="69">
        <v>0.88800000000000001</v>
      </c>
      <c r="G506" s="69" t="s">
        <v>0</v>
      </c>
      <c r="H506" s="69">
        <v>1405</v>
      </c>
      <c r="I506" s="69">
        <v>12</v>
      </c>
      <c r="J506" s="69" t="s">
        <v>2</v>
      </c>
      <c r="K506" s="69"/>
      <c r="L506" s="69"/>
      <c r="M506" s="69"/>
      <c r="N506" s="69"/>
      <c r="O506" s="69"/>
      <c r="P506" s="69"/>
      <c r="Q506" s="69"/>
      <c r="R506" s="69"/>
      <c r="S506" s="69">
        <v>455</v>
      </c>
      <c r="T506" s="69">
        <v>545</v>
      </c>
      <c r="U506" s="70">
        <v>30</v>
      </c>
    </row>
    <row r="507" spans="1:21" ht="15.75" x14ac:dyDescent="0.25">
      <c r="A507" s="68" t="s">
        <v>3140</v>
      </c>
      <c r="B507" s="69">
        <v>4</v>
      </c>
      <c r="C507" s="69" t="s">
        <v>2909</v>
      </c>
      <c r="D507" s="69" t="s">
        <v>3462</v>
      </c>
      <c r="E507" s="69">
        <v>5</v>
      </c>
      <c r="F507" s="69">
        <v>0.88800000000000001</v>
      </c>
      <c r="G507" s="69" t="s">
        <v>0</v>
      </c>
      <c r="H507" s="69">
        <v>1405</v>
      </c>
      <c r="I507" s="69">
        <v>12</v>
      </c>
      <c r="J507" s="69" t="s">
        <v>2</v>
      </c>
      <c r="K507" s="69"/>
      <c r="L507" s="69"/>
      <c r="M507" s="69"/>
      <c r="N507" s="69"/>
      <c r="O507" s="69"/>
      <c r="P507" s="69"/>
      <c r="Q507" s="69"/>
      <c r="R507" s="69"/>
      <c r="S507" s="69">
        <v>455</v>
      </c>
      <c r="T507" s="69">
        <v>545</v>
      </c>
      <c r="U507" s="70">
        <v>30</v>
      </c>
    </row>
    <row r="508" spans="1:21" ht="15.75" x14ac:dyDescent="0.25">
      <c r="A508" s="68" t="s">
        <v>3140</v>
      </c>
      <c r="B508" s="69">
        <v>3</v>
      </c>
      <c r="C508" s="69" t="s">
        <v>2909</v>
      </c>
      <c r="D508" s="69" t="s">
        <v>3463</v>
      </c>
      <c r="E508" s="69">
        <v>5</v>
      </c>
      <c r="F508" s="69">
        <v>0.88800000000000001</v>
      </c>
      <c r="G508" s="69" t="s">
        <v>0</v>
      </c>
      <c r="H508" s="69">
        <v>1430</v>
      </c>
      <c r="I508" s="69">
        <v>12</v>
      </c>
      <c r="J508" s="69" t="s">
        <v>2</v>
      </c>
      <c r="K508" s="69"/>
      <c r="L508" s="69"/>
      <c r="M508" s="69"/>
      <c r="N508" s="69"/>
      <c r="O508" s="69"/>
      <c r="P508" s="69"/>
      <c r="Q508" s="69"/>
      <c r="R508" s="69"/>
      <c r="S508" s="69">
        <v>455</v>
      </c>
      <c r="T508" s="69">
        <v>545</v>
      </c>
      <c r="U508" s="70">
        <v>30</v>
      </c>
    </row>
    <row r="509" spans="1:21" ht="15.75" x14ac:dyDescent="0.25">
      <c r="A509" s="68" t="s">
        <v>3140</v>
      </c>
      <c r="B509" s="69">
        <v>3</v>
      </c>
      <c r="C509" s="69" t="s">
        <v>2909</v>
      </c>
      <c r="D509" s="69" t="s">
        <v>3464</v>
      </c>
      <c r="E509" s="69">
        <v>5</v>
      </c>
      <c r="F509" s="69">
        <v>0.88800000000000001</v>
      </c>
      <c r="G509" s="69" t="s">
        <v>0</v>
      </c>
      <c r="H509" s="69">
        <v>1430</v>
      </c>
      <c r="I509" s="69">
        <v>12</v>
      </c>
      <c r="J509" s="69" t="s">
        <v>2</v>
      </c>
      <c r="K509" s="69"/>
      <c r="L509" s="69"/>
      <c r="M509" s="69"/>
      <c r="N509" s="69"/>
      <c r="O509" s="69"/>
      <c r="P509" s="69"/>
      <c r="Q509" s="69"/>
      <c r="R509" s="69"/>
      <c r="S509" s="69">
        <v>455</v>
      </c>
      <c r="T509" s="69">
        <v>545</v>
      </c>
      <c r="U509" s="70">
        <v>30</v>
      </c>
    </row>
    <row r="510" spans="1:21" ht="15.75" x14ac:dyDescent="0.25">
      <c r="A510" s="68" t="s">
        <v>3140</v>
      </c>
      <c r="B510" s="69">
        <v>4</v>
      </c>
      <c r="C510" s="69" t="s">
        <v>2909</v>
      </c>
      <c r="D510" s="69" t="s">
        <v>3465</v>
      </c>
      <c r="E510" s="69">
        <v>5</v>
      </c>
      <c r="F510" s="69">
        <v>0.88800000000000001</v>
      </c>
      <c r="G510" s="69" t="s">
        <v>0</v>
      </c>
      <c r="H510" s="69">
        <v>1405</v>
      </c>
      <c r="I510" s="69">
        <v>12</v>
      </c>
      <c r="J510" s="69" t="s">
        <v>2</v>
      </c>
      <c r="K510" s="69"/>
      <c r="L510" s="69"/>
      <c r="M510" s="69"/>
      <c r="N510" s="69"/>
      <c r="O510" s="69"/>
      <c r="P510" s="69"/>
      <c r="Q510" s="69"/>
      <c r="R510" s="69"/>
      <c r="S510" s="69">
        <v>455</v>
      </c>
      <c r="T510" s="69">
        <v>545</v>
      </c>
      <c r="U510" s="70">
        <v>30</v>
      </c>
    </row>
    <row r="511" spans="1:21" ht="15.75" x14ac:dyDescent="0.25">
      <c r="A511" s="68" t="s">
        <v>3140</v>
      </c>
      <c r="B511" s="69">
        <v>4</v>
      </c>
      <c r="C511" s="69" t="s">
        <v>2909</v>
      </c>
      <c r="D511" s="69" t="s">
        <v>3466</v>
      </c>
      <c r="E511" s="69">
        <v>5</v>
      </c>
      <c r="F511" s="69">
        <v>0.88800000000000001</v>
      </c>
      <c r="G511" s="69" t="s">
        <v>0</v>
      </c>
      <c r="H511" s="69">
        <v>1405</v>
      </c>
      <c r="I511" s="69">
        <v>12</v>
      </c>
      <c r="J511" s="69" t="s">
        <v>2</v>
      </c>
      <c r="K511" s="69"/>
      <c r="L511" s="69"/>
      <c r="M511" s="69"/>
      <c r="N511" s="69"/>
      <c r="O511" s="69"/>
      <c r="P511" s="69"/>
      <c r="Q511" s="69"/>
      <c r="R511" s="69"/>
      <c r="S511" s="69">
        <v>455</v>
      </c>
      <c r="T511" s="69">
        <v>545</v>
      </c>
      <c r="U511" s="70">
        <v>30</v>
      </c>
    </row>
    <row r="512" spans="1:21" ht="15.75" x14ac:dyDescent="0.25">
      <c r="A512" s="68" t="s">
        <v>3140</v>
      </c>
      <c r="B512" s="69">
        <v>3</v>
      </c>
      <c r="C512" s="69" t="s">
        <v>2909</v>
      </c>
      <c r="D512" s="69" t="s">
        <v>3467</v>
      </c>
      <c r="E512" s="69">
        <v>5</v>
      </c>
      <c r="F512" s="69">
        <v>0.88800000000000001</v>
      </c>
      <c r="G512" s="69" t="s">
        <v>0</v>
      </c>
      <c r="H512" s="69">
        <v>1430</v>
      </c>
      <c r="I512" s="69">
        <v>12</v>
      </c>
      <c r="J512" s="69" t="s">
        <v>2</v>
      </c>
      <c r="K512" s="69"/>
      <c r="L512" s="69"/>
      <c r="M512" s="69"/>
      <c r="N512" s="69"/>
      <c r="O512" s="69"/>
      <c r="P512" s="69"/>
      <c r="Q512" s="69"/>
      <c r="R512" s="69"/>
      <c r="S512" s="69">
        <v>455</v>
      </c>
      <c r="T512" s="69">
        <v>545</v>
      </c>
      <c r="U512" s="70">
        <v>30</v>
      </c>
    </row>
    <row r="513" spans="1:21" ht="15.75" x14ac:dyDescent="0.25">
      <c r="A513" s="68" t="s">
        <v>3140</v>
      </c>
      <c r="B513" s="69">
        <v>3</v>
      </c>
      <c r="C513" s="69" t="s">
        <v>2909</v>
      </c>
      <c r="D513" s="69" t="s">
        <v>3468</v>
      </c>
      <c r="E513" s="69">
        <v>5</v>
      </c>
      <c r="F513" s="69">
        <v>0.88800000000000001</v>
      </c>
      <c r="G513" s="69" t="s">
        <v>0</v>
      </c>
      <c r="H513" s="69">
        <v>1430</v>
      </c>
      <c r="I513" s="69">
        <v>12</v>
      </c>
      <c r="J513" s="69" t="s">
        <v>2</v>
      </c>
      <c r="K513" s="69"/>
      <c r="L513" s="69"/>
      <c r="M513" s="69"/>
      <c r="N513" s="69"/>
      <c r="O513" s="69"/>
      <c r="P513" s="69"/>
      <c r="Q513" s="69"/>
      <c r="R513" s="69"/>
      <c r="S513" s="69">
        <v>455</v>
      </c>
      <c r="T513" s="69">
        <v>545</v>
      </c>
      <c r="U513" s="70">
        <v>30</v>
      </c>
    </row>
    <row r="514" spans="1:21" ht="15.75" x14ac:dyDescent="0.25">
      <c r="A514" s="68" t="s">
        <v>3140</v>
      </c>
      <c r="B514" s="69">
        <v>3</v>
      </c>
      <c r="C514" s="69" t="s">
        <v>2909</v>
      </c>
      <c r="D514" s="69" t="s">
        <v>3469</v>
      </c>
      <c r="E514" s="69">
        <v>47</v>
      </c>
      <c r="F514" s="69">
        <v>0.88800000000000001</v>
      </c>
      <c r="G514" s="69" t="s">
        <v>0</v>
      </c>
      <c r="H514" s="69">
        <v>1430</v>
      </c>
      <c r="I514" s="69">
        <v>12</v>
      </c>
      <c r="J514" s="69" t="s">
        <v>2</v>
      </c>
      <c r="K514" s="69"/>
      <c r="L514" s="69"/>
      <c r="M514" s="69"/>
      <c r="N514" s="69"/>
      <c r="O514" s="69"/>
      <c r="P514" s="69"/>
      <c r="Q514" s="69"/>
      <c r="R514" s="69"/>
      <c r="S514" s="69">
        <v>455</v>
      </c>
      <c r="T514" s="69">
        <v>545</v>
      </c>
      <c r="U514" s="70">
        <v>30</v>
      </c>
    </row>
    <row r="515" spans="1:21" ht="15.75" x14ac:dyDescent="0.25">
      <c r="A515" s="68" t="s">
        <v>3140</v>
      </c>
      <c r="B515" s="69">
        <v>4</v>
      </c>
      <c r="C515" s="69" t="s">
        <v>2909</v>
      </c>
      <c r="D515" s="69" t="s">
        <v>3470</v>
      </c>
      <c r="E515" s="69">
        <v>91</v>
      </c>
      <c r="F515" s="69">
        <v>0.88800000000000001</v>
      </c>
      <c r="G515" s="69" t="s">
        <v>0</v>
      </c>
      <c r="H515" s="69">
        <v>1405</v>
      </c>
      <c r="I515" s="69">
        <v>12</v>
      </c>
      <c r="J515" s="69" t="s">
        <v>2</v>
      </c>
      <c r="K515" s="69"/>
      <c r="L515" s="69"/>
      <c r="M515" s="69"/>
      <c r="N515" s="69"/>
      <c r="O515" s="69"/>
      <c r="P515" s="69"/>
      <c r="Q515" s="69"/>
      <c r="R515" s="69"/>
      <c r="S515" s="69">
        <v>455</v>
      </c>
      <c r="T515" s="69">
        <v>545</v>
      </c>
      <c r="U515" s="70">
        <v>30</v>
      </c>
    </row>
    <row r="516" spans="1:21" ht="15.75" x14ac:dyDescent="0.25">
      <c r="A516" s="68" t="s">
        <v>3140</v>
      </c>
      <c r="B516" s="69">
        <v>3</v>
      </c>
      <c r="C516" s="69" t="s">
        <v>2909</v>
      </c>
      <c r="D516" s="69" t="s">
        <v>3471</v>
      </c>
      <c r="E516" s="69">
        <v>47</v>
      </c>
      <c r="F516" s="69">
        <v>0.88800000000000001</v>
      </c>
      <c r="G516" s="69" t="s">
        <v>0</v>
      </c>
      <c r="H516" s="69">
        <v>1430</v>
      </c>
      <c r="I516" s="69">
        <v>12</v>
      </c>
      <c r="J516" s="69" t="s">
        <v>2</v>
      </c>
      <c r="K516" s="69"/>
      <c r="L516" s="69"/>
      <c r="M516" s="69"/>
      <c r="N516" s="69"/>
      <c r="O516" s="69"/>
      <c r="P516" s="69"/>
      <c r="Q516" s="69"/>
      <c r="R516" s="69"/>
      <c r="S516" s="69">
        <v>455</v>
      </c>
      <c r="T516" s="69">
        <v>545</v>
      </c>
      <c r="U516" s="70">
        <v>30</v>
      </c>
    </row>
    <row r="517" spans="1:21" ht="15.75" x14ac:dyDescent="0.25">
      <c r="A517" s="68" t="s">
        <v>3140</v>
      </c>
      <c r="B517" s="69">
        <v>4</v>
      </c>
      <c r="C517" s="69" t="s">
        <v>2909</v>
      </c>
      <c r="D517" s="69" t="s">
        <v>3472</v>
      </c>
      <c r="E517" s="69">
        <v>91</v>
      </c>
      <c r="F517" s="69">
        <v>0.88800000000000001</v>
      </c>
      <c r="G517" s="69" t="s">
        <v>0</v>
      </c>
      <c r="H517" s="69">
        <v>1405</v>
      </c>
      <c r="I517" s="69">
        <v>12</v>
      </c>
      <c r="J517" s="69" t="s">
        <v>2</v>
      </c>
      <c r="K517" s="69"/>
      <c r="L517" s="69"/>
      <c r="M517" s="69"/>
      <c r="N517" s="69"/>
      <c r="O517" s="69"/>
      <c r="P517" s="69"/>
      <c r="Q517" s="69"/>
      <c r="R517" s="69"/>
      <c r="S517" s="69">
        <v>455</v>
      </c>
      <c r="T517" s="69">
        <v>545</v>
      </c>
      <c r="U517" s="70">
        <v>30</v>
      </c>
    </row>
    <row r="518" spans="1:21" ht="15.75" x14ac:dyDescent="0.25">
      <c r="A518" s="68" t="s">
        <v>3140</v>
      </c>
      <c r="B518" s="69">
        <v>11</v>
      </c>
      <c r="C518" s="69" t="s">
        <v>2909</v>
      </c>
      <c r="D518" s="69" t="s">
        <v>3473</v>
      </c>
      <c r="E518" s="69">
        <v>5</v>
      </c>
      <c r="F518" s="69">
        <v>0.88800000000000001</v>
      </c>
      <c r="G518" s="69" t="s">
        <v>0</v>
      </c>
      <c r="H518" s="69">
        <v>2000</v>
      </c>
      <c r="I518" s="69">
        <v>12</v>
      </c>
      <c r="J518" s="69" t="s">
        <v>2</v>
      </c>
      <c r="K518" s="69"/>
      <c r="L518" s="69"/>
      <c r="M518" s="69"/>
      <c r="N518" s="69"/>
      <c r="O518" s="69"/>
      <c r="P518" s="69"/>
      <c r="Q518" s="69"/>
      <c r="R518" s="69"/>
      <c r="S518" s="69">
        <v>455</v>
      </c>
      <c r="T518" s="69">
        <v>545</v>
      </c>
      <c r="U518" s="70">
        <v>30</v>
      </c>
    </row>
    <row r="519" spans="1:21" ht="15.75" x14ac:dyDescent="0.25">
      <c r="A519" s="68" t="s">
        <v>3140</v>
      </c>
      <c r="B519" s="69">
        <v>11</v>
      </c>
      <c r="C519" s="69" t="s">
        <v>2909</v>
      </c>
      <c r="D519" s="69" t="s">
        <v>3474</v>
      </c>
      <c r="E519" s="69">
        <v>5</v>
      </c>
      <c r="F519" s="69">
        <v>0.88800000000000001</v>
      </c>
      <c r="G519" s="69" t="s">
        <v>0</v>
      </c>
      <c r="H519" s="69">
        <v>2000</v>
      </c>
      <c r="I519" s="69">
        <v>12</v>
      </c>
      <c r="J519" s="69" t="s">
        <v>2</v>
      </c>
      <c r="K519" s="69"/>
      <c r="L519" s="69"/>
      <c r="M519" s="69"/>
      <c r="N519" s="69"/>
      <c r="O519" s="69"/>
      <c r="P519" s="69"/>
      <c r="Q519" s="69"/>
      <c r="R519" s="69"/>
      <c r="S519" s="69">
        <v>455</v>
      </c>
      <c r="T519" s="69">
        <v>545</v>
      </c>
      <c r="U519" s="70">
        <v>30</v>
      </c>
    </row>
    <row r="520" spans="1:21" ht="15.75" x14ac:dyDescent="0.25">
      <c r="A520" s="68" t="s">
        <v>3140</v>
      </c>
      <c r="B520" s="69">
        <v>21</v>
      </c>
      <c r="C520" s="69" t="s">
        <v>2909</v>
      </c>
      <c r="D520" s="69" t="s">
        <v>3475</v>
      </c>
      <c r="E520" s="69">
        <v>9</v>
      </c>
      <c r="F520" s="69">
        <v>1.208</v>
      </c>
      <c r="G520" s="69"/>
      <c r="H520" s="69">
        <v>2500</v>
      </c>
      <c r="I520" s="69">
        <v>14</v>
      </c>
      <c r="J520" s="69" t="s">
        <v>2</v>
      </c>
      <c r="K520" s="69"/>
      <c r="L520" s="69"/>
      <c r="M520" s="69"/>
      <c r="N520" s="69"/>
      <c r="O520" s="69"/>
      <c r="P520" s="69"/>
      <c r="Q520" s="69"/>
      <c r="R520" s="69"/>
      <c r="S520" s="69">
        <v>530</v>
      </c>
      <c r="T520" s="69">
        <v>635</v>
      </c>
      <c r="U520" s="70">
        <v>35</v>
      </c>
    </row>
    <row r="521" spans="1:21" ht="15.75" x14ac:dyDescent="0.25">
      <c r="A521" s="68" t="s">
        <v>3140</v>
      </c>
      <c r="B521" s="69">
        <v>21</v>
      </c>
      <c r="C521" s="69" t="s">
        <v>2909</v>
      </c>
      <c r="D521" s="69" t="s">
        <v>3476</v>
      </c>
      <c r="E521" s="69">
        <v>9</v>
      </c>
      <c r="F521" s="69">
        <v>1.208</v>
      </c>
      <c r="G521" s="69"/>
      <c r="H521" s="69">
        <v>2500</v>
      </c>
      <c r="I521" s="69">
        <v>14</v>
      </c>
      <c r="J521" s="69" t="s">
        <v>2</v>
      </c>
      <c r="K521" s="69"/>
      <c r="L521" s="69"/>
      <c r="M521" s="69"/>
      <c r="N521" s="69"/>
      <c r="O521" s="69"/>
      <c r="P521" s="69"/>
      <c r="Q521" s="69"/>
      <c r="R521" s="69"/>
      <c r="S521" s="69">
        <v>530</v>
      </c>
      <c r="T521" s="69">
        <v>635</v>
      </c>
      <c r="U521" s="70">
        <v>35</v>
      </c>
    </row>
    <row r="522" spans="1:21" ht="15.75" x14ac:dyDescent="0.25">
      <c r="A522" s="68" t="s">
        <v>3140</v>
      </c>
      <c r="B522" s="69">
        <v>41</v>
      </c>
      <c r="C522" s="69" t="s">
        <v>2909</v>
      </c>
      <c r="D522" s="69" t="s">
        <v>3477</v>
      </c>
      <c r="E522" s="69">
        <v>12</v>
      </c>
      <c r="F522" s="69">
        <v>1.208</v>
      </c>
      <c r="G522" s="69"/>
      <c r="H522" s="69">
        <v>2000</v>
      </c>
      <c r="I522" s="69">
        <v>14</v>
      </c>
      <c r="J522" s="69" t="s">
        <v>2</v>
      </c>
      <c r="K522" s="69"/>
      <c r="L522" s="69"/>
      <c r="M522" s="69"/>
      <c r="N522" s="69"/>
      <c r="O522" s="69"/>
      <c r="P522" s="69"/>
      <c r="Q522" s="69"/>
      <c r="R522" s="69"/>
      <c r="S522" s="69">
        <v>530</v>
      </c>
      <c r="T522" s="69">
        <v>635</v>
      </c>
      <c r="U522" s="70">
        <v>35</v>
      </c>
    </row>
    <row r="523" spans="1:21" ht="15.75" x14ac:dyDescent="0.25">
      <c r="A523" s="68" t="s">
        <v>3140</v>
      </c>
      <c r="B523" s="69">
        <v>41</v>
      </c>
      <c r="C523" s="69" t="s">
        <v>2909</v>
      </c>
      <c r="D523" s="69" t="s">
        <v>3478</v>
      </c>
      <c r="E523" s="69">
        <v>9</v>
      </c>
      <c r="F523" s="69">
        <v>1.208</v>
      </c>
      <c r="G523" s="69"/>
      <c r="H523" s="69">
        <v>2000</v>
      </c>
      <c r="I523" s="69">
        <v>14</v>
      </c>
      <c r="J523" s="69" t="s">
        <v>2</v>
      </c>
      <c r="K523" s="69"/>
      <c r="L523" s="69"/>
      <c r="M523" s="69"/>
      <c r="N523" s="69"/>
      <c r="O523" s="69"/>
      <c r="P523" s="69"/>
      <c r="Q523" s="69"/>
      <c r="R523" s="69"/>
      <c r="S523" s="69">
        <v>530</v>
      </c>
      <c r="T523" s="69">
        <v>635</v>
      </c>
      <c r="U523" s="70">
        <v>35</v>
      </c>
    </row>
    <row r="524" spans="1:21" ht="15.75" x14ac:dyDescent="0.25">
      <c r="A524" s="68" t="s">
        <v>3140</v>
      </c>
      <c r="B524" s="69">
        <v>41</v>
      </c>
      <c r="C524" s="69" t="s">
        <v>2909</v>
      </c>
      <c r="D524" s="69" t="s">
        <v>3479</v>
      </c>
      <c r="E524" s="69">
        <v>12</v>
      </c>
      <c r="F524" s="69">
        <v>1.208</v>
      </c>
      <c r="G524" s="69"/>
      <c r="H524" s="69">
        <v>2000</v>
      </c>
      <c r="I524" s="69">
        <v>14</v>
      </c>
      <c r="J524" s="69" t="s">
        <v>2</v>
      </c>
      <c r="K524" s="69"/>
      <c r="L524" s="69"/>
      <c r="M524" s="69"/>
      <c r="N524" s="69"/>
      <c r="O524" s="69"/>
      <c r="P524" s="69"/>
      <c r="Q524" s="69"/>
      <c r="R524" s="69"/>
      <c r="S524" s="69">
        <v>530</v>
      </c>
      <c r="T524" s="69">
        <v>635</v>
      </c>
      <c r="U524" s="70">
        <v>35</v>
      </c>
    </row>
    <row r="525" spans="1:21" ht="15.75" x14ac:dyDescent="0.25">
      <c r="A525" s="68" t="s">
        <v>3140</v>
      </c>
      <c r="B525" s="69">
        <v>41</v>
      </c>
      <c r="C525" s="69" t="s">
        <v>2909</v>
      </c>
      <c r="D525" s="69" t="s">
        <v>3480</v>
      </c>
      <c r="E525" s="69">
        <v>9</v>
      </c>
      <c r="F525" s="69">
        <v>1.208</v>
      </c>
      <c r="G525" s="69"/>
      <c r="H525" s="69">
        <v>2000</v>
      </c>
      <c r="I525" s="69">
        <v>14</v>
      </c>
      <c r="J525" s="69" t="s">
        <v>2</v>
      </c>
      <c r="K525" s="69"/>
      <c r="L525" s="69"/>
      <c r="M525" s="69"/>
      <c r="N525" s="69"/>
      <c r="O525" s="69"/>
      <c r="P525" s="69"/>
      <c r="Q525" s="69"/>
      <c r="R525" s="69"/>
      <c r="S525" s="69">
        <v>530</v>
      </c>
      <c r="T525" s="69">
        <v>635</v>
      </c>
      <c r="U525" s="70">
        <v>35</v>
      </c>
    </row>
    <row r="526" spans="1:21" ht="15.75" x14ac:dyDescent="0.25">
      <c r="A526" s="68" t="s">
        <v>3140</v>
      </c>
      <c r="B526" s="69">
        <v>31</v>
      </c>
      <c r="C526" s="69" t="s">
        <v>2909</v>
      </c>
      <c r="D526" s="69" t="s">
        <v>3481</v>
      </c>
      <c r="E526" s="69">
        <v>12</v>
      </c>
      <c r="F526" s="69">
        <v>1.208</v>
      </c>
      <c r="G526" s="69" t="s">
        <v>0</v>
      </c>
      <c r="H526" s="69">
        <v>2000</v>
      </c>
      <c r="I526" s="69">
        <v>14</v>
      </c>
      <c r="J526" s="69" t="s">
        <v>2</v>
      </c>
      <c r="K526" s="69"/>
      <c r="L526" s="69"/>
      <c r="M526" s="69"/>
      <c r="N526" s="69"/>
      <c r="O526" s="69"/>
      <c r="P526" s="69"/>
      <c r="Q526" s="69"/>
      <c r="R526" s="69"/>
      <c r="S526" s="69">
        <v>530</v>
      </c>
      <c r="T526" s="69">
        <v>635</v>
      </c>
      <c r="U526" s="70">
        <v>35</v>
      </c>
    </row>
    <row r="527" spans="1:21" ht="15.75" x14ac:dyDescent="0.25">
      <c r="A527" s="68" t="s">
        <v>3140</v>
      </c>
      <c r="B527" s="69">
        <v>31</v>
      </c>
      <c r="C527" s="69" t="s">
        <v>2909</v>
      </c>
      <c r="D527" s="69" t="s">
        <v>3482</v>
      </c>
      <c r="E527" s="69">
        <v>11</v>
      </c>
      <c r="F527" s="69">
        <v>1.5780000000000001</v>
      </c>
      <c r="G527" s="69"/>
      <c r="H527" s="69">
        <v>3000</v>
      </c>
      <c r="I527" s="69">
        <v>16</v>
      </c>
      <c r="J527" s="69" t="s">
        <v>2</v>
      </c>
      <c r="K527" s="69"/>
      <c r="L527" s="69"/>
      <c r="M527" s="69"/>
      <c r="N527" s="69"/>
      <c r="O527" s="69"/>
      <c r="P527" s="69"/>
      <c r="Q527" s="69"/>
      <c r="R527" s="69"/>
      <c r="S527" s="69">
        <v>605</v>
      </c>
      <c r="T527" s="69">
        <v>730</v>
      </c>
      <c r="U527" s="70">
        <v>40</v>
      </c>
    </row>
    <row r="528" spans="1:21" ht="15.75" x14ac:dyDescent="0.25">
      <c r="A528" s="68" t="s">
        <v>3140</v>
      </c>
      <c r="B528" s="69">
        <v>31</v>
      </c>
      <c r="C528" s="69" t="s">
        <v>2909</v>
      </c>
      <c r="D528" s="69" t="s">
        <v>3483</v>
      </c>
      <c r="E528" s="69">
        <v>12</v>
      </c>
      <c r="F528" s="69">
        <v>1.208</v>
      </c>
      <c r="G528" s="69" t="s">
        <v>0</v>
      </c>
      <c r="H528" s="69">
        <v>2000</v>
      </c>
      <c r="I528" s="69">
        <v>14</v>
      </c>
      <c r="J528" s="69" t="s">
        <v>2</v>
      </c>
      <c r="K528" s="69"/>
      <c r="L528" s="69"/>
      <c r="M528" s="69"/>
      <c r="N528" s="69"/>
      <c r="O528" s="69"/>
      <c r="P528" s="69"/>
      <c r="Q528" s="69"/>
      <c r="R528" s="69"/>
      <c r="S528" s="69">
        <v>530</v>
      </c>
      <c r="T528" s="69">
        <v>635</v>
      </c>
      <c r="U528" s="70">
        <v>35</v>
      </c>
    </row>
    <row r="529" spans="1:21" ht="15.75" x14ac:dyDescent="0.25">
      <c r="A529" s="68" t="s">
        <v>3140</v>
      </c>
      <c r="B529" s="69">
        <v>31</v>
      </c>
      <c r="C529" s="69" t="s">
        <v>2909</v>
      </c>
      <c r="D529" s="69" t="s">
        <v>3484</v>
      </c>
      <c r="E529" s="69">
        <v>11</v>
      </c>
      <c r="F529" s="69">
        <v>1.5780000000000001</v>
      </c>
      <c r="G529" s="69"/>
      <c r="H529" s="69">
        <v>3000</v>
      </c>
      <c r="I529" s="69">
        <v>16</v>
      </c>
      <c r="J529" s="69" t="s">
        <v>2</v>
      </c>
      <c r="K529" s="69"/>
      <c r="L529" s="69"/>
      <c r="M529" s="69"/>
      <c r="N529" s="69"/>
      <c r="O529" s="69"/>
      <c r="P529" s="69"/>
      <c r="Q529" s="69"/>
      <c r="R529" s="69"/>
      <c r="S529" s="69">
        <v>605</v>
      </c>
      <c r="T529" s="69">
        <v>730</v>
      </c>
      <c r="U529" s="70">
        <v>40</v>
      </c>
    </row>
    <row r="530" spans="1:21" ht="31.5" x14ac:dyDescent="0.25">
      <c r="A530" s="68" t="s">
        <v>3140</v>
      </c>
      <c r="B530" s="69">
        <v>4</v>
      </c>
      <c r="C530" s="69" t="s">
        <v>2909</v>
      </c>
      <c r="D530" s="69" t="s">
        <v>3485</v>
      </c>
      <c r="E530" s="69">
        <v>17</v>
      </c>
      <c r="F530" s="69">
        <v>1.208</v>
      </c>
      <c r="G530" s="69" t="s">
        <v>0</v>
      </c>
      <c r="H530" s="69">
        <v>5850</v>
      </c>
      <c r="I530" s="69">
        <v>14</v>
      </c>
      <c r="J530" s="69" t="s">
        <v>2</v>
      </c>
      <c r="K530" s="69"/>
      <c r="L530" s="69"/>
      <c r="M530" s="69"/>
      <c r="N530" s="69"/>
      <c r="O530" s="69"/>
      <c r="P530" s="69"/>
      <c r="Q530" s="69"/>
      <c r="R530" s="69"/>
      <c r="S530" s="69">
        <v>530</v>
      </c>
      <c r="T530" s="69">
        <v>635</v>
      </c>
      <c r="U530" s="70">
        <v>35</v>
      </c>
    </row>
    <row r="531" spans="1:21" ht="31.5" x14ac:dyDescent="0.25">
      <c r="A531" s="68" t="s">
        <v>3140</v>
      </c>
      <c r="B531" s="69">
        <v>5</v>
      </c>
      <c r="C531" s="69" t="s">
        <v>2909</v>
      </c>
      <c r="D531" s="69" t="s">
        <v>3486</v>
      </c>
      <c r="E531" s="69">
        <v>17</v>
      </c>
      <c r="F531" s="69">
        <v>1.208</v>
      </c>
      <c r="G531" s="69" t="s">
        <v>0</v>
      </c>
      <c r="H531" s="69">
        <v>6260</v>
      </c>
      <c r="I531" s="69">
        <v>14</v>
      </c>
      <c r="J531" s="69" t="s">
        <v>2</v>
      </c>
      <c r="K531" s="69"/>
      <c r="L531" s="69"/>
      <c r="M531" s="69"/>
      <c r="N531" s="69"/>
      <c r="O531" s="69"/>
      <c r="P531" s="69"/>
      <c r="Q531" s="69"/>
      <c r="R531" s="69"/>
      <c r="S531" s="69">
        <v>530</v>
      </c>
      <c r="T531" s="69">
        <v>635</v>
      </c>
      <c r="U531" s="70">
        <v>35</v>
      </c>
    </row>
    <row r="532" spans="1:21" ht="31.5" x14ac:dyDescent="0.25">
      <c r="A532" s="68" t="s">
        <v>3140</v>
      </c>
      <c r="B532" s="69">
        <v>6</v>
      </c>
      <c r="C532" s="69" t="s">
        <v>2909</v>
      </c>
      <c r="D532" s="69" t="s">
        <v>3487</v>
      </c>
      <c r="E532" s="69">
        <v>60</v>
      </c>
      <c r="F532" s="69">
        <v>0.222</v>
      </c>
      <c r="G532" s="69" t="s">
        <v>0</v>
      </c>
      <c r="H532" s="69">
        <v>350</v>
      </c>
      <c r="I532" s="69">
        <v>6</v>
      </c>
      <c r="J532" s="69" t="s">
        <v>1</v>
      </c>
      <c r="K532" s="69"/>
      <c r="L532" s="69"/>
      <c r="M532" s="69"/>
      <c r="N532" s="69"/>
      <c r="O532" s="69"/>
      <c r="P532" s="69"/>
      <c r="Q532" s="69"/>
      <c r="R532" s="69"/>
      <c r="S532" s="69">
        <v>200</v>
      </c>
      <c r="T532" s="69">
        <v>250</v>
      </c>
      <c r="U532" s="70">
        <v>7.5</v>
      </c>
    </row>
    <row r="533" spans="1:21" ht="31.5" x14ac:dyDescent="0.25">
      <c r="A533" s="68" t="s">
        <v>3140</v>
      </c>
      <c r="B533" s="69">
        <v>4</v>
      </c>
      <c r="C533" s="69" t="s">
        <v>2909</v>
      </c>
      <c r="D533" s="69" t="s">
        <v>3488</v>
      </c>
      <c r="E533" s="69">
        <v>6</v>
      </c>
      <c r="F533" s="69">
        <v>1.208</v>
      </c>
      <c r="G533" s="69" t="s">
        <v>0</v>
      </c>
      <c r="H533" s="69">
        <v>5850</v>
      </c>
      <c r="I533" s="69">
        <v>14</v>
      </c>
      <c r="J533" s="69" t="s">
        <v>2</v>
      </c>
      <c r="K533" s="69"/>
      <c r="L533" s="69"/>
      <c r="M533" s="69"/>
      <c r="N533" s="69"/>
      <c r="O533" s="69"/>
      <c r="P533" s="69"/>
      <c r="Q533" s="69"/>
      <c r="R533" s="69"/>
      <c r="S533" s="69">
        <v>530</v>
      </c>
      <c r="T533" s="69">
        <v>635</v>
      </c>
      <c r="U533" s="70">
        <v>35</v>
      </c>
    </row>
    <row r="534" spans="1:21" ht="31.5" x14ac:dyDescent="0.25">
      <c r="A534" s="68" t="s">
        <v>3140</v>
      </c>
      <c r="B534" s="69">
        <v>5</v>
      </c>
      <c r="C534" s="69" t="s">
        <v>2909</v>
      </c>
      <c r="D534" s="69" t="s">
        <v>3489</v>
      </c>
      <c r="E534" s="69">
        <v>6</v>
      </c>
      <c r="F534" s="69">
        <v>1.208</v>
      </c>
      <c r="G534" s="69" t="s">
        <v>0</v>
      </c>
      <c r="H534" s="69">
        <v>6260</v>
      </c>
      <c r="I534" s="69">
        <v>14</v>
      </c>
      <c r="J534" s="69" t="s">
        <v>2</v>
      </c>
      <c r="K534" s="69"/>
      <c r="L534" s="69"/>
      <c r="M534" s="69"/>
      <c r="N534" s="69"/>
      <c r="O534" s="69"/>
      <c r="P534" s="69"/>
      <c r="Q534" s="69"/>
      <c r="R534" s="69"/>
      <c r="S534" s="69">
        <v>530</v>
      </c>
      <c r="T534" s="69">
        <v>635</v>
      </c>
      <c r="U534" s="70">
        <v>35</v>
      </c>
    </row>
    <row r="535" spans="1:21" ht="31.5" x14ac:dyDescent="0.25">
      <c r="A535" s="68" t="s">
        <v>3140</v>
      </c>
      <c r="B535" s="69">
        <v>6</v>
      </c>
      <c r="C535" s="69" t="s">
        <v>2909</v>
      </c>
      <c r="D535" s="69" t="s">
        <v>3490</v>
      </c>
      <c r="E535" s="69">
        <v>13</v>
      </c>
      <c r="F535" s="69">
        <v>0.222</v>
      </c>
      <c r="G535" s="69" t="s">
        <v>0</v>
      </c>
      <c r="H535" s="69">
        <v>350</v>
      </c>
      <c r="I535" s="69">
        <v>6</v>
      </c>
      <c r="J535" s="69" t="s">
        <v>1</v>
      </c>
      <c r="K535" s="69"/>
      <c r="L535" s="69"/>
      <c r="M535" s="69"/>
      <c r="N535" s="69"/>
      <c r="O535" s="69"/>
      <c r="P535" s="69"/>
      <c r="Q535" s="69"/>
      <c r="R535" s="69"/>
      <c r="S535" s="69">
        <v>200</v>
      </c>
      <c r="T535" s="69">
        <v>250</v>
      </c>
      <c r="U535" s="70">
        <v>7.5</v>
      </c>
    </row>
    <row r="536" spans="1:21" ht="31.5" x14ac:dyDescent="0.25">
      <c r="A536" s="68" t="s">
        <v>3140</v>
      </c>
      <c r="B536" s="69">
        <v>4</v>
      </c>
      <c r="C536" s="69" t="s">
        <v>2909</v>
      </c>
      <c r="D536" s="69" t="s">
        <v>3491</v>
      </c>
      <c r="E536" s="69">
        <v>17</v>
      </c>
      <c r="F536" s="69">
        <v>1.208</v>
      </c>
      <c r="G536" s="69" t="s">
        <v>0</v>
      </c>
      <c r="H536" s="69">
        <v>5850</v>
      </c>
      <c r="I536" s="69">
        <v>14</v>
      </c>
      <c r="J536" s="69" t="s">
        <v>2</v>
      </c>
      <c r="K536" s="69"/>
      <c r="L536" s="69"/>
      <c r="M536" s="69"/>
      <c r="N536" s="69"/>
      <c r="O536" s="69"/>
      <c r="P536" s="69"/>
      <c r="Q536" s="69"/>
      <c r="R536" s="69"/>
      <c r="S536" s="69">
        <v>530</v>
      </c>
      <c r="T536" s="69">
        <v>635</v>
      </c>
      <c r="U536" s="70">
        <v>35</v>
      </c>
    </row>
    <row r="537" spans="1:21" ht="31.5" x14ac:dyDescent="0.25">
      <c r="A537" s="68" t="s">
        <v>3140</v>
      </c>
      <c r="B537" s="69">
        <v>5</v>
      </c>
      <c r="C537" s="69" t="s">
        <v>2909</v>
      </c>
      <c r="D537" s="69" t="s">
        <v>3492</v>
      </c>
      <c r="E537" s="69">
        <v>17</v>
      </c>
      <c r="F537" s="69">
        <v>1.208</v>
      </c>
      <c r="G537" s="69" t="s">
        <v>0</v>
      </c>
      <c r="H537" s="69">
        <v>6260</v>
      </c>
      <c r="I537" s="69">
        <v>14</v>
      </c>
      <c r="J537" s="69" t="s">
        <v>2</v>
      </c>
      <c r="K537" s="69"/>
      <c r="L537" s="69"/>
      <c r="M537" s="69"/>
      <c r="N537" s="69"/>
      <c r="O537" s="69"/>
      <c r="P537" s="69"/>
      <c r="Q537" s="69"/>
      <c r="R537" s="69"/>
      <c r="S537" s="69">
        <v>530</v>
      </c>
      <c r="T537" s="69">
        <v>635</v>
      </c>
      <c r="U537" s="70">
        <v>35</v>
      </c>
    </row>
    <row r="538" spans="1:21" ht="31.5" x14ac:dyDescent="0.25">
      <c r="A538" s="68" t="s">
        <v>3140</v>
      </c>
      <c r="B538" s="69">
        <v>6</v>
      </c>
      <c r="C538" s="69" t="s">
        <v>2909</v>
      </c>
      <c r="D538" s="69" t="s">
        <v>3493</v>
      </c>
      <c r="E538" s="69">
        <v>60</v>
      </c>
      <c r="F538" s="69">
        <v>0.222</v>
      </c>
      <c r="G538" s="69" t="s">
        <v>0</v>
      </c>
      <c r="H538" s="69">
        <v>350</v>
      </c>
      <c r="I538" s="69">
        <v>6</v>
      </c>
      <c r="J538" s="69" t="s">
        <v>1</v>
      </c>
      <c r="K538" s="69"/>
      <c r="L538" s="69"/>
      <c r="M538" s="69"/>
      <c r="N538" s="69"/>
      <c r="O538" s="69"/>
      <c r="P538" s="69"/>
      <c r="Q538" s="69"/>
      <c r="R538" s="69"/>
      <c r="S538" s="69">
        <v>200</v>
      </c>
      <c r="T538" s="69">
        <v>250</v>
      </c>
      <c r="U538" s="70">
        <v>7.5</v>
      </c>
    </row>
    <row r="539" spans="1:21" ht="15.75" x14ac:dyDescent="0.25">
      <c r="A539" s="68" t="s">
        <v>3140</v>
      </c>
      <c r="B539" s="69">
        <v>31</v>
      </c>
      <c r="C539" s="69" t="s">
        <v>2909</v>
      </c>
      <c r="D539" s="69" t="s">
        <v>3494</v>
      </c>
      <c r="E539" s="69">
        <v>13</v>
      </c>
      <c r="F539" s="69">
        <v>1.208</v>
      </c>
      <c r="G539" s="69" t="s">
        <v>0</v>
      </c>
      <c r="H539" s="69">
        <v>2000</v>
      </c>
      <c r="I539" s="69">
        <v>14</v>
      </c>
      <c r="J539" s="69" t="s">
        <v>2</v>
      </c>
      <c r="K539" s="69"/>
      <c r="L539" s="69"/>
      <c r="M539" s="69"/>
      <c r="N539" s="69"/>
      <c r="O539" s="69"/>
      <c r="P539" s="69"/>
      <c r="Q539" s="69"/>
      <c r="R539" s="69"/>
      <c r="S539" s="69">
        <v>530</v>
      </c>
      <c r="T539" s="69">
        <v>635</v>
      </c>
      <c r="U539" s="70">
        <v>35</v>
      </c>
    </row>
    <row r="540" spans="1:21" ht="15.75" x14ac:dyDescent="0.25">
      <c r="A540" s="68" t="s">
        <v>3140</v>
      </c>
      <c r="B540" s="69">
        <v>31</v>
      </c>
      <c r="C540" s="69" t="s">
        <v>2909</v>
      </c>
      <c r="D540" s="69" t="s">
        <v>3495</v>
      </c>
      <c r="E540" s="69">
        <v>13</v>
      </c>
      <c r="F540" s="69">
        <v>1.208</v>
      </c>
      <c r="G540" s="69"/>
      <c r="H540" s="69">
        <v>2500</v>
      </c>
      <c r="I540" s="69">
        <v>14</v>
      </c>
      <c r="J540" s="69" t="s">
        <v>2</v>
      </c>
      <c r="K540" s="69"/>
      <c r="L540" s="69"/>
      <c r="M540" s="69"/>
      <c r="N540" s="69"/>
      <c r="O540" s="69"/>
      <c r="P540" s="69"/>
      <c r="Q540" s="69"/>
      <c r="R540" s="69"/>
      <c r="S540" s="69">
        <v>530</v>
      </c>
      <c r="T540" s="69">
        <v>635</v>
      </c>
      <c r="U540" s="70">
        <v>35</v>
      </c>
    </row>
    <row r="541" spans="1:21" ht="15.75" x14ac:dyDescent="0.25">
      <c r="A541" s="68" t="s">
        <v>3140</v>
      </c>
      <c r="B541" s="69">
        <v>41</v>
      </c>
      <c r="C541" s="69" t="s">
        <v>2909</v>
      </c>
      <c r="D541" s="69" t="s">
        <v>3496</v>
      </c>
      <c r="E541" s="69">
        <v>13</v>
      </c>
      <c r="F541" s="69">
        <v>1.208</v>
      </c>
      <c r="G541" s="69"/>
      <c r="H541" s="69">
        <v>2800</v>
      </c>
      <c r="I541" s="69">
        <v>14</v>
      </c>
      <c r="J541" s="69" t="s">
        <v>2</v>
      </c>
      <c r="K541" s="69"/>
      <c r="L541" s="69"/>
      <c r="M541" s="69"/>
      <c r="N541" s="69"/>
      <c r="O541" s="69"/>
      <c r="P541" s="69"/>
      <c r="Q541" s="69"/>
      <c r="R541" s="69"/>
      <c r="S541" s="69">
        <v>530</v>
      </c>
      <c r="T541" s="69">
        <v>635</v>
      </c>
      <c r="U541" s="70">
        <v>35</v>
      </c>
    </row>
    <row r="542" spans="1:21" ht="15.75" x14ac:dyDescent="0.25">
      <c r="A542" s="68" t="s">
        <v>3140</v>
      </c>
      <c r="B542" s="69">
        <v>41</v>
      </c>
      <c r="C542" s="69" t="s">
        <v>2909</v>
      </c>
      <c r="D542" s="69" t="s">
        <v>3497</v>
      </c>
      <c r="E542" s="69">
        <v>13</v>
      </c>
      <c r="F542" s="69">
        <v>1.208</v>
      </c>
      <c r="G542" s="69"/>
      <c r="H542" s="69">
        <v>2800</v>
      </c>
      <c r="I542" s="69">
        <v>14</v>
      </c>
      <c r="J542" s="69" t="s">
        <v>2</v>
      </c>
      <c r="K542" s="69"/>
      <c r="L542" s="69"/>
      <c r="M542" s="69"/>
      <c r="N542" s="69"/>
      <c r="O542" s="69"/>
      <c r="P542" s="69"/>
      <c r="Q542" s="69"/>
      <c r="R542" s="69"/>
      <c r="S542" s="69">
        <v>530</v>
      </c>
      <c r="T542" s="69">
        <v>635</v>
      </c>
      <c r="U542" s="70">
        <v>35</v>
      </c>
    </row>
    <row r="543" spans="1:21" ht="15.75" x14ac:dyDescent="0.25">
      <c r="A543" s="68" t="s">
        <v>3140</v>
      </c>
      <c r="B543" s="69">
        <v>21</v>
      </c>
      <c r="C543" s="69" t="s">
        <v>2909</v>
      </c>
      <c r="D543" s="69" t="s">
        <v>3498</v>
      </c>
      <c r="E543" s="69">
        <v>9</v>
      </c>
      <c r="F543" s="69">
        <v>1.208</v>
      </c>
      <c r="G543" s="69"/>
      <c r="H543" s="69">
        <v>3000</v>
      </c>
      <c r="I543" s="69">
        <v>14</v>
      </c>
      <c r="J543" s="69" t="s">
        <v>2</v>
      </c>
      <c r="K543" s="69"/>
      <c r="L543" s="69"/>
      <c r="M543" s="69"/>
      <c r="N543" s="69"/>
      <c r="O543" s="69"/>
      <c r="P543" s="69"/>
      <c r="Q543" s="69"/>
      <c r="R543" s="69"/>
      <c r="S543" s="69">
        <v>530</v>
      </c>
      <c r="T543" s="69">
        <v>635</v>
      </c>
      <c r="U543" s="70">
        <v>35</v>
      </c>
    </row>
    <row r="544" spans="1:21" ht="15.75" x14ac:dyDescent="0.25">
      <c r="A544" s="68" t="s">
        <v>3140</v>
      </c>
      <c r="B544" s="69">
        <v>21</v>
      </c>
      <c r="C544" s="69" t="s">
        <v>2909</v>
      </c>
      <c r="D544" s="69" t="s">
        <v>3499</v>
      </c>
      <c r="E544" s="69">
        <v>9</v>
      </c>
      <c r="F544" s="69">
        <v>1.208</v>
      </c>
      <c r="G544" s="69"/>
      <c r="H544" s="69">
        <v>3000</v>
      </c>
      <c r="I544" s="69">
        <v>14</v>
      </c>
      <c r="J544" s="69" t="s">
        <v>2</v>
      </c>
      <c r="K544" s="69"/>
      <c r="L544" s="69"/>
      <c r="M544" s="69"/>
      <c r="N544" s="69"/>
      <c r="O544" s="69"/>
      <c r="P544" s="69"/>
      <c r="Q544" s="69"/>
      <c r="R544" s="69"/>
      <c r="S544" s="69">
        <v>530</v>
      </c>
      <c r="T544" s="69">
        <v>635</v>
      </c>
      <c r="U544" s="70">
        <v>35</v>
      </c>
    </row>
    <row r="545" spans="1:21" ht="15.75" x14ac:dyDescent="0.25">
      <c r="A545" s="68" t="s">
        <v>3140</v>
      </c>
      <c r="B545" s="69">
        <v>41</v>
      </c>
      <c r="C545" s="69" t="s">
        <v>2909</v>
      </c>
      <c r="D545" s="69" t="s">
        <v>3500</v>
      </c>
      <c r="E545" s="69">
        <v>5</v>
      </c>
      <c r="F545" s="69">
        <v>1.208</v>
      </c>
      <c r="G545" s="69"/>
      <c r="H545" s="69">
        <v>5500</v>
      </c>
      <c r="I545" s="69">
        <v>14</v>
      </c>
      <c r="J545" s="69" t="s">
        <v>2</v>
      </c>
      <c r="K545" s="69"/>
      <c r="L545" s="69"/>
      <c r="M545" s="69"/>
      <c r="N545" s="69"/>
      <c r="O545" s="69"/>
      <c r="P545" s="69"/>
      <c r="Q545" s="69"/>
      <c r="R545" s="69"/>
      <c r="S545" s="69">
        <v>530</v>
      </c>
      <c r="T545" s="69">
        <v>635</v>
      </c>
      <c r="U545" s="70">
        <v>35</v>
      </c>
    </row>
    <row r="546" spans="1:21" ht="15.75" x14ac:dyDescent="0.25">
      <c r="A546" s="68" t="s">
        <v>3140</v>
      </c>
      <c r="B546" s="69">
        <v>11</v>
      </c>
      <c r="C546" s="69" t="s">
        <v>2909</v>
      </c>
      <c r="D546" s="69" t="s">
        <v>3501</v>
      </c>
      <c r="E546" s="69">
        <v>11</v>
      </c>
      <c r="F546" s="69">
        <v>1.208</v>
      </c>
      <c r="G546" s="69" t="s">
        <v>0</v>
      </c>
      <c r="H546" s="69">
        <v>2500</v>
      </c>
      <c r="I546" s="69">
        <v>14</v>
      </c>
      <c r="J546" s="69" t="s">
        <v>2</v>
      </c>
      <c r="K546" s="69"/>
      <c r="L546" s="69"/>
      <c r="M546" s="69"/>
      <c r="N546" s="69"/>
      <c r="O546" s="69"/>
      <c r="P546" s="69"/>
      <c r="Q546" s="69"/>
      <c r="R546" s="69"/>
      <c r="S546" s="69">
        <v>530</v>
      </c>
      <c r="T546" s="69">
        <v>635</v>
      </c>
      <c r="U546" s="70">
        <v>35</v>
      </c>
    </row>
    <row r="547" spans="1:21" ht="15.75" x14ac:dyDescent="0.25">
      <c r="A547" s="68" t="s">
        <v>3140</v>
      </c>
      <c r="B547" s="69">
        <v>31</v>
      </c>
      <c r="C547" s="69" t="s">
        <v>2909</v>
      </c>
      <c r="D547" s="69" t="s">
        <v>3502</v>
      </c>
      <c r="E547" s="69">
        <v>13</v>
      </c>
      <c r="F547" s="69">
        <v>1.208</v>
      </c>
      <c r="G547" s="69"/>
      <c r="H547" s="69">
        <v>2500</v>
      </c>
      <c r="I547" s="69">
        <v>14</v>
      </c>
      <c r="J547" s="69" t="s">
        <v>2</v>
      </c>
      <c r="K547" s="69"/>
      <c r="L547" s="69"/>
      <c r="M547" s="69"/>
      <c r="N547" s="69"/>
      <c r="O547" s="69"/>
      <c r="P547" s="69"/>
      <c r="Q547" s="69"/>
      <c r="R547" s="69"/>
      <c r="S547" s="69">
        <v>530</v>
      </c>
      <c r="T547" s="69">
        <v>635</v>
      </c>
      <c r="U547" s="70">
        <v>35</v>
      </c>
    </row>
    <row r="548" spans="1:21" ht="15.75" x14ac:dyDescent="0.25">
      <c r="A548" s="68" t="s">
        <v>3140</v>
      </c>
      <c r="B548" s="69">
        <v>31</v>
      </c>
      <c r="C548" s="69" t="s">
        <v>2909</v>
      </c>
      <c r="D548" s="69" t="s">
        <v>3503</v>
      </c>
      <c r="E548" s="69">
        <v>13</v>
      </c>
      <c r="F548" s="69">
        <v>1.208</v>
      </c>
      <c r="G548" s="69" t="s">
        <v>0</v>
      </c>
      <c r="H548" s="69">
        <v>2000</v>
      </c>
      <c r="I548" s="69">
        <v>14</v>
      </c>
      <c r="J548" s="69" t="s">
        <v>2</v>
      </c>
      <c r="K548" s="69"/>
      <c r="L548" s="69"/>
      <c r="M548" s="69"/>
      <c r="N548" s="69"/>
      <c r="O548" s="69"/>
      <c r="P548" s="69"/>
      <c r="Q548" s="69"/>
      <c r="R548" s="69"/>
      <c r="S548" s="69">
        <v>530</v>
      </c>
      <c r="T548" s="69">
        <v>635</v>
      </c>
      <c r="U548" s="70">
        <v>35</v>
      </c>
    </row>
    <row r="549" spans="1:21" ht="15.75" x14ac:dyDescent="0.25">
      <c r="A549" s="68" t="s">
        <v>3140</v>
      </c>
      <c r="B549" s="69">
        <v>11</v>
      </c>
      <c r="C549" s="69" t="s">
        <v>2909</v>
      </c>
      <c r="D549" s="69" t="s">
        <v>3504</v>
      </c>
      <c r="E549" s="69">
        <v>11</v>
      </c>
      <c r="F549" s="69">
        <v>1.208</v>
      </c>
      <c r="G549" s="69" t="s">
        <v>0</v>
      </c>
      <c r="H549" s="69">
        <v>2500</v>
      </c>
      <c r="I549" s="69">
        <v>14</v>
      </c>
      <c r="J549" s="69" t="s">
        <v>2</v>
      </c>
      <c r="K549" s="69"/>
      <c r="L549" s="69"/>
      <c r="M549" s="69"/>
      <c r="N549" s="69"/>
      <c r="O549" s="69"/>
      <c r="P549" s="69"/>
      <c r="Q549" s="69"/>
      <c r="R549" s="69"/>
      <c r="S549" s="69">
        <v>530</v>
      </c>
      <c r="T549" s="69">
        <v>635</v>
      </c>
      <c r="U549" s="70">
        <v>35</v>
      </c>
    </row>
    <row r="550" spans="1:21" ht="15.75" x14ac:dyDescent="0.25">
      <c r="A550" s="68" t="s">
        <v>3140</v>
      </c>
      <c r="B550" s="69">
        <v>10</v>
      </c>
      <c r="C550" s="69" t="s">
        <v>2909</v>
      </c>
      <c r="D550" s="69" t="s">
        <v>3505</v>
      </c>
      <c r="E550" s="69">
        <v>7</v>
      </c>
      <c r="F550" s="69">
        <v>0.88800000000000001</v>
      </c>
      <c r="G550" s="69" t="s">
        <v>0</v>
      </c>
      <c r="H550" s="69">
        <v>1380</v>
      </c>
      <c r="I550" s="69">
        <v>12</v>
      </c>
      <c r="J550" s="69" t="s">
        <v>2</v>
      </c>
      <c r="K550" s="69"/>
      <c r="L550" s="69"/>
      <c r="M550" s="69"/>
      <c r="N550" s="69"/>
      <c r="O550" s="69"/>
      <c r="P550" s="69"/>
      <c r="Q550" s="69"/>
      <c r="R550" s="69"/>
      <c r="S550" s="69">
        <v>455</v>
      </c>
      <c r="T550" s="69">
        <v>545</v>
      </c>
      <c r="U550" s="70">
        <v>30</v>
      </c>
    </row>
    <row r="551" spans="1:21" ht="15.75" x14ac:dyDescent="0.25">
      <c r="A551" s="68" t="s">
        <v>3140</v>
      </c>
      <c r="B551" s="69">
        <v>10</v>
      </c>
      <c r="C551" s="69" t="s">
        <v>2909</v>
      </c>
      <c r="D551" s="69" t="s">
        <v>3506</v>
      </c>
      <c r="E551" s="69">
        <v>7</v>
      </c>
      <c r="F551" s="69">
        <v>0.88800000000000001</v>
      </c>
      <c r="G551" s="69" t="s">
        <v>0</v>
      </c>
      <c r="H551" s="69">
        <v>1380</v>
      </c>
      <c r="I551" s="69">
        <v>12</v>
      </c>
      <c r="J551" s="69" t="s">
        <v>2</v>
      </c>
      <c r="K551" s="69"/>
      <c r="L551" s="69"/>
      <c r="M551" s="69"/>
      <c r="N551" s="69"/>
      <c r="O551" s="69"/>
      <c r="P551" s="69"/>
      <c r="Q551" s="69"/>
      <c r="R551" s="69"/>
      <c r="S551" s="69">
        <v>455</v>
      </c>
      <c r="T551" s="69">
        <v>545</v>
      </c>
      <c r="U551" s="70">
        <v>30</v>
      </c>
    </row>
    <row r="552" spans="1:21" ht="15.75" x14ac:dyDescent="0.25">
      <c r="A552" s="68" t="s">
        <v>3140</v>
      </c>
      <c r="B552" s="69">
        <v>10</v>
      </c>
      <c r="C552" s="69" t="s">
        <v>2909</v>
      </c>
      <c r="D552" s="69" t="s">
        <v>3507</v>
      </c>
      <c r="E552" s="69">
        <v>7</v>
      </c>
      <c r="F552" s="69">
        <v>0.88800000000000001</v>
      </c>
      <c r="G552" s="69" t="s">
        <v>0</v>
      </c>
      <c r="H552" s="69">
        <v>1380</v>
      </c>
      <c r="I552" s="69">
        <v>12</v>
      </c>
      <c r="J552" s="69" t="s">
        <v>2</v>
      </c>
      <c r="K552" s="69"/>
      <c r="L552" s="69"/>
      <c r="M552" s="69"/>
      <c r="N552" s="69"/>
      <c r="O552" s="69"/>
      <c r="P552" s="69"/>
      <c r="Q552" s="69"/>
      <c r="R552" s="69"/>
      <c r="S552" s="69">
        <v>455</v>
      </c>
      <c r="T552" s="69">
        <v>545</v>
      </c>
      <c r="U552" s="70">
        <v>30</v>
      </c>
    </row>
    <row r="553" spans="1:21" ht="15.75" x14ac:dyDescent="0.25">
      <c r="A553" s="68" t="s">
        <v>3140</v>
      </c>
      <c r="B553" s="69">
        <v>10</v>
      </c>
      <c r="C553" s="69" t="s">
        <v>2909</v>
      </c>
      <c r="D553" s="69" t="s">
        <v>3508</v>
      </c>
      <c r="E553" s="69">
        <v>7</v>
      </c>
      <c r="F553" s="69">
        <v>0.88800000000000001</v>
      </c>
      <c r="G553" s="69" t="s">
        <v>0</v>
      </c>
      <c r="H553" s="69">
        <v>1380</v>
      </c>
      <c r="I553" s="69">
        <v>12</v>
      </c>
      <c r="J553" s="69" t="s">
        <v>2</v>
      </c>
      <c r="K553" s="69"/>
      <c r="L553" s="69"/>
      <c r="M553" s="69"/>
      <c r="N553" s="69"/>
      <c r="O553" s="69"/>
      <c r="P553" s="69"/>
      <c r="Q553" s="69"/>
      <c r="R553" s="69"/>
      <c r="S553" s="69">
        <v>455</v>
      </c>
      <c r="T553" s="69">
        <v>545</v>
      </c>
      <c r="U553" s="70">
        <v>30</v>
      </c>
    </row>
    <row r="554" spans="1:21" ht="15.75" x14ac:dyDescent="0.25">
      <c r="A554" s="68" t="s">
        <v>3140</v>
      </c>
      <c r="B554" s="69">
        <v>10</v>
      </c>
      <c r="C554" s="69" t="s">
        <v>2909</v>
      </c>
      <c r="D554" s="69" t="s">
        <v>3509</v>
      </c>
      <c r="E554" s="69">
        <v>7</v>
      </c>
      <c r="F554" s="69">
        <v>0.88800000000000001</v>
      </c>
      <c r="G554" s="69" t="s">
        <v>0</v>
      </c>
      <c r="H554" s="69">
        <v>1380</v>
      </c>
      <c r="I554" s="69">
        <v>12</v>
      </c>
      <c r="J554" s="69" t="s">
        <v>2</v>
      </c>
      <c r="K554" s="69"/>
      <c r="L554" s="69"/>
      <c r="M554" s="69"/>
      <c r="N554" s="69"/>
      <c r="O554" s="69"/>
      <c r="P554" s="69"/>
      <c r="Q554" s="69"/>
      <c r="R554" s="69"/>
      <c r="S554" s="69">
        <v>455</v>
      </c>
      <c r="T554" s="69">
        <v>545</v>
      </c>
      <c r="U554" s="70">
        <v>30</v>
      </c>
    </row>
    <row r="555" spans="1:21" ht="15.75" x14ac:dyDescent="0.25">
      <c r="A555" s="68" t="s">
        <v>3140</v>
      </c>
      <c r="B555" s="69">
        <v>10</v>
      </c>
      <c r="C555" s="69" t="s">
        <v>2909</v>
      </c>
      <c r="D555" s="69" t="s">
        <v>3510</v>
      </c>
      <c r="E555" s="69">
        <v>7</v>
      </c>
      <c r="F555" s="69">
        <v>0.88800000000000001</v>
      </c>
      <c r="G555" s="69" t="s">
        <v>0</v>
      </c>
      <c r="H555" s="69">
        <v>1380</v>
      </c>
      <c r="I555" s="69">
        <v>12</v>
      </c>
      <c r="J555" s="69" t="s">
        <v>2</v>
      </c>
      <c r="K555" s="69"/>
      <c r="L555" s="69"/>
      <c r="M555" s="69"/>
      <c r="N555" s="69"/>
      <c r="O555" s="69"/>
      <c r="P555" s="69"/>
      <c r="Q555" s="69"/>
      <c r="R555" s="69"/>
      <c r="S555" s="69">
        <v>455</v>
      </c>
      <c r="T555" s="69">
        <v>545</v>
      </c>
      <c r="U555" s="70">
        <v>30</v>
      </c>
    </row>
    <row r="556" spans="1:21" ht="15.75" x14ac:dyDescent="0.25">
      <c r="A556" s="68" t="s">
        <v>3140</v>
      </c>
      <c r="B556" s="69">
        <v>10</v>
      </c>
      <c r="C556" s="69" t="s">
        <v>2909</v>
      </c>
      <c r="D556" s="69" t="s">
        <v>3511</v>
      </c>
      <c r="E556" s="69">
        <v>7</v>
      </c>
      <c r="F556" s="69">
        <v>0.88800000000000001</v>
      </c>
      <c r="G556" s="69" t="s">
        <v>0</v>
      </c>
      <c r="H556" s="69">
        <v>1380</v>
      </c>
      <c r="I556" s="69">
        <v>12</v>
      </c>
      <c r="J556" s="69" t="s">
        <v>2</v>
      </c>
      <c r="K556" s="69"/>
      <c r="L556" s="69"/>
      <c r="M556" s="69"/>
      <c r="N556" s="69"/>
      <c r="O556" s="69"/>
      <c r="P556" s="69"/>
      <c r="Q556" s="69"/>
      <c r="R556" s="69"/>
      <c r="S556" s="69">
        <v>455</v>
      </c>
      <c r="T556" s="69">
        <v>545</v>
      </c>
      <c r="U556" s="70">
        <v>30</v>
      </c>
    </row>
    <row r="557" spans="1:21" ht="15.75" x14ac:dyDescent="0.25">
      <c r="A557" s="68" t="s">
        <v>3140</v>
      </c>
      <c r="B557" s="69">
        <v>10</v>
      </c>
      <c r="C557" s="69" t="s">
        <v>2909</v>
      </c>
      <c r="D557" s="69" t="s">
        <v>3512</v>
      </c>
      <c r="E557" s="69">
        <v>7</v>
      </c>
      <c r="F557" s="69">
        <v>0.88800000000000001</v>
      </c>
      <c r="G557" s="69" t="s">
        <v>0</v>
      </c>
      <c r="H557" s="69">
        <v>1380</v>
      </c>
      <c r="I557" s="69">
        <v>12</v>
      </c>
      <c r="J557" s="69" t="s">
        <v>2</v>
      </c>
      <c r="K557" s="69"/>
      <c r="L557" s="69"/>
      <c r="M557" s="69"/>
      <c r="N557" s="69"/>
      <c r="O557" s="69"/>
      <c r="P557" s="69"/>
      <c r="Q557" s="69"/>
      <c r="R557" s="69"/>
      <c r="S557" s="69">
        <v>455</v>
      </c>
      <c r="T557" s="69">
        <v>545</v>
      </c>
      <c r="U557" s="70">
        <v>30</v>
      </c>
    </row>
    <row r="558" spans="1:21" ht="15.75" x14ac:dyDescent="0.25">
      <c r="A558" s="68" t="s">
        <v>3140</v>
      </c>
      <c r="B558" s="69">
        <v>10</v>
      </c>
      <c r="C558" s="69" t="s">
        <v>2909</v>
      </c>
      <c r="D558" s="69" t="s">
        <v>3513</v>
      </c>
      <c r="E558" s="69">
        <v>7</v>
      </c>
      <c r="F558" s="69">
        <v>0.88800000000000001</v>
      </c>
      <c r="G558" s="69" t="s">
        <v>0</v>
      </c>
      <c r="H558" s="69">
        <v>1380</v>
      </c>
      <c r="I558" s="69">
        <v>12</v>
      </c>
      <c r="J558" s="69" t="s">
        <v>2</v>
      </c>
      <c r="K558" s="69"/>
      <c r="L558" s="69"/>
      <c r="M558" s="69"/>
      <c r="N558" s="69"/>
      <c r="O558" s="69"/>
      <c r="P558" s="69"/>
      <c r="Q558" s="69"/>
      <c r="R558" s="69"/>
      <c r="S558" s="69">
        <v>455</v>
      </c>
      <c r="T558" s="69">
        <v>545</v>
      </c>
      <c r="U558" s="70">
        <v>30</v>
      </c>
    </row>
    <row r="559" spans="1:21" ht="15.75" x14ac:dyDescent="0.25">
      <c r="A559" s="68" t="s">
        <v>3140</v>
      </c>
      <c r="B559" s="69">
        <v>10</v>
      </c>
      <c r="C559" s="69" t="s">
        <v>2909</v>
      </c>
      <c r="D559" s="69" t="s">
        <v>3514</v>
      </c>
      <c r="E559" s="69">
        <v>7</v>
      </c>
      <c r="F559" s="69">
        <v>0.88800000000000001</v>
      </c>
      <c r="G559" s="69" t="s">
        <v>0</v>
      </c>
      <c r="H559" s="69">
        <v>1380</v>
      </c>
      <c r="I559" s="69">
        <v>12</v>
      </c>
      <c r="J559" s="69" t="s">
        <v>2</v>
      </c>
      <c r="K559" s="69"/>
      <c r="L559" s="69"/>
      <c r="M559" s="69"/>
      <c r="N559" s="69"/>
      <c r="O559" s="69"/>
      <c r="P559" s="69"/>
      <c r="Q559" s="69"/>
      <c r="R559" s="69"/>
      <c r="S559" s="69">
        <v>455</v>
      </c>
      <c r="T559" s="69">
        <v>545</v>
      </c>
      <c r="U559" s="70">
        <v>30</v>
      </c>
    </row>
    <row r="560" spans="1:21" ht="15.75" x14ac:dyDescent="0.25">
      <c r="A560" s="68" t="s">
        <v>3140</v>
      </c>
      <c r="B560" s="69">
        <v>10</v>
      </c>
      <c r="C560" s="69" t="s">
        <v>2909</v>
      </c>
      <c r="D560" s="69" t="s">
        <v>3515</v>
      </c>
      <c r="E560" s="69">
        <v>7</v>
      </c>
      <c r="F560" s="69">
        <v>0.88800000000000001</v>
      </c>
      <c r="G560" s="69" t="s">
        <v>0</v>
      </c>
      <c r="H560" s="69">
        <v>1380</v>
      </c>
      <c r="I560" s="69">
        <v>12</v>
      </c>
      <c r="J560" s="69" t="s">
        <v>2</v>
      </c>
      <c r="K560" s="69"/>
      <c r="L560" s="69"/>
      <c r="M560" s="69"/>
      <c r="N560" s="69"/>
      <c r="O560" s="69"/>
      <c r="P560" s="69"/>
      <c r="Q560" s="69"/>
      <c r="R560" s="69"/>
      <c r="S560" s="69">
        <v>455</v>
      </c>
      <c r="T560" s="69">
        <v>545</v>
      </c>
      <c r="U560" s="70">
        <v>30</v>
      </c>
    </row>
    <row r="561" spans="1:21" ht="15.75" x14ac:dyDescent="0.25">
      <c r="A561" s="68" t="s">
        <v>3140</v>
      </c>
      <c r="B561" s="69">
        <v>10</v>
      </c>
      <c r="C561" s="69" t="s">
        <v>2909</v>
      </c>
      <c r="D561" s="69" t="s">
        <v>3516</v>
      </c>
      <c r="E561" s="69">
        <v>7</v>
      </c>
      <c r="F561" s="69">
        <v>0.88800000000000001</v>
      </c>
      <c r="G561" s="69" t="s">
        <v>0</v>
      </c>
      <c r="H561" s="69">
        <v>1380</v>
      </c>
      <c r="I561" s="69">
        <v>12</v>
      </c>
      <c r="J561" s="69" t="s">
        <v>2</v>
      </c>
      <c r="K561" s="69"/>
      <c r="L561" s="69"/>
      <c r="M561" s="69"/>
      <c r="N561" s="69"/>
      <c r="O561" s="69"/>
      <c r="P561" s="69"/>
      <c r="Q561" s="69"/>
      <c r="R561" s="69"/>
      <c r="S561" s="69">
        <v>455</v>
      </c>
      <c r="T561" s="69">
        <v>545</v>
      </c>
      <c r="U561" s="70">
        <v>30</v>
      </c>
    </row>
    <row r="562" spans="1:21" ht="31.5" x14ac:dyDescent="0.25">
      <c r="A562" s="68" t="s">
        <v>3140</v>
      </c>
      <c r="B562" s="69">
        <v>7</v>
      </c>
      <c r="C562" s="69" t="s">
        <v>2909</v>
      </c>
      <c r="D562" s="69" t="s">
        <v>3517</v>
      </c>
      <c r="E562" s="69">
        <v>10</v>
      </c>
      <c r="F562" s="69">
        <v>1.208</v>
      </c>
      <c r="G562" s="69" t="s">
        <v>0</v>
      </c>
      <c r="H562" s="69">
        <v>4110</v>
      </c>
      <c r="I562" s="69">
        <v>14</v>
      </c>
      <c r="J562" s="69" t="s">
        <v>2</v>
      </c>
      <c r="K562" s="69"/>
      <c r="L562" s="69"/>
      <c r="M562" s="69"/>
      <c r="N562" s="69"/>
      <c r="O562" s="69"/>
      <c r="P562" s="69"/>
      <c r="Q562" s="69"/>
      <c r="R562" s="69"/>
      <c r="S562" s="69">
        <v>530</v>
      </c>
      <c r="T562" s="69">
        <v>635</v>
      </c>
      <c r="U562" s="70">
        <v>35</v>
      </c>
    </row>
    <row r="563" spans="1:21" ht="31.5" x14ac:dyDescent="0.25">
      <c r="A563" s="68" t="s">
        <v>3140</v>
      </c>
      <c r="B563" s="69">
        <v>8</v>
      </c>
      <c r="C563" s="69" t="s">
        <v>2909</v>
      </c>
      <c r="D563" s="69" t="s">
        <v>3518</v>
      </c>
      <c r="E563" s="69">
        <v>10</v>
      </c>
      <c r="F563" s="69">
        <v>1.208</v>
      </c>
      <c r="G563" s="69" t="s">
        <v>0</v>
      </c>
      <c r="H563" s="69">
        <v>4280</v>
      </c>
      <c r="I563" s="69">
        <v>14</v>
      </c>
      <c r="J563" s="69" t="s">
        <v>2</v>
      </c>
      <c r="K563" s="69"/>
      <c r="L563" s="69"/>
      <c r="M563" s="69"/>
      <c r="N563" s="69"/>
      <c r="O563" s="69"/>
      <c r="P563" s="69"/>
      <c r="Q563" s="69"/>
      <c r="R563" s="69"/>
      <c r="S563" s="69">
        <v>530</v>
      </c>
      <c r="T563" s="69">
        <v>635</v>
      </c>
      <c r="U563" s="70">
        <v>35</v>
      </c>
    </row>
    <row r="564" spans="1:21" ht="31.5" x14ac:dyDescent="0.25">
      <c r="A564" s="68" t="s">
        <v>3140</v>
      </c>
      <c r="B564" s="69">
        <v>6</v>
      </c>
      <c r="C564" s="69" t="s">
        <v>2909</v>
      </c>
      <c r="D564" s="69" t="s">
        <v>3519</v>
      </c>
      <c r="E564" s="69">
        <v>30</v>
      </c>
      <c r="F564" s="69">
        <v>0.222</v>
      </c>
      <c r="G564" s="69" t="s">
        <v>0</v>
      </c>
      <c r="H564" s="69">
        <v>350</v>
      </c>
      <c r="I564" s="69">
        <v>6</v>
      </c>
      <c r="J564" s="69" t="s">
        <v>1</v>
      </c>
      <c r="K564" s="69"/>
      <c r="L564" s="69"/>
      <c r="M564" s="69"/>
      <c r="N564" s="69"/>
      <c r="O564" s="69"/>
      <c r="P564" s="69"/>
      <c r="Q564" s="69"/>
      <c r="R564" s="69"/>
      <c r="S564" s="69">
        <v>200</v>
      </c>
      <c r="T564" s="69">
        <v>250</v>
      </c>
      <c r="U564" s="70">
        <v>7.5</v>
      </c>
    </row>
    <row r="565" spans="1:21" ht="31.5" x14ac:dyDescent="0.25">
      <c r="A565" s="68" t="s">
        <v>3140</v>
      </c>
      <c r="B565" s="69">
        <v>7</v>
      </c>
      <c r="C565" s="69" t="s">
        <v>2909</v>
      </c>
      <c r="D565" s="69" t="s">
        <v>3520</v>
      </c>
      <c r="E565" s="69">
        <v>6</v>
      </c>
      <c r="F565" s="69">
        <v>1.208</v>
      </c>
      <c r="G565" s="69" t="s">
        <v>0</v>
      </c>
      <c r="H565" s="69">
        <v>4110</v>
      </c>
      <c r="I565" s="69">
        <v>14</v>
      </c>
      <c r="J565" s="69" t="s">
        <v>2</v>
      </c>
      <c r="K565" s="69"/>
      <c r="L565" s="69"/>
      <c r="M565" s="69"/>
      <c r="N565" s="69"/>
      <c r="O565" s="69"/>
      <c r="P565" s="69"/>
      <c r="Q565" s="69"/>
      <c r="R565" s="69"/>
      <c r="S565" s="69">
        <v>530</v>
      </c>
      <c r="T565" s="69">
        <v>635</v>
      </c>
      <c r="U565" s="70">
        <v>35</v>
      </c>
    </row>
    <row r="566" spans="1:21" ht="31.5" x14ac:dyDescent="0.25">
      <c r="A566" s="68" t="s">
        <v>3140</v>
      </c>
      <c r="B566" s="69">
        <v>8</v>
      </c>
      <c r="C566" s="69" t="s">
        <v>2909</v>
      </c>
      <c r="D566" s="69" t="s">
        <v>3521</v>
      </c>
      <c r="E566" s="69">
        <v>6</v>
      </c>
      <c r="F566" s="69">
        <v>1.208</v>
      </c>
      <c r="G566" s="69" t="s">
        <v>0</v>
      </c>
      <c r="H566" s="69">
        <v>4280</v>
      </c>
      <c r="I566" s="69">
        <v>14</v>
      </c>
      <c r="J566" s="69" t="s">
        <v>2</v>
      </c>
      <c r="K566" s="69"/>
      <c r="L566" s="69"/>
      <c r="M566" s="69"/>
      <c r="N566" s="69"/>
      <c r="O566" s="69"/>
      <c r="P566" s="69"/>
      <c r="Q566" s="69"/>
      <c r="R566" s="69"/>
      <c r="S566" s="69">
        <v>530</v>
      </c>
      <c r="T566" s="69">
        <v>635</v>
      </c>
      <c r="U566" s="70">
        <v>35</v>
      </c>
    </row>
    <row r="567" spans="1:21" ht="31.5" x14ac:dyDescent="0.25">
      <c r="A567" s="68" t="s">
        <v>3140</v>
      </c>
      <c r="B567" s="69">
        <v>6</v>
      </c>
      <c r="C567" s="69" t="s">
        <v>2909</v>
      </c>
      <c r="D567" s="69" t="s">
        <v>3522</v>
      </c>
      <c r="E567" s="69">
        <v>9</v>
      </c>
      <c r="F567" s="69">
        <v>0.222</v>
      </c>
      <c r="G567" s="69" t="s">
        <v>0</v>
      </c>
      <c r="H567" s="69">
        <v>350</v>
      </c>
      <c r="I567" s="69">
        <v>6</v>
      </c>
      <c r="J567" s="69" t="s">
        <v>1</v>
      </c>
      <c r="K567" s="69"/>
      <c r="L567" s="69"/>
      <c r="M567" s="69"/>
      <c r="N567" s="69"/>
      <c r="O567" s="69"/>
      <c r="P567" s="69"/>
      <c r="Q567" s="69"/>
      <c r="R567" s="69"/>
      <c r="S567" s="69">
        <v>200</v>
      </c>
      <c r="T567" s="69">
        <v>250</v>
      </c>
      <c r="U567" s="70">
        <v>7.5</v>
      </c>
    </row>
    <row r="568" spans="1:21" ht="31.5" x14ac:dyDescent="0.25">
      <c r="A568" s="68" t="s">
        <v>3140</v>
      </c>
      <c r="B568" s="69">
        <v>7</v>
      </c>
      <c r="C568" s="69" t="s">
        <v>2909</v>
      </c>
      <c r="D568" s="69" t="s">
        <v>3523</v>
      </c>
      <c r="E568" s="69">
        <v>6</v>
      </c>
      <c r="F568" s="69">
        <v>1.208</v>
      </c>
      <c r="G568" s="69" t="s">
        <v>0</v>
      </c>
      <c r="H568" s="69">
        <v>4110</v>
      </c>
      <c r="I568" s="69">
        <v>14</v>
      </c>
      <c r="J568" s="69" t="s">
        <v>2</v>
      </c>
      <c r="K568" s="69"/>
      <c r="L568" s="69"/>
      <c r="M568" s="69"/>
      <c r="N568" s="69"/>
      <c r="O568" s="69"/>
      <c r="P568" s="69"/>
      <c r="Q568" s="69"/>
      <c r="R568" s="69"/>
      <c r="S568" s="69">
        <v>530</v>
      </c>
      <c r="T568" s="69">
        <v>635</v>
      </c>
      <c r="U568" s="70">
        <v>35</v>
      </c>
    </row>
    <row r="569" spans="1:21" ht="31.5" x14ac:dyDescent="0.25">
      <c r="A569" s="68" t="s">
        <v>3140</v>
      </c>
      <c r="B569" s="69">
        <v>8</v>
      </c>
      <c r="C569" s="69" t="s">
        <v>2909</v>
      </c>
      <c r="D569" s="69" t="s">
        <v>3524</v>
      </c>
      <c r="E569" s="69">
        <v>6</v>
      </c>
      <c r="F569" s="69">
        <v>1.208</v>
      </c>
      <c r="G569" s="69" t="s">
        <v>0</v>
      </c>
      <c r="H569" s="69">
        <v>4280</v>
      </c>
      <c r="I569" s="69">
        <v>14</v>
      </c>
      <c r="J569" s="69" t="s">
        <v>2</v>
      </c>
      <c r="K569" s="69"/>
      <c r="L569" s="69"/>
      <c r="M569" s="69"/>
      <c r="N569" s="69"/>
      <c r="O569" s="69"/>
      <c r="P569" s="69"/>
      <c r="Q569" s="69"/>
      <c r="R569" s="69"/>
      <c r="S569" s="69">
        <v>530</v>
      </c>
      <c r="T569" s="69">
        <v>635</v>
      </c>
      <c r="U569" s="70">
        <v>35</v>
      </c>
    </row>
    <row r="570" spans="1:21" ht="31.5" x14ac:dyDescent="0.25">
      <c r="A570" s="68" t="s">
        <v>3140</v>
      </c>
      <c r="B570" s="69">
        <v>6</v>
      </c>
      <c r="C570" s="69" t="s">
        <v>2909</v>
      </c>
      <c r="D570" s="69" t="s">
        <v>3525</v>
      </c>
      <c r="E570" s="69">
        <v>9</v>
      </c>
      <c r="F570" s="69">
        <v>0.222</v>
      </c>
      <c r="G570" s="69" t="s">
        <v>0</v>
      </c>
      <c r="H570" s="69">
        <v>350</v>
      </c>
      <c r="I570" s="69">
        <v>6</v>
      </c>
      <c r="J570" s="69" t="s">
        <v>1</v>
      </c>
      <c r="K570" s="69"/>
      <c r="L570" s="69"/>
      <c r="M570" s="69"/>
      <c r="N570" s="69"/>
      <c r="O570" s="69"/>
      <c r="P570" s="69"/>
      <c r="Q570" s="69"/>
      <c r="R570" s="69"/>
      <c r="S570" s="69">
        <v>200</v>
      </c>
      <c r="T570" s="69">
        <v>250</v>
      </c>
      <c r="U570" s="70">
        <v>7.5</v>
      </c>
    </row>
    <row r="571" spans="1:21" ht="31.5" x14ac:dyDescent="0.25">
      <c r="A571" s="68" t="s">
        <v>3140</v>
      </c>
      <c r="B571" s="69">
        <v>7</v>
      </c>
      <c r="C571" s="69" t="s">
        <v>2909</v>
      </c>
      <c r="D571" s="69" t="s">
        <v>3526</v>
      </c>
      <c r="E571" s="69">
        <v>10</v>
      </c>
      <c r="F571" s="69">
        <v>1.208</v>
      </c>
      <c r="G571" s="69" t="s">
        <v>0</v>
      </c>
      <c r="H571" s="69">
        <v>4110</v>
      </c>
      <c r="I571" s="69">
        <v>14</v>
      </c>
      <c r="J571" s="69" t="s">
        <v>2</v>
      </c>
      <c r="K571" s="69"/>
      <c r="L571" s="69"/>
      <c r="M571" s="69"/>
      <c r="N571" s="69"/>
      <c r="O571" s="69"/>
      <c r="P571" s="69"/>
      <c r="Q571" s="69"/>
      <c r="R571" s="69"/>
      <c r="S571" s="69">
        <v>530</v>
      </c>
      <c r="T571" s="69">
        <v>635</v>
      </c>
      <c r="U571" s="70">
        <v>35</v>
      </c>
    </row>
    <row r="572" spans="1:21" ht="31.5" x14ac:dyDescent="0.25">
      <c r="A572" s="68" t="s">
        <v>3140</v>
      </c>
      <c r="B572" s="69">
        <v>8</v>
      </c>
      <c r="C572" s="69" t="s">
        <v>2909</v>
      </c>
      <c r="D572" s="69" t="s">
        <v>3527</v>
      </c>
      <c r="E572" s="69">
        <v>10</v>
      </c>
      <c r="F572" s="69">
        <v>1.208</v>
      </c>
      <c r="G572" s="69" t="s">
        <v>0</v>
      </c>
      <c r="H572" s="69">
        <v>4280</v>
      </c>
      <c r="I572" s="69">
        <v>14</v>
      </c>
      <c r="J572" s="69" t="s">
        <v>2</v>
      </c>
      <c r="K572" s="69"/>
      <c r="L572" s="69"/>
      <c r="M572" s="69"/>
      <c r="N572" s="69"/>
      <c r="O572" s="69"/>
      <c r="P572" s="69"/>
      <c r="Q572" s="69"/>
      <c r="R572" s="69"/>
      <c r="S572" s="69">
        <v>530</v>
      </c>
      <c r="T572" s="69">
        <v>635</v>
      </c>
      <c r="U572" s="70">
        <v>35</v>
      </c>
    </row>
    <row r="573" spans="1:21" ht="31.5" x14ac:dyDescent="0.25">
      <c r="A573" s="68" t="s">
        <v>3140</v>
      </c>
      <c r="B573" s="69">
        <v>6</v>
      </c>
      <c r="C573" s="69" t="s">
        <v>2909</v>
      </c>
      <c r="D573" s="69" t="s">
        <v>3528</v>
      </c>
      <c r="E573" s="69">
        <v>30</v>
      </c>
      <c r="F573" s="69">
        <v>0.222</v>
      </c>
      <c r="G573" s="69" t="s">
        <v>0</v>
      </c>
      <c r="H573" s="69">
        <v>350</v>
      </c>
      <c r="I573" s="69">
        <v>6</v>
      </c>
      <c r="J573" s="69" t="s">
        <v>1</v>
      </c>
      <c r="K573" s="69"/>
      <c r="L573" s="69"/>
      <c r="M573" s="69"/>
      <c r="N573" s="69"/>
      <c r="O573" s="69"/>
      <c r="P573" s="69"/>
      <c r="Q573" s="69"/>
      <c r="R573" s="69"/>
      <c r="S573" s="69">
        <v>200</v>
      </c>
      <c r="T573" s="69">
        <v>250</v>
      </c>
      <c r="U573" s="70">
        <v>7.5</v>
      </c>
    </row>
    <row r="574" spans="1:21" ht="31.5" x14ac:dyDescent="0.25">
      <c r="A574" s="68" t="s">
        <v>3140</v>
      </c>
      <c r="B574" s="69">
        <v>4</v>
      </c>
      <c r="C574" s="69" t="s">
        <v>2909</v>
      </c>
      <c r="D574" s="69" t="s">
        <v>3529</v>
      </c>
      <c r="E574" s="69">
        <v>4</v>
      </c>
      <c r="F574" s="69">
        <v>1.208</v>
      </c>
      <c r="G574" s="69" t="s">
        <v>0</v>
      </c>
      <c r="H574" s="69">
        <v>5850</v>
      </c>
      <c r="I574" s="69">
        <v>14</v>
      </c>
      <c r="J574" s="69" t="s">
        <v>2</v>
      </c>
      <c r="K574" s="69"/>
      <c r="L574" s="69"/>
      <c r="M574" s="69"/>
      <c r="N574" s="69"/>
      <c r="O574" s="69"/>
      <c r="P574" s="69"/>
      <c r="Q574" s="69"/>
      <c r="R574" s="69"/>
      <c r="S574" s="69">
        <v>530</v>
      </c>
      <c r="T574" s="69">
        <v>635</v>
      </c>
      <c r="U574" s="70">
        <v>35</v>
      </c>
    </row>
    <row r="575" spans="1:21" ht="31.5" x14ac:dyDescent="0.25">
      <c r="A575" s="68" t="s">
        <v>3140</v>
      </c>
      <c r="B575" s="69">
        <v>5</v>
      </c>
      <c r="C575" s="69" t="s">
        <v>2909</v>
      </c>
      <c r="D575" s="69" t="s">
        <v>3530</v>
      </c>
      <c r="E575" s="69">
        <v>4</v>
      </c>
      <c r="F575" s="69">
        <v>1.208</v>
      </c>
      <c r="G575" s="69" t="s">
        <v>0</v>
      </c>
      <c r="H575" s="69">
        <v>6260</v>
      </c>
      <c r="I575" s="69">
        <v>14</v>
      </c>
      <c r="J575" s="69" t="s">
        <v>2</v>
      </c>
      <c r="K575" s="69"/>
      <c r="L575" s="69"/>
      <c r="M575" s="69"/>
      <c r="N575" s="69"/>
      <c r="O575" s="69"/>
      <c r="P575" s="69"/>
      <c r="Q575" s="69"/>
      <c r="R575" s="69"/>
      <c r="S575" s="69">
        <v>530</v>
      </c>
      <c r="T575" s="69">
        <v>635</v>
      </c>
      <c r="U575" s="70">
        <v>35</v>
      </c>
    </row>
    <row r="576" spans="1:21" ht="31.5" x14ac:dyDescent="0.25">
      <c r="A576" s="68" t="s">
        <v>3140</v>
      </c>
      <c r="B576" s="69">
        <v>6</v>
      </c>
      <c r="C576" s="69" t="s">
        <v>2909</v>
      </c>
      <c r="D576" s="69" t="s">
        <v>3531</v>
      </c>
      <c r="E576" s="69">
        <v>23</v>
      </c>
      <c r="F576" s="69">
        <v>0.222</v>
      </c>
      <c r="G576" s="69" t="s">
        <v>0</v>
      </c>
      <c r="H576" s="69">
        <v>350</v>
      </c>
      <c r="I576" s="69">
        <v>6</v>
      </c>
      <c r="J576" s="69" t="s">
        <v>1</v>
      </c>
      <c r="K576" s="69"/>
      <c r="L576" s="69"/>
      <c r="M576" s="69"/>
      <c r="N576" s="69"/>
      <c r="O576" s="69"/>
      <c r="P576" s="69"/>
      <c r="Q576" s="69"/>
      <c r="R576" s="69"/>
      <c r="S576" s="69">
        <v>200</v>
      </c>
      <c r="T576" s="69">
        <v>250</v>
      </c>
      <c r="U576" s="70">
        <v>7.5</v>
      </c>
    </row>
    <row r="577" spans="1:21" ht="31.5" x14ac:dyDescent="0.25">
      <c r="A577" s="68" t="s">
        <v>3140</v>
      </c>
      <c r="B577" s="69">
        <v>6</v>
      </c>
      <c r="C577" s="69" t="s">
        <v>2909</v>
      </c>
      <c r="D577" s="69" t="s">
        <v>3532</v>
      </c>
      <c r="E577" s="69">
        <v>45</v>
      </c>
      <c r="F577" s="69">
        <v>0.222</v>
      </c>
      <c r="G577" s="69" t="s">
        <v>0</v>
      </c>
      <c r="H577" s="69">
        <v>350</v>
      </c>
      <c r="I577" s="69">
        <v>6</v>
      </c>
      <c r="J577" s="69" t="s">
        <v>1</v>
      </c>
      <c r="K577" s="69"/>
      <c r="L577" s="69"/>
      <c r="M577" s="69"/>
      <c r="N577" s="69"/>
      <c r="O577" s="69"/>
      <c r="P577" s="69"/>
      <c r="Q577" s="69"/>
      <c r="R577" s="69"/>
      <c r="S577" s="69">
        <v>200</v>
      </c>
      <c r="T577" s="69">
        <v>250</v>
      </c>
      <c r="U577" s="70">
        <v>7.5</v>
      </c>
    </row>
    <row r="578" spans="1:21" ht="31.5" x14ac:dyDescent="0.25">
      <c r="A578" s="68" t="s">
        <v>3140</v>
      </c>
      <c r="B578" s="69">
        <v>4</v>
      </c>
      <c r="C578" s="69" t="s">
        <v>2909</v>
      </c>
      <c r="D578" s="69" t="s">
        <v>3533</v>
      </c>
      <c r="E578" s="69">
        <v>17</v>
      </c>
      <c r="F578" s="69">
        <v>1.208</v>
      </c>
      <c r="G578" s="69" t="s">
        <v>0</v>
      </c>
      <c r="H578" s="69">
        <v>5850</v>
      </c>
      <c r="I578" s="69">
        <v>14</v>
      </c>
      <c r="J578" s="69" t="s">
        <v>2</v>
      </c>
      <c r="K578" s="69"/>
      <c r="L578" s="69"/>
      <c r="M578" s="69"/>
      <c r="N578" s="69"/>
      <c r="O578" s="69"/>
      <c r="P578" s="69"/>
      <c r="Q578" s="69"/>
      <c r="R578" s="69"/>
      <c r="S578" s="69">
        <v>530</v>
      </c>
      <c r="T578" s="69">
        <v>635</v>
      </c>
      <c r="U578" s="70">
        <v>35</v>
      </c>
    </row>
    <row r="579" spans="1:21" ht="31.5" x14ac:dyDescent="0.25">
      <c r="A579" s="68" t="s">
        <v>3140</v>
      </c>
      <c r="B579" s="69">
        <v>5</v>
      </c>
      <c r="C579" s="69" t="s">
        <v>2909</v>
      </c>
      <c r="D579" s="69" t="s">
        <v>3534</v>
      </c>
      <c r="E579" s="69">
        <v>17</v>
      </c>
      <c r="F579" s="69">
        <v>1.208</v>
      </c>
      <c r="G579" s="69" t="s">
        <v>0</v>
      </c>
      <c r="H579" s="69">
        <v>6260</v>
      </c>
      <c r="I579" s="69">
        <v>14</v>
      </c>
      <c r="J579" s="69" t="s">
        <v>2</v>
      </c>
      <c r="K579" s="69"/>
      <c r="L579" s="69"/>
      <c r="M579" s="69"/>
      <c r="N579" s="69"/>
      <c r="O579" s="69"/>
      <c r="P579" s="69"/>
      <c r="Q579" s="69"/>
      <c r="R579" s="69"/>
      <c r="S579" s="69">
        <v>530</v>
      </c>
      <c r="T579" s="69">
        <v>635</v>
      </c>
      <c r="U579" s="70">
        <v>35</v>
      </c>
    </row>
    <row r="580" spans="1:21" ht="31.5" x14ac:dyDescent="0.25">
      <c r="A580" s="68" t="s">
        <v>3140</v>
      </c>
      <c r="B580" s="69">
        <v>6</v>
      </c>
      <c r="C580" s="69" t="s">
        <v>2909</v>
      </c>
      <c r="D580" s="69" t="s">
        <v>3535</v>
      </c>
      <c r="E580" s="69">
        <v>64</v>
      </c>
      <c r="F580" s="69">
        <v>0.222</v>
      </c>
      <c r="G580" s="69" t="s">
        <v>0</v>
      </c>
      <c r="H580" s="69">
        <v>350</v>
      </c>
      <c r="I580" s="69">
        <v>6</v>
      </c>
      <c r="J580" s="69" t="s">
        <v>1</v>
      </c>
      <c r="K580" s="69"/>
      <c r="L580" s="69"/>
      <c r="M580" s="69"/>
      <c r="N580" s="69"/>
      <c r="O580" s="69"/>
      <c r="P580" s="69"/>
      <c r="Q580" s="69"/>
      <c r="R580" s="69"/>
      <c r="S580" s="69">
        <v>200</v>
      </c>
      <c r="T580" s="69">
        <v>250</v>
      </c>
      <c r="U580" s="70">
        <v>7.5</v>
      </c>
    </row>
    <row r="581" spans="1:21" ht="31.5" x14ac:dyDescent="0.25">
      <c r="A581" s="68" t="s">
        <v>3140</v>
      </c>
      <c r="B581" s="69">
        <v>6</v>
      </c>
      <c r="C581" s="69" t="s">
        <v>2909</v>
      </c>
      <c r="D581" s="69" t="s">
        <v>3536</v>
      </c>
      <c r="E581" s="69">
        <v>62</v>
      </c>
      <c r="F581" s="69">
        <v>0.222</v>
      </c>
      <c r="G581" s="69" t="s">
        <v>0</v>
      </c>
      <c r="H581" s="69">
        <v>350</v>
      </c>
      <c r="I581" s="69">
        <v>6</v>
      </c>
      <c r="J581" s="69" t="s">
        <v>1</v>
      </c>
      <c r="K581" s="69"/>
      <c r="L581" s="69"/>
      <c r="M581" s="69"/>
      <c r="N581" s="69"/>
      <c r="O581" s="69"/>
      <c r="P581" s="69"/>
      <c r="Q581" s="69"/>
      <c r="R581" s="69"/>
      <c r="S581" s="69">
        <v>200</v>
      </c>
      <c r="T581" s="69">
        <v>250</v>
      </c>
      <c r="U581" s="70">
        <v>7.5</v>
      </c>
    </row>
    <row r="582" spans="1:21" ht="31.5" x14ac:dyDescent="0.25">
      <c r="A582" s="68" t="s">
        <v>3140</v>
      </c>
      <c r="B582" s="69">
        <v>4</v>
      </c>
      <c r="C582" s="69" t="s">
        <v>2909</v>
      </c>
      <c r="D582" s="69" t="s">
        <v>3537</v>
      </c>
      <c r="E582" s="69">
        <v>4</v>
      </c>
      <c r="F582" s="69">
        <v>1.208</v>
      </c>
      <c r="G582" s="69" t="s">
        <v>0</v>
      </c>
      <c r="H582" s="69">
        <v>5850</v>
      </c>
      <c r="I582" s="69">
        <v>14</v>
      </c>
      <c r="J582" s="69" t="s">
        <v>2</v>
      </c>
      <c r="K582" s="69"/>
      <c r="L582" s="69"/>
      <c r="M582" s="69"/>
      <c r="N582" s="69"/>
      <c r="O582" s="69"/>
      <c r="P582" s="69"/>
      <c r="Q582" s="69"/>
      <c r="R582" s="69"/>
      <c r="S582" s="69">
        <v>530</v>
      </c>
      <c r="T582" s="69">
        <v>635</v>
      </c>
      <c r="U582" s="70">
        <v>35</v>
      </c>
    </row>
    <row r="583" spans="1:21" ht="31.5" x14ac:dyDescent="0.25">
      <c r="A583" s="68" t="s">
        <v>3140</v>
      </c>
      <c r="B583" s="69">
        <v>5</v>
      </c>
      <c r="C583" s="69" t="s">
        <v>2909</v>
      </c>
      <c r="D583" s="69" t="s">
        <v>3538</v>
      </c>
      <c r="E583" s="69">
        <v>4</v>
      </c>
      <c r="F583" s="69">
        <v>1.208</v>
      </c>
      <c r="G583" s="69" t="s">
        <v>0</v>
      </c>
      <c r="H583" s="69">
        <v>6260</v>
      </c>
      <c r="I583" s="69">
        <v>14</v>
      </c>
      <c r="J583" s="69" t="s">
        <v>2</v>
      </c>
      <c r="K583" s="69"/>
      <c r="L583" s="69"/>
      <c r="M583" s="69"/>
      <c r="N583" s="69"/>
      <c r="O583" s="69"/>
      <c r="P583" s="69"/>
      <c r="Q583" s="69"/>
      <c r="R583" s="69"/>
      <c r="S583" s="69">
        <v>530</v>
      </c>
      <c r="T583" s="69">
        <v>635</v>
      </c>
      <c r="U583" s="70">
        <v>35</v>
      </c>
    </row>
    <row r="584" spans="1:21" ht="31.5" x14ac:dyDescent="0.25">
      <c r="A584" s="68" t="s">
        <v>3140</v>
      </c>
      <c r="B584" s="69">
        <v>6</v>
      </c>
      <c r="C584" s="69" t="s">
        <v>2909</v>
      </c>
      <c r="D584" s="69" t="s">
        <v>3539</v>
      </c>
      <c r="E584" s="69">
        <v>23</v>
      </c>
      <c r="F584" s="69">
        <v>0.222</v>
      </c>
      <c r="G584" s="69" t="s">
        <v>0</v>
      </c>
      <c r="H584" s="69">
        <v>350</v>
      </c>
      <c r="I584" s="69">
        <v>6</v>
      </c>
      <c r="J584" s="69" t="s">
        <v>1</v>
      </c>
      <c r="K584" s="69"/>
      <c r="L584" s="69"/>
      <c r="M584" s="69"/>
      <c r="N584" s="69"/>
      <c r="O584" s="69"/>
      <c r="P584" s="69"/>
      <c r="Q584" s="69"/>
      <c r="R584" s="69"/>
      <c r="S584" s="69">
        <v>200</v>
      </c>
      <c r="T584" s="69">
        <v>250</v>
      </c>
      <c r="U584" s="70">
        <v>7.5</v>
      </c>
    </row>
    <row r="585" spans="1:21" ht="31.5" x14ac:dyDescent="0.25">
      <c r="A585" s="68" t="s">
        <v>3140</v>
      </c>
      <c r="B585" s="69">
        <v>6</v>
      </c>
      <c r="C585" s="69" t="s">
        <v>2909</v>
      </c>
      <c r="D585" s="69" t="s">
        <v>3540</v>
      </c>
      <c r="E585" s="69">
        <v>45</v>
      </c>
      <c r="F585" s="69">
        <v>0.222</v>
      </c>
      <c r="G585" s="69" t="s">
        <v>0</v>
      </c>
      <c r="H585" s="69">
        <v>350</v>
      </c>
      <c r="I585" s="69">
        <v>6</v>
      </c>
      <c r="J585" s="69" t="s">
        <v>1</v>
      </c>
      <c r="K585" s="69"/>
      <c r="L585" s="69"/>
      <c r="M585" s="69"/>
      <c r="N585" s="69"/>
      <c r="O585" s="69"/>
      <c r="P585" s="69"/>
      <c r="Q585" s="69"/>
      <c r="R585" s="69"/>
      <c r="S585" s="69">
        <v>200</v>
      </c>
      <c r="T585" s="69">
        <v>250</v>
      </c>
      <c r="U585" s="70">
        <v>7.5</v>
      </c>
    </row>
    <row r="586" spans="1:21" ht="31.5" x14ac:dyDescent="0.25">
      <c r="A586" s="68" t="s">
        <v>3140</v>
      </c>
      <c r="B586" s="69">
        <v>4</v>
      </c>
      <c r="C586" s="69" t="s">
        <v>2909</v>
      </c>
      <c r="D586" s="69" t="s">
        <v>3541</v>
      </c>
      <c r="E586" s="69">
        <v>17</v>
      </c>
      <c r="F586" s="69">
        <v>1.208</v>
      </c>
      <c r="G586" s="69" t="s">
        <v>0</v>
      </c>
      <c r="H586" s="69">
        <v>5850</v>
      </c>
      <c r="I586" s="69">
        <v>14</v>
      </c>
      <c r="J586" s="69" t="s">
        <v>2</v>
      </c>
      <c r="K586" s="69"/>
      <c r="L586" s="69"/>
      <c r="M586" s="69"/>
      <c r="N586" s="69"/>
      <c r="O586" s="69"/>
      <c r="P586" s="69"/>
      <c r="Q586" s="69"/>
      <c r="R586" s="69"/>
      <c r="S586" s="69">
        <v>530</v>
      </c>
      <c r="T586" s="69">
        <v>635</v>
      </c>
      <c r="U586" s="70">
        <v>35</v>
      </c>
    </row>
    <row r="587" spans="1:21" ht="31.5" x14ac:dyDescent="0.25">
      <c r="A587" s="68" t="s">
        <v>3140</v>
      </c>
      <c r="B587" s="69">
        <v>5</v>
      </c>
      <c r="C587" s="69" t="s">
        <v>2909</v>
      </c>
      <c r="D587" s="69" t="s">
        <v>3542</v>
      </c>
      <c r="E587" s="69">
        <v>17</v>
      </c>
      <c r="F587" s="69">
        <v>1.208</v>
      </c>
      <c r="G587" s="69" t="s">
        <v>0</v>
      </c>
      <c r="H587" s="69">
        <v>6260</v>
      </c>
      <c r="I587" s="69">
        <v>14</v>
      </c>
      <c r="J587" s="69" t="s">
        <v>2</v>
      </c>
      <c r="K587" s="69"/>
      <c r="L587" s="69"/>
      <c r="M587" s="69"/>
      <c r="N587" s="69"/>
      <c r="O587" s="69"/>
      <c r="P587" s="69"/>
      <c r="Q587" s="69"/>
      <c r="R587" s="69"/>
      <c r="S587" s="69">
        <v>530</v>
      </c>
      <c r="T587" s="69">
        <v>635</v>
      </c>
      <c r="U587" s="70">
        <v>35</v>
      </c>
    </row>
    <row r="588" spans="1:21" ht="31.5" x14ac:dyDescent="0.25">
      <c r="A588" s="68" t="s">
        <v>3140</v>
      </c>
      <c r="B588" s="69">
        <v>6</v>
      </c>
      <c r="C588" s="69" t="s">
        <v>2909</v>
      </c>
      <c r="D588" s="69" t="s">
        <v>3543</v>
      </c>
      <c r="E588" s="69">
        <v>64</v>
      </c>
      <c r="F588" s="69">
        <v>0.222</v>
      </c>
      <c r="G588" s="69" t="s">
        <v>0</v>
      </c>
      <c r="H588" s="69">
        <v>350</v>
      </c>
      <c r="I588" s="69">
        <v>6</v>
      </c>
      <c r="J588" s="69" t="s">
        <v>1</v>
      </c>
      <c r="K588" s="69"/>
      <c r="L588" s="69"/>
      <c r="M588" s="69"/>
      <c r="N588" s="69"/>
      <c r="O588" s="69"/>
      <c r="P588" s="69"/>
      <c r="Q588" s="69"/>
      <c r="R588" s="69"/>
      <c r="S588" s="69">
        <v>200</v>
      </c>
      <c r="T588" s="69">
        <v>250</v>
      </c>
      <c r="U588" s="70">
        <v>7.5</v>
      </c>
    </row>
    <row r="589" spans="1:21" ht="31.5" x14ac:dyDescent="0.25">
      <c r="A589" s="68" t="s">
        <v>3140</v>
      </c>
      <c r="B589" s="69">
        <v>6</v>
      </c>
      <c r="C589" s="69" t="s">
        <v>2909</v>
      </c>
      <c r="D589" s="69" t="s">
        <v>3544</v>
      </c>
      <c r="E589" s="69">
        <v>62</v>
      </c>
      <c r="F589" s="69">
        <v>0.222</v>
      </c>
      <c r="G589" s="69" t="s">
        <v>0</v>
      </c>
      <c r="H589" s="69">
        <v>350</v>
      </c>
      <c r="I589" s="69">
        <v>6</v>
      </c>
      <c r="J589" s="69" t="s">
        <v>1</v>
      </c>
      <c r="K589" s="69"/>
      <c r="L589" s="69"/>
      <c r="M589" s="69"/>
      <c r="N589" s="69"/>
      <c r="O589" s="69"/>
      <c r="P589" s="69"/>
      <c r="Q589" s="69"/>
      <c r="R589" s="69"/>
      <c r="S589" s="69">
        <v>200</v>
      </c>
      <c r="T589" s="69">
        <v>250</v>
      </c>
      <c r="U589" s="70">
        <v>7.5</v>
      </c>
    </row>
    <row r="590" spans="1:21" ht="31.5" x14ac:dyDescent="0.25">
      <c r="A590" s="68" t="s">
        <v>3140</v>
      </c>
      <c r="B590" s="69">
        <v>4</v>
      </c>
      <c r="C590" s="69" t="s">
        <v>2909</v>
      </c>
      <c r="D590" s="69" t="s">
        <v>3545</v>
      </c>
      <c r="E590" s="69">
        <v>6</v>
      </c>
      <c r="F590" s="69">
        <v>1.208</v>
      </c>
      <c r="G590" s="69" t="s">
        <v>0</v>
      </c>
      <c r="H590" s="69">
        <v>5850</v>
      </c>
      <c r="I590" s="69">
        <v>14</v>
      </c>
      <c r="J590" s="69" t="s">
        <v>2</v>
      </c>
      <c r="K590" s="69"/>
      <c r="L590" s="69"/>
      <c r="M590" s="69"/>
      <c r="N590" s="69"/>
      <c r="O590" s="69"/>
      <c r="P590" s="69"/>
      <c r="Q590" s="69"/>
      <c r="R590" s="69"/>
      <c r="S590" s="69">
        <v>530</v>
      </c>
      <c r="T590" s="69">
        <v>635</v>
      </c>
      <c r="U590" s="70">
        <v>35</v>
      </c>
    </row>
    <row r="591" spans="1:21" ht="31.5" x14ac:dyDescent="0.25">
      <c r="A591" s="68" t="s">
        <v>3140</v>
      </c>
      <c r="B591" s="69">
        <v>5</v>
      </c>
      <c r="C591" s="69" t="s">
        <v>2909</v>
      </c>
      <c r="D591" s="69" t="s">
        <v>3546</v>
      </c>
      <c r="E591" s="69">
        <v>6</v>
      </c>
      <c r="F591" s="69">
        <v>1.208</v>
      </c>
      <c r="G591" s="69" t="s">
        <v>0</v>
      </c>
      <c r="H591" s="69">
        <v>6260</v>
      </c>
      <c r="I591" s="69">
        <v>14</v>
      </c>
      <c r="J591" s="69" t="s">
        <v>2</v>
      </c>
      <c r="K591" s="69"/>
      <c r="L591" s="69"/>
      <c r="M591" s="69"/>
      <c r="N591" s="69"/>
      <c r="O591" s="69"/>
      <c r="P591" s="69"/>
      <c r="Q591" s="69"/>
      <c r="R591" s="69"/>
      <c r="S591" s="69">
        <v>530</v>
      </c>
      <c r="T591" s="69">
        <v>635</v>
      </c>
      <c r="U591" s="70">
        <v>35</v>
      </c>
    </row>
    <row r="592" spans="1:21" ht="31.5" x14ac:dyDescent="0.25">
      <c r="A592" s="68" t="s">
        <v>3140</v>
      </c>
      <c r="B592" s="69">
        <v>6</v>
      </c>
      <c r="C592" s="69" t="s">
        <v>2909</v>
      </c>
      <c r="D592" s="69" t="s">
        <v>3547</v>
      </c>
      <c r="E592" s="69">
        <v>13</v>
      </c>
      <c r="F592" s="69">
        <v>0.222</v>
      </c>
      <c r="G592" s="69" t="s">
        <v>0</v>
      </c>
      <c r="H592" s="69">
        <v>350</v>
      </c>
      <c r="I592" s="69">
        <v>6</v>
      </c>
      <c r="J592" s="69" t="s">
        <v>1</v>
      </c>
      <c r="K592" s="69"/>
      <c r="L592" s="69"/>
      <c r="M592" s="69"/>
      <c r="N592" s="69"/>
      <c r="O592" s="69"/>
      <c r="P592" s="69"/>
      <c r="Q592" s="69"/>
      <c r="R592" s="69"/>
      <c r="S592" s="69">
        <v>200</v>
      </c>
      <c r="T592" s="69">
        <v>250</v>
      </c>
      <c r="U592" s="70">
        <v>7.5</v>
      </c>
    </row>
    <row r="593" spans="1:21" ht="15.75" x14ac:dyDescent="0.25">
      <c r="A593" s="68" t="s">
        <v>3140</v>
      </c>
      <c r="B593" s="69">
        <v>1</v>
      </c>
      <c r="C593" s="69" t="s">
        <v>2909</v>
      </c>
      <c r="D593" s="69" t="s">
        <v>3548</v>
      </c>
      <c r="E593" s="69">
        <v>1</v>
      </c>
      <c r="F593" s="69">
        <v>0.88800000000000001</v>
      </c>
      <c r="G593" s="69" t="s">
        <v>20</v>
      </c>
      <c r="H593" s="69">
        <v>933560</v>
      </c>
      <c r="I593" s="69">
        <v>12</v>
      </c>
      <c r="J593" s="69" t="s">
        <v>2</v>
      </c>
      <c r="K593" s="69"/>
      <c r="L593" s="69"/>
      <c r="M593" s="69"/>
      <c r="N593" s="69"/>
      <c r="O593" s="69"/>
      <c r="P593" s="69"/>
      <c r="Q593" s="69"/>
      <c r="R593" s="69"/>
      <c r="S593" s="69">
        <v>455</v>
      </c>
      <c r="T593" s="69">
        <v>545</v>
      </c>
      <c r="U593" s="70">
        <v>30</v>
      </c>
    </row>
    <row r="594" spans="1:21" ht="15.75" x14ac:dyDescent="0.25">
      <c r="A594" s="66" t="s">
        <v>2971</v>
      </c>
      <c r="B594" s="13" t="s">
        <v>2971</v>
      </c>
      <c r="C594" s="13" t="s">
        <v>3776</v>
      </c>
      <c r="D594" s="13" t="s">
        <v>4133</v>
      </c>
      <c r="E594" s="13"/>
      <c r="F594" s="13"/>
      <c r="G594" s="13"/>
      <c r="H594" s="13"/>
      <c r="I594" s="13"/>
      <c r="J594" s="13"/>
      <c r="K594" s="13"/>
      <c r="L594" s="13"/>
      <c r="M594" s="13"/>
      <c r="N594" s="13"/>
      <c r="O594" s="13"/>
      <c r="P594" s="13"/>
      <c r="Q594" s="13"/>
      <c r="R594" s="13"/>
      <c r="S594" s="13"/>
      <c r="T594" s="13"/>
      <c r="U594" s="67"/>
    </row>
    <row r="595" spans="1:21" ht="47.25" x14ac:dyDescent="0.25">
      <c r="A595" s="32" t="s">
        <v>3140</v>
      </c>
      <c r="B595" s="120" t="s">
        <v>4134</v>
      </c>
      <c r="C595" s="121" t="s">
        <v>2932</v>
      </c>
      <c r="D595" s="121" t="s">
        <v>3418</v>
      </c>
      <c r="E595" s="121">
        <v>243.26</v>
      </c>
      <c r="F595" s="121"/>
      <c r="G595" s="121" t="s">
        <v>2349</v>
      </c>
      <c r="H595" s="121"/>
      <c r="I595" s="121"/>
      <c r="J595" s="121"/>
      <c r="K595" s="121"/>
      <c r="L595" s="121"/>
      <c r="M595" s="121"/>
      <c r="N595" s="121"/>
      <c r="O595" s="121"/>
      <c r="P595" s="121"/>
      <c r="Q595" s="121"/>
      <c r="R595" s="121"/>
      <c r="S595" s="121"/>
      <c r="T595" s="121"/>
      <c r="U595" s="122"/>
    </row>
    <row r="596" spans="1:21" ht="15.75" x14ac:dyDescent="0.25">
      <c r="A596" s="66" t="s">
        <v>2971</v>
      </c>
      <c r="B596" s="13" t="s">
        <v>2971</v>
      </c>
      <c r="C596" s="13" t="s">
        <v>3776</v>
      </c>
      <c r="D596" s="13" t="s">
        <v>3989</v>
      </c>
      <c r="E596" s="13"/>
      <c r="F596" s="13"/>
      <c r="G596" s="13"/>
      <c r="H596" s="13"/>
      <c r="I596" s="13"/>
      <c r="J596" s="13"/>
      <c r="K596" s="13"/>
      <c r="L596" s="13"/>
      <c r="M596" s="13"/>
      <c r="N596" s="13"/>
      <c r="O596" s="13"/>
      <c r="P596" s="13"/>
      <c r="Q596" s="13"/>
      <c r="R596" s="13"/>
      <c r="S596" s="13"/>
      <c r="T596" s="13"/>
      <c r="U596" s="67"/>
    </row>
    <row r="597" spans="1:21" ht="15.75" x14ac:dyDescent="0.25">
      <c r="A597" s="66" t="s">
        <v>3138</v>
      </c>
      <c r="B597" s="13" t="s">
        <v>2971</v>
      </c>
      <c r="C597" s="95" t="s">
        <v>2972</v>
      </c>
      <c r="D597" s="95" t="s">
        <v>2967</v>
      </c>
      <c r="E597" s="95">
        <v>0.52</v>
      </c>
      <c r="F597" s="13"/>
      <c r="G597" s="13"/>
      <c r="H597" s="13"/>
      <c r="I597" s="13"/>
      <c r="J597" s="13"/>
      <c r="K597" s="13"/>
      <c r="L597" s="13"/>
      <c r="M597" s="13"/>
      <c r="N597" s="13"/>
      <c r="O597" s="13"/>
      <c r="P597" s="13"/>
      <c r="Q597" s="13"/>
      <c r="R597" s="13"/>
      <c r="S597" s="13"/>
      <c r="T597" s="13"/>
      <c r="U597" s="67"/>
    </row>
    <row r="598" spans="1:21" ht="15.75" x14ac:dyDescent="0.25">
      <c r="A598" s="14" t="s">
        <v>3138</v>
      </c>
      <c r="B598" s="15" t="s">
        <v>3138</v>
      </c>
      <c r="C598" s="15"/>
      <c r="D598" s="15" t="s">
        <v>3139</v>
      </c>
      <c r="E598" s="15">
        <v>2</v>
      </c>
      <c r="F598" s="15"/>
      <c r="G598" s="15"/>
      <c r="H598" s="15"/>
      <c r="I598" s="15"/>
      <c r="J598" s="15"/>
      <c r="K598" s="15"/>
      <c r="L598" s="15"/>
      <c r="M598" s="15"/>
      <c r="N598" s="15"/>
      <c r="O598" s="15"/>
      <c r="P598" s="15"/>
      <c r="Q598" s="15"/>
      <c r="R598" s="15"/>
      <c r="S598" s="15"/>
      <c r="T598" s="15"/>
      <c r="U598" s="16"/>
    </row>
    <row r="599" spans="1:21" ht="15.75" x14ac:dyDescent="0.25">
      <c r="A599" s="32" t="s">
        <v>3138</v>
      </c>
      <c r="B599" s="30"/>
      <c r="C599" s="35" t="s">
        <v>2980</v>
      </c>
      <c r="D599" s="35" t="s">
        <v>2967</v>
      </c>
      <c r="E599" s="35">
        <v>0.52</v>
      </c>
      <c r="F599" s="13" t="s">
        <v>4</v>
      </c>
      <c r="G599" s="30" t="s">
        <v>3</v>
      </c>
      <c r="H599" s="30"/>
      <c r="I599" s="30"/>
      <c r="J599" s="30"/>
      <c r="K599" s="30"/>
      <c r="L599" s="30"/>
      <c r="M599" s="30"/>
      <c r="N599" s="30"/>
      <c r="O599" s="30"/>
      <c r="P599" s="30"/>
      <c r="Q599" s="30"/>
      <c r="R599" s="30"/>
      <c r="S599" s="30"/>
      <c r="T599" s="30"/>
      <c r="U599" s="33"/>
    </row>
    <row r="600" spans="1:21" ht="15.75" x14ac:dyDescent="0.25">
      <c r="A600" s="66" t="s">
        <v>3138</v>
      </c>
      <c r="B600" s="13" t="s">
        <v>2971</v>
      </c>
      <c r="C600" s="13" t="s">
        <v>3364</v>
      </c>
      <c r="D600" s="13" t="s">
        <v>3365</v>
      </c>
      <c r="E600" s="13"/>
      <c r="F600" s="13"/>
      <c r="G600" s="13"/>
      <c r="H600" s="13"/>
      <c r="I600" s="13"/>
      <c r="J600" s="13"/>
      <c r="K600" s="13"/>
      <c r="L600" s="13"/>
      <c r="M600" s="13"/>
      <c r="N600" s="13"/>
      <c r="O600" s="13"/>
      <c r="P600" s="13"/>
      <c r="Q600" s="13"/>
      <c r="R600" s="13"/>
      <c r="S600" s="13"/>
      <c r="T600" s="13"/>
      <c r="U600" s="67"/>
    </row>
    <row r="601" spans="1:21" ht="15.75" x14ac:dyDescent="0.25">
      <c r="A601" s="68" t="s">
        <v>3138</v>
      </c>
      <c r="B601" s="69">
        <v>1</v>
      </c>
      <c r="C601" s="69" t="s">
        <v>2909</v>
      </c>
      <c r="D601" s="69" t="s">
        <v>3366</v>
      </c>
      <c r="E601" s="69">
        <v>1</v>
      </c>
      <c r="F601" s="69">
        <v>1.998</v>
      </c>
      <c r="G601" s="69" t="s">
        <v>0</v>
      </c>
      <c r="H601" s="69">
        <v>5100</v>
      </c>
      <c r="I601" s="69">
        <v>18</v>
      </c>
      <c r="J601" s="69" t="s">
        <v>2</v>
      </c>
      <c r="K601" s="69"/>
      <c r="L601" s="69"/>
      <c r="M601" s="69"/>
      <c r="N601" s="69"/>
      <c r="O601" s="69"/>
      <c r="P601" s="69"/>
      <c r="Q601" s="69"/>
      <c r="R601" s="69"/>
      <c r="S601" s="69">
        <v>685</v>
      </c>
      <c r="T601" s="69">
        <v>820</v>
      </c>
      <c r="U601" s="70">
        <v>45</v>
      </c>
    </row>
    <row r="602" spans="1:21" ht="15.75" x14ac:dyDescent="0.25">
      <c r="A602" s="68" t="s">
        <v>3138</v>
      </c>
      <c r="B602" s="69">
        <v>1</v>
      </c>
      <c r="C602" s="69" t="s">
        <v>2909</v>
      </c>
      <c r="D602" s="69" t="s">
        <v>3367</v>
      </c>
      <c r="E602" s="69">
        <v>1</v>
      </c>
      <c r="F602" s="69">
        <v>1.998</v>
      </c>
      <c r="G602" s="69" t="s">
        <v>0</v>
      </c>
      <c r="H602" s="69">
        <v>5100</v>
      </c>
      <c r="I602" s="69">
        <v>18</v>
      </c>
      <c r="J602" s="69" t="s">
        <v>2</v>
      </c>
      <c r="K602" s="69"/>
      <c r="L602" s="69"/>
      <c r="M602" s="69"/>
      <c r="N602" s="69"/>
      <c r="O602" s="69"/>
      <c r="P602" s="69"/>
      <c r="Q602" s="69"/>
      <c r="R602" s="69"/>
      <c r="S602" s="69">
        <v>685</v>
      </c>
      <c r="T602" s="69">
        <v>820</v>
      </c>
      <c r="U602" s="70">
        <v>45</v>
      </c>
    </row>
    <row r="603" spans="1:21" ht="15.75" x14ac:dyDescent="0.25">
      <c r="A603" s="68" t="s">
        <v>3138</v>
      </c>
      <c r="B603" s="69">
        <v>1</v>
      </c>
      <c r="C603" s="69" t="s">
        <v>2909</v>
      </c>
      <c r="D603" s="69" t="s">
        <v>3368</v>
      </c>
      <c r="E603" s="69">
        <v>1</v>
      </c>
      <c r="F603" s="69">
        <v>1.998</v>
      </c>
      <c r="G603" s="69" t="s">
        <v>0</v>
      </c>
      <c r="H603" s="69">
        <v>5100</v>
      </c>
      <c r="I603" s="69">
        <v>18</v>
      </c>
      <c r="J603" s="69" t="s">
        <v>2</v>
      </c>
      <c r="K603" s="69"/>
      <c r="L603" s="69"/>
      <c r="M603" s="69"/>
      <c r="N603" s="69"/>
      <c r="O603" s="69"/>
      <c r="P603" s="69"/>
      <c r="Q603" s="69"/>
      <c r="R603" s="69"/>
      <c r="S603" s="69">
        <v>685</v>
      </c>
      <c r="T603" s="69">
        <v>820</v>
      </c>
      <c r="U603" s="70">
        <v>45</v>
      </c>
    </row>
    <row r="604" spans="1:21" ht="15.75" x14ac:dyDescent="0.25">
      <c r="A604" s="68" t="s">
        <v>3138</v>
      </c>
      <c r="B604" s="69">
        <v>1</v>
      </c>
      <c r="C604" s="69" t="s">
        <v>2909</v>
      </c>
      <c r="D604" s="69" t="s">
        <v>3369</v>
      </c>
      <c r="E604" s="69">
        <v>1</v>
      </c>
      <c r="F604" s="69">
        <v>1.998</v>
      </c>
      <c r="G604" s="69" t="s">
        <v>0</v>
      </c>
      <c r="H604" s="69">
        <v>5100</v>
      </c>
      <c r="I604" s="69">
        <v>18</v>
      </c>
      <c r="J604" s="69" t="s">
        <v>2</v>
      </c>
      <c r="K604" s="69"/>
      <c r="L604" s="69"/>
      <c r="M604" s="69"/>
      <c r="N604" s="69"/>
      <c r="O604" s="69"/>
      <c r="P604" s="69"/>
      <c r="Q604" s="69"/>
      <c r="R604" s="69"/>
      <c r="S604" s="69">
        <v>685</v>
      </c>
      <c r="T604" s="69">
        <v>820</v>
      </c>
      <c r="U604" s="70">
        <v>45</v>
      </c>
    </row>
    <row r="605" spans="1:21" ht="15.75" x14ac:dyDescent="0.25">
      <c r="A605" s="68" t="s">
        <v>3138</v>
      </c>
      <c r="B605" s="69">
        <v>1</v>
      </c>
      <c r="C605" s="69" t="s">
        <v>2909</v>
      </c>
      <c r="D605" s="69" t="s">
        <v>3370</v>
      </c>
      <c r="E605" s="69">
        <v>1</v>
      </c>
      <c r="F605" s="69">
        <v>1.998</v>
      </c>
      <c r="G605" s="69" t="s">
        <v>0</v>
      </c>
      <c r="H605" s="69">
        <v>5100</v>
      </c>
      <c r="I605" s="69">
        <v>18</v>
      </c>
      <c r="J605" s="69" t="s">
        <v>2</v>
      </c>
      <c r="K605" s="69"/>
      <c r="L605" s="69"/>
      <c r="M605" s="69"/>
      <c r="N605" s="69"/>
      <c r="O605" s="69"/>
      <c r="P605" s="69"/>
      <c r="Q605" s="69"/>
      <c r="R605" s="69"/>
      <c r="S605" s="69">
        <v>685</v>
      </c>
      <c r="T605" s="69">
        <v>820</v>
      </c>
      <c r="U605" s="70">
        <v>45</v>
      </c>
    </row>
    <row r="606" spans="1:21" ht="15.75" x14ac:dyDescent="0.25">
      <c r="A606" s="68" t="s">
        <v>3138</v>
      </c>
      <c r="B606" s="69">
        <v>1</v>
      </c>
      <c r="C606" s="69" t="s">
        <v>2909</v>
      </c>
      <c r="D606" s="69" t="s">
        <v>3371</v>
      </c>
      <c r="E606" s="69">
        <v>1</v>
      </c>
      <c r="F606" s="69">
        <v>1.998</v>
      </c>
      <c r="G606" s="69" t="s">
        <v>0</v>
      </c>
      <c r="H606" s="69">
        <v>5100</v>
      </c>
      <c r="I606" s="69">
        <v>18</v>
      </c>
      <c r="J606" s="69" t="s">
        <v>2</v>
      </c>
      <c r="K606" s="69"/>
      <c r="L606" s="69"/>
      <c r="M606" s="69"/>
      <c r="N606" s="69"/>
      <c r="O606" s="69"/>
      <c r="P606" s="69"/>
      <c r="Q606" s="69"/>
      <c r="R606" s="69"/>
      <c r="S606" s="69">
        <v>685</v>
      </c>
      <c r="T606" s="69">
        <v>820</v>
      </c>
      <c r="U606" s="70">
        <v>45</v>
      </c>
    </row>
    <row r="607" spans="1:21" ht="15.75" x14ac:dyDescent="0.25">
      <c r="A607" s="68" t="s">
        <v>3138</v>
      </c>
      <c r="B607" s="69">
        <v>3</v>
      </c>
      <c r="C607" s="69" t="s">
        <v>2909</v>
      </c>
      <c r="D607" s="69" t="s">
        <v>3372</v>
      </c>
      <c r="E607" s="69">
        <v>11</v>
      </c>
      <c r="F607" s="69">
        <v>0.39500000000000002</v>
      </c>
      <c r="G607" s="69" t="s">
        <v>0</v>
      </c>
      <c r="H607" s="69">
        <v>1200</v>
      </c>
      <c r="I607" s="69">
        <v>8</v>
      </c>
      <c r="J607" s="69" t="s">
        <v>1</v>
      </c>
      <c r="K607" s="69"/>
      <c r="L607" s="69"/>
      <c r="M607" s="69"/>
      <c r="N607" s="69"/>
      <c r="O607" s="69"/>
      <c r="P607" s="69"/>
      <c r="Q607" s="69"/>
      <c r="R607" s="69"/>
      <c r="S607" s="69">
        <v>200</v>
      </c>
      <c r="T607" s="69">
        <v>250</v>
      </c>
      <c r="U607" s="70">
        <v>10</v>
      </c>
    </row>
    <row r="608" spans="1:21" ht="15.75" x14ac:dyDescent="0.25">
      <c r="A608" s="68" t="s">
        <v>3138</v>
      </c>
      <c r="B608" s="69">
        <v>3</v>
      </c>
      <c r="C608" s="69" t="s">
        <v>2909</v>
      </c>
      <c r="D608" s="69" t="s">
        <v>3373</v>
      </c>
      <c r="E608" s="69">
        <v>8</v>
      </c>
      <c r="F608" s="69">
        <v>0.39500000000000002</v>
      </c>
      <c r="G608" s="69" t="s">
        <v>0</v>
      </c>
      <c r="H608" s="69">
        <v>1200</v>
      </c>
      <c r="I608" s="69">
        <v>8</v>
      </c>
      <c r="J608" s="69" t="s">
        <v>1</v>
      </c>
      <c r="K608" s="69"/>
      <c r="L608" s="69"/>
      <c r="M608" s="69"/>
      <c r="N608" s="69"/>
      <c r="O608" s="69"/>
      <c r="P608" s="69"/>
      <c r="Q608" s="69"/>
      <c r="R608" s="69"/>
      <c r="S608" s="69">
        <v>200</v>
      </c>
      <c r="T608" s="69">
        <v>250</v>
      </c>
      <c r="U608" s="70">
        <v>10</v>
      </c>
    </row>
    <row r="609" spans="1:21" ht="15.75" x14ac:dyDescent="0.25">
      <c r="A609" s="68" t="s">
        <v>3138</v>
      </c>
      <c r="B609" s="69">
        <v>3</v>
      </c>
      <c r="C609" s="69" t="s">
        <v>2909</v>
      </c>
      <c r="D609" s="69" t="s">
        <v>3374</v>
      </c>
      <c r="E609" s="69">
        <v>11</v>
      </c>
      <c r="F609" s="69">
        <v>0.39500000000000002</v>
      </c>
      <c r="G609" s="69" t="s">
        <v>0</v>
      </c>
      <c r="H609" s="69">
        <v>1200</v>
      </c>
      <c r="I609" s="69">
        <v>8</v>
      </c>
      <c r="J609" s="69" t="s">
        <v>1</v>
      </c>
      <c r="K609" s="69"/>
      <c r="L609" s="69"/>
      <c r="M609" s="69"/>
      <c r="N609" s="69"/>
      <c r="O609" s="69"/>
      <c r="P609" s="69"/>
      <c r="Q609" s="69"/>
      <c r="R609" s="69"/>
      <c r="S609" s="69">
        <v>200</v>
      </c>
      <c r="T609" s="69">
        <v>250</v>
      </c>
      <c r="U609" s="70">
        <v>10</v>
      </c>
    </row>
    <row r="610" spans="1:21" ht="15.75" x14ac:dyDescent="0.25">
      <c r="A610" s="66" t="s">
        <v>2971</v>
      </c>
      <c r="B610" s="13" t="s">
        <v>2971</v>
      </c>
      <c r="C610" s="13" t="s">
        <v>3776</v>
      </c>
      <c r="D610" s="13" t="s">
        <v>3990</v>
      </c>
      <c r="E610" s="13"/>
      <c r="F610" s="13"/>
      <c r="G610" s="13"/>
      <c r="H610" s="13"/>
      <c r="I610" s="13"/>
      <c r="J610" s="13"/>
      <c r="K610" s="13"/>
      <c r="L610" s="13"/>
      <c r="M610" s="13"/>
      <c r="N610" s="13"/>
      <c r="O610" s="13"/>
      <c r="P610" s="13"/>
      <c r="Q610" s="13"/>
      <c r="R610" s="13"/>
      <c r="S610" s="13"/>
      <c r="T610" s="13"/>
      <c r="U610" s="67"/>
    </row>
    <row r="611" spans="1:21" ht="15.75" x14ac:dyDescent="0.25">
      <c r="A611" s="66" t="s">
        <v>3136</v>
      </c>
      <c r="B611" s="13" t="s">
        <v>2971</v>
      </c>
      <c r="C611" s="95" t="s">
        <v>2972</v>
      </c>
      <c r="D611" s="95" t="s">
        <v>2967</v>
      </c>
      <c r="E611" s="95">
        <v>0.69</v>
      </c>
      <c r="F611" s="13"/>
      <c r="G611" s="13"/>
      <c r="H611" s="13"/>
      <c r="I611" s="13"/>
      <c r="J611" s="13"/>
      <c r="K611" s="13"/>
      <c r="L611" s="13"/>
      <c r="M611" s="13"/>
      <c r="N611" s="13"/>
      <c r="O611" s="13"/>
      <c r="P611" s="13"/>
      <c r="Q611" s="13"/>
      <c r="R611" s="13"/>
      <c r="S611" s="13"/>
      <c r="T611" s="13"/>
      <c r="U611" s="67"/>
    </row>
    <row r="612" spans="1:21" ht="15.75" x14ac:dyDescent="0.25">
      <c r="A612" s="14" t="s">
        <v>3136</v>
      </c>
      <c r="B612" s="15" t="s">
        <v>3136</v>
      </c>
      <c r="C612" s="15"/>
      <c r="D612" s="15" t="s">
        <v>3137</v>
      </c>
      <c r="E612" s="15">
        <v>1</v>
      </c>
      <c r="F612" s="15"/>
      <c r="G612" s="15"/>
      <c r="H612" s="15"/>
      <c r="I612" s="15"/>
      <c r="J612" s="15"/>
      <c r="K612" s="15"/>
      <c r="L612" s="15"/>
      <c r="M612" s="15"/>
      <c r="N612" s="15"/>
      <c r="O612" s="15"/>
      <c r="P612" s="15"/>
      <c r="Q612" s="15"/>
      <c r="R612" s="15"/>
      <c r="S612" s="15"/>
      <c r="T612" s="15"/>
      <c r="U612" s="16"/>
    </row>
    <row r="613" spans="1:21" ht="15.75" x14ac:dyDescent="0.25">
      <c r="A613" s="32" t="s">
        <v>3136</v>
      </c>
      <c r="B613" s="30"/>
      <c r="C613" s="35" t="s">
        <v>2980</v>
      </c>
      <c r="D613" s="35" t="s">
        <v>2967</v>
      </c>
      <c r="E613" s="35">
        <v>0.69</v>
      </c>
      <c r="F613" s="13" t="s">
        <v>4</v>
      </c>
      <c r="G613" s="30" t="s">
        <v>3</v>
      </c>
      <c r="H613" s="30"/>
      <c r="I613" s="30"/>
      <c r="J613" s="30"/>
      <c r="K613" s="30"/>
      <c r="L613" s="30"/>
      <c r="M613" s="30"/>
      <c r="N613" s="30"/>
      <c r="O613" s="30"/>
      <c r="P613" s="30"/>
      <c r="Q613" s="30"/>
      <c r="R613" s="30"/>
      <c r="S613" s="30"/>
      <c r="T613" s="30"/>
      <c r="U613" s="33"/>
    </row>
    <row r="614" spans="1:21" ht="15.75" x14ac:dyDescent="0.25">
      <c r="A614" s="66" t="s">
        <v>3136</v>
      </c>
      <c r="B614" s="13" t="s">
        <v>2971</v>
      </c>
      <c r="C614" s="13" t="s">
        <v>3347</v>
      </c>
      <c r="D614" s="13" t="s">
        <v>3348</v>
      </c>
      <c r="E614" s="13"/>
      <c r="F614" s="13"/>
      <c r="G614" s="13"/>
      <c r="H614" s="13"/>
      <c r="I614" s="13"/>
      <c r="J614" s="13"/>
      <c r="K614" s="13"/>
      <c r="L614" s="13"/>
      <c r="M614" s="13"/>
      <c r="N614" s="13"/>
      <c r="O614" s="13"/>
      <c r="P614" s="13"/>
      <c r="Q614" s="13"/>
      <c r="R614" s="13"/>
      <c r="S614" s="13"/>
      <c r="T614" s="13"/>
      <c r="U614" s="67"/>
    </row>
    <row r="615" spans="1:21" ht="15.75" x14ac:dyDescent="0.25">
      <c r="A615" s="68" t="s">
        <v>3136</v>
      </c>
      <c r="B615" s="69">
        <v>3</v>
      </c>
      <c r="C615" s="69" t="s">
        <v>2909</v>
      </c>
      <c r="D615" s="69" t="s">
        <v>3349</v>
      </c>
      <c r="E615" s="69">
        <v>9</v>
      </c>
      <c r="F615" s="69">
        <v>0.39500000000000002</v>
      </c>
      <c r="G615" s="69" t="s">
        <v>0</v>
      </c>
      <c r="H615" s="69">
        <v>1700</v>
      </c>
      <c r="I615" s="69">
        <v>8</v>
      </c>
      <c r="J615" s="69" t="s">
        <v>1</v>
      </c>
      <c r="K615" s="69"/>
      <c r="L615" s="69"/>
      <c r="M615" s="69"/>
      <c r="N615" s="69"/>
      <c r="O615" s="69"/>
      <c r="P615" s="69"/>
      <c r="Q615" s="69"/>
      <c r="R615" s="69"/>
      <c r="S615" s="69">
        <v>200</v>
      </c>
      <c r="T615" s="69">
        <v>250</v>
      </c>
      <c r="U615" s="70">
        <v>10</v>
      </c>
    </row>
    <row r="616" spans="1:21" ht="15.75" x14ac:dyDescent="0.25">
      <c r="A616" s="68" t="s">
        <v>3136</v>
      </c>
      <c r="B616" s="69">
        <v>3</v>
      </c>
      <c r="C616" s="69" t="s">
        <v>2909</v>
      </c>
      <c r="D616" s="69" t="s">
        <v>3350</v>
      </c>
      <c r="E616" s="69">
        <v>8</v>
      </c>
      <c r="F616" s="69">
        <v>0.39500000000000002</v>
      </c>
      <c r="G616" s="69" t="s">
        <v>0</v>
      </c>
      <c r="H616" s="69">
        <v>1700</v>
      </c>
      <c r="I616" s="69">
        <v>8</v>
      </c>
      <c r="J616" s="69" t="s">
        <v>1</v>
      </c>
      <c r="K616" s="69"/>
      <c r="L616" s="69"/>
      <c r="M616" s="69"/>
      <c r="N616" s="69"/>
      <c r="O616" s="69"/>
      <c r="P616" s="69"/>
      <c r="Q616" s="69"/>
      <c r="R616" s="69"/>
      <c r="S616" s="69">
        <v>200</v>
      </c>
      <c r="T616" s="69">
        <v>250</v>
      </c>
      <c r="U616" s="70">
        <v>10</v>
      </c>
    </row>
    <row r="617" spans="1:21" ht="15.75" x14ac:dyDescent="0.25">
      <c r="A617" s="68" t="s">
        <v>3136</v>
      </c>
      <c r="B617" s="69">
        <v>3</v>
      </c>
      <c r="C617" s="69" t="s">
        <v>2909</v>
      </c>
      <c r="D617" s="69" t="s">
        <v>3351</v>
      </c>
      <c r="E617" s="69">
        <v>9</v>
      </c>
      <c r="F617" s="69">
        <v>0.39500000000000002</v>
      </c>
      <c r="G617" s="69" t="s">
        <v>0</v>
      </c>
      <c r="H617" s="69">
        <v>1700</v>
      </c>
      <c r="I617" s="69">
        <v>8</v>
      </c>
      <c r="J617" s="69" t="s">
        <v>1</v>
      </c>
      <c r="K617" s="69"/>
      <c r="L617" s="69"/>
      <c r="M617" s="69"/>
      <c r="N617" s="69"/>
      <c r="O617" s="69"/>
      <c r="P617" s="69"/>
      <c r="Q617" s="69"/>
      <c r="R617" s="69"/>
      <c r="S617" s="69">
        <v>200</v>
      </c>
      <c r="T617" s="69">
        <v>250</v>
      </c>
      <c r="U617" s="70">
        <v>10</v>
      </c>
    </row>
    <row r="618" spans="1:21" ht="15.75" x14ac:dyDescent="0.25">
      <c r="A618" s="68" t="s">
        <v>3136</v>
      </c>
      <c r="B618" s="69">
        <v>2</v>
      </c>
      <c r="C618" s="69" t="s">
        <v>2909</v>
      </c>
      <c r="D618" s="69" t="s">
        <v>3352</v>
      </c>
      <c r="E618" s="69">
        <v>1</v>
      </c>
      <c r="F618" s="69">
        <v>2.4660000000000002</v>
      </c>
      <c r="G618" s="69" t="s">
        <v>0</v>
      </c>
      <c r="H618" s="69">
        <v>5450</v>
      </c>
      <c r="I618" s="69">
        <v>20</v>
      </c>
      <c r="J618" s="69" t="s">
        <v>2</v>
      </c>
      <c r="K618" s="69"/>
      <c r="L618" s="69"/>
      <c r="M618" s="69"/>
      <c r="N618" s="69"/>
      <c r="O618" s="69"/>
      <c r="P618" s="69"/>
      <c r="Q618" s="69"/>
      <c r="R618" s="69"/>
      <c r="S618" s="69">
        <v>760</v>
      </c>
      <c r="T618" s="69">
        <v>910</v>
      </c>
      <c r="U618" s="70">
        <v>80</v>
      </c>
    </row>
    <row r="619" spans="1:21" ht="15.75" x14ac:dyDescent="0.25">
      <c r="A619" s="68" t="s">
        <v>3136</v>
      </c>
      <c r="B619" s="69">
        <v>2</v>
      </c>
      <c r="C619" s="69" t="s">
        <v>2909</v>
      </c>
      <c r="D619" s="69" t="s">
        <v>3353</v>
      </c>
      <c r="E619" s="69">
        <v>1</v>
      </c>
      <c r="F619" s="69">
        <v>2.4660000000000002</v>
      </c>
      <c r="G619" s="69" t="s">
        <v>0</v>
      </c>
      <c r="H619" s="69">
        <v>5450</v>
      </c>
      <c r="I619" s="69">
        <v>20</v>
      </c>
      <c r="J619" s="69" t="s">
        <v>2</v>
      </c>
      <c r="K619" s="69"/>
      <c r="L619" s="69"/>
      <c r="M619" s="69"/>
      <c r="N619" s="69"/>
      <c r="O619" s="69"/>
      <c r="P619" s="69"/>
      <c r="Q619" s="69"/>
      <c r="R619" s="69"/>
      <c r="S619" s="69">
        <v>760</v>
      </c>
      <c r="T619" s="69">
        <v>910</v>
      </c>
      <c r="U619" s="70">
        <v>80</v>
      </c>
    </row>
    <row r="620" spans="1:21" ht="15.75" x14ac:dyDescent="0.25">
      <c r="A620" s="68" t="s">
        <v>3136</v>
      </c>
      <c r="B620" s="69">
        <v>2</v>
      </c>
      <c r="C620" s="69" t="s">
        <v>2909</v>
      </c>
      <c r="D620" s="69" t="s">
        <v>3354</v>
      </c>
      <c r="E620" s="69">
        <v>1</v>
      </c>
      <c r="F620" s="69">
        <v>2.4660000000000002</v>
      </c>
      <c r="G620" s="69" t="s">
        <v>0</v>
      </c>
      <c r="H620" s="69">
        <v>5450</v>
      </c>
      <c r="I620" s="69">
        <v>20</v>
      </c>
      <c r="J620" s="69" t="s">
        <v>2</v>
      </c>
      <c r="K620" s="69"/>
      <c r="L620" s="69"/>
      <c r="M620" s="69"/>
      <c r="N620" s="69"/>
      <c r="O620" s="69"/>
      <c r="P620" s="69"/>
      <c r="Q620" s="69"/>
      <c r="R620" s="69"/>
      <c r="S620" s="69">
        <v>760</v>
      </c>
      <c r="T620" s="69">
        <v>910</v>
      </c>
      <c r="U620" s="70">
        <v>80</v>
      </c>
    </row>
    <row r="621" spans="1:21" ht="15.75" x14ac:dyDescent="0.25">
      <c r="A621" s="68" t="s">
        <v>3136</v>
      </c>
      <c r="B621" s="69">
        <v>2</v>
      </c>
      <c r="C621" s="69" t="s">
        <v>2909</v>
      </c>
      <c r="D621" s="69" t="s">
        <v>3355</v>
      </c>
      <c r="E621" s="69">
        <v>1</v>
      </c>
      <c r="F621" s="69">
        <v>2.4660000000000002</v>
      </c>
      <c r="G621" s="69" t="s">
        <v>0</v>
      </c>
      <c r="H621" s="69">
        <v>5450</v>
      </c>
      <c r="I621" s="69">
        <v>20</v>
      </c>
      <c r="J621" s="69" t="s">
        <v>2</v>
      </c>
      <c r="K621" s="69"/>
      <c r="L621" s="69"/>
      <c r="M621" s="69"/>
      <c r="N621" s="69"/>
      <c r="O621" s="69"/>
      <c r="P621" s="69"/>
      <c r="Q621" s="69"/>
      <c r="R621" s="69"/>
      <c r="S621" s="69">
        <v>760</v>
      </c>
      <c r="T621" s="69">
        <v>910</v>
      </c>
      <c r="U621" s="70">
        <v>80</v>
      </c>
    </row>
    <row r="622" spans="1:21" ht="15.75" x14ac:dyDescent="0.25">
      <c r="A622" s="68" t="s">
        <v>3136</v>
      </c>
      <c r="B622" s="69">
        <v>2</v>
      </c>
      <c r="C622" s="69" t="s">
        <v>2909</v>
      </c>
      <c r="D622" s="69" t="s">
        <v>3356</v>
      </c>
      <c r="E622" s="69">
        <v>1</v>
      </c>
      <c r="F622" s="69">
        <v>2.4660000000000002</v>
      </c>
      <c r="G622" s="69" t="s">
        <v>0</v>
      </c>
      <c r="H622" s="69">
        <v>5450</v>
      </c>
      <c r="I622" s="69">
        <v>20</v>
      </c>
      <c r="J622" s="69" t="s">
        <v>2</v>
      </c>
      <c r="K622" s="69"/>
      <c r="L622" s="69"/>
      <c r="M622" s="69"/>
      <c r="N622" s="69"/>
      <c r="O622" s="69"/>
      <c r="P622" s="69"/>
      <c r="Q622" s="69"/>
      <c r="R622" s="69"/>
      <c r="S622" s="69">
        <v>760</v>
      </c>
      <c r="T622" s="69">
        <v>910</v>
      </c>
      <c r="U622" s="70">
        <v>80</v>
      </c>
    </row>
    <row r="623" spans="1:21" ht="15.75" x14ac:dyDescent="0.25">
      <c r="A623" s="68" t="s">
        <v>3136</v>
      </c>
      <c r="B623" s="69">
        <v>2</v>
      </c>
      <c r="C623" s="69" t="s">
        <v>2909</v>
      </c>
      <c r="D623" s="69" t="s">
        <v>3357</v>
      </c>
      <c r="E623" s="69">
        <v>1</v>
      </c>
      <c r="F623" s="69">
        <v>2.4660000000000002</v>
      </c>
      <c r="G623" s="69" t="s">
        <v>0</v>
      </c>
      <c r="H623" s="69">
        <v>5450</v>
      </c>
      <c r="I623" s="69">
        <v>20</v>
      </c>
      <c r="J623" s="69" t="s">
        <v>2</v>
      </c>
      <c r="K623" s="69"/>
      <c r="L623" s="69"/>
      <c r="M623" s="69"/>
      <c r="N623" s="69"/>
      <c r="O623" s="69"/>
      <c r="P623" s="69"/>
      <c r="Q623" s="69"/>
      <c r="R623" s="69"/>
      <c r="S623" s="69">
        <v>760</v>
      </c>
      <c r="T623" s="69">
        <v>910</v>
      </c>
      <c r="U623" s="70">
        <v>80</v>
      </c>
    </row>
    <row r="624" spans="1:21" ht="15.75" x14ac:dyDescent="0.25">
      <c r="A624" s="68" t="s">
        <v>3136</v>
      </c>
      <c r="B624" s="69">
        <v>1</v>
      </c>
      <c r="C624" s="69" t="s">
        <v>2909</v>
      </c>
      <c r="D624" s="69" t="s">
        <v>3358</v>
      </c>
      <c r="E624" s="69">
        <v>1</v>
      </c>
      <c r="F624" s="69">
        <v>3.8530000000000002</v>
      </c>
      <c r="G624" s="69" t="s">
        <v>0</v>
      </c>
      <c r="H624" s="69">
        <v>5950</v>
      </c>
      <c r="I624" s="69">
        <v>25</v>
      </c>
      <c r="J624" s="69" t="s">
        <v>2</v>
      </c>
      <c r="K624" s="69"/>
      <c r="L624" s="69"/>
      <c r="M624" s="69"/>
      <c r="N624" s="69"/>
      <c r="O624" s="69"/>
      <c r="P624" s="69"/>
      <c r="Q624" s="69"/>
      <c r="R624" s="69"/>
      <c r="S624" s="69">
        <v>950</v>
      </c>
      <c r="T624" s="69">
        <v>1135</v>
      </c>
      <c r="U624" s="70">
        <v>100</v>
      </c>
    </row>
    <row r="625" spans="1:21" ht="15.75" x14ac:dyDescent="0.25">
      <c r="A625" s="68" t="s">
        <v>3136</v>
      </c>
      <c r="B625" s="69">
        <v>1</v>
      </c>
      <c r="C625" s="69" t="s">
        <v>2909</v>
      </c>
      <c r="D625" s="69" t="s">
        <v>3359</v>
      </c>
      <c r="E625" s="69">
        <v>1</v>
      </c>
      <c r="F625" s="69">
        <v>3.8530000000000002</v>
      </c>
      <c r="G625" s="69" t="s">
        <v>0</v>
      </c>
      <c r="H625" s="69">
        <v>5950</v>
      </c>
      <c r="I625" s="69">
        <v>25</v>
      </c>
      <c r="J625" s="69" t="s">
        <v>2</v>
      </c>
      <c r="K625" s="69"/>
      <c r="L625" s="69"/>
      <c r="M625" s="69"/>
      <c r="N625" s="69"/>
      <c r="O625" s="69"/>
      <c r="P625" s="69"/>
      <c r="Q625" s="69"/>
      <c r="R625" s="69"/>
      <c r="S625" s="69">
        <v>950</v>
      </c>
      <c r="T625" s="69">
        <v>1135</v>
      </c>
      <c r="U625" s="70">
        <v>100</v>
      </c>
    </row>
    <row r="626" spans="1:21" ht="31.5" x14ac:dyDescent="0.25">
      <c r="A626" s="68" t="s">
        <v>3136</v>
      </c>
      <c r="B626" s="69">
        <v>1</v>
      </c>
      <c r="C626" s="69" t="s">
        <v>2909</v>
      </c>
      <c r="D626" s="69" t="s">
        <v>3360</v>
      </c>
      <c r="E626" s="69">
        <v>1</v>
      </c>
      <c r="F626" s="69">
        <v>3.8530000000000002</v>
      </c>
      <c r="G626" s="69" t="s">
        <v>0</v>
      </c>
      <c r="H626" s="69">
        <v>5950</v>
      </c>
      <c r="I626" s="69">
        <v>25</v>
      </c>
      <c r="J626" s="69" t="s">
        <v>2</v>
      </c>
      <c r="K626" s="69"/>
      <c r="L626" s="69"/>
      <c r="M626" s="69"/>
      <c r="N626" s="69"/>
      <c r="O626" s="69"/>
      <c r="P626" s="69"/>
      <c r="Q626" s="69"/>
      <c r="R626" s="69"/>
      <c r="S626" s="69">
        <v>950</v>
      </c>
      <c r="T626" s="69">
        <v>1135</v>
      </c>
      <c r="U626" s="70">
        <v>100</v>
      </c>
    </row>
    <row r="627" spans="1:21" ht="15.75" x14ac:dyDescent="0.25">
      <c r="A627" s="68" t="s">
        <v>3136</v>
      </c>
      <c r="B627" s="69">
        <v>1</v>
      </c>
      <c r="C627" s="69" t="s">
        <v>2909</v>
      </c>
      <c r="D627" s="69" t="s">
        <v>3361</v>
      </c>
      <c r="E627" s="69">
        <v>1</v>
      </c>
      <c r="F627" s="69">
        <v>3.8530000000000002</v>
      </c>
      <c r="G627" s="69" t="s">
        <v>0</v>
      </c>
      <c r="H627" s="69">
        <v>5950</v>
      </c>
      <c r="I627" s="69">
        <v>25</v>
      </c>
      <c r="J627" s="69" t="s">
        <v>2</v>
      </c>
      <c r="K627" s="69"/>
      <c r="L627" s="69"/>
      <c r="M627" s="69"/>
      <c r="N627" s="69"/>
      <c r="O627" s="69"/>
      <c r="P627" s="69"/>
      <c r="Q627" s="69"/>
      <c r="R627" s="69"/>
      <c r="S627" s="69">
        <v>950</v>
      </c>
      <c r="T627" s="69">
        <v>1135</v>
      </c>
      <c r="U627" s="70">
        <v>100</v>
      </c>
    </row>
    <row r="628" spans="1:21" ht="15.75" x14ac:dyDescent="0.25">
      <c r="A628" s="66" t="s">
        <v>2971</v>
      </c>
      <c r="B628" s="13" t="s">
        <v>2971</v>
      </c>
      <c r="C628" s="13" t="s">
        <v>3776</v>
      </c>
      <c r="D628" s="13" t="s">
        <v>3991</v>
      </c>
      <c r="E628" s="13"/>
      <c r="F628" s="13"/>
      <c r="G628" s="13"/>
      <c r="H628" s="13"/>
      <c r="I628" s="13"/>
      <c r="J628" s="13"/>
      <c r="K628" s="13"/>
      <c r="L628" s="13"/>
      <c r="M628" s="13"/>
      <c r="N628" s="13"/>
      <c r="O628" s="13"/>
      <c r="P628" s="13"/>
      <c r="Q628" s="13"/>
      <c r="R628" s="13"/>
      <c r="S628" s="13"/>
      <c r="T628" s="13"/>
      <c r="U628" s="67"/>
    </row>
    <row r="629" spans="1:21" ht="15.75" x14ac:dyDescent="0.25">
      <c r="A629" s="66" t="s">
        <v>3134</v>
      </c>
      <c r="B629" s="13" t="s">
        <v>2971</v>
      </c>
      <c r="C629" s="95" t="s">
        <v>2972</v>
      </c>
      <c r="D629" s="95" t="s">
        <v>2967</v>
      </c>
      <c r="E629" s="95">
        <v>1.32</v>
      </c>
      <c r="F629" s="13"/>
      <c r="G629" s="13"/>
      <c r="H629" s="13"/>
      <c r="I629" s="13"/>
      <c r="J629" s="13"/>
      <c r="K629" s="13"/>
      <c r="L629" s="13"/>
      <c r="M629" s="13"/>
      <c r="N629" s="13"/>
      <c r="O629" s="13"/>
      <c r="P629" s="13"/>
      <c r="Q629" s="13"/>
      <c r="R629" s="13"/>
      <c r="S629" s="13"/>
      <c r="T629" s="13"/>
      <c r="U629" s="67"/>
    </row>
    <row r="630" spans="1:21" ht="15.75" x14ac:dyDescent="0.25">
      <c r="A630" s="14" t="s">
        <v>3134</v>
      </c>
      <c r="B630" s="15" t="s">
        <v>3134</v>
      </c>
      <c r="C630" s="15"/>
      <c r="D630" s="15" t="s">
        <v>3135</v>
      </c>
      <c r="E630" s="15">
        <v>2</v>
      </c>
      <c r="F630" s="15"/>
      <c r="G630" s="15"/>
      <c r="H630" s="15"/>
      <c r="I630" s="15"/>
      <c r="J630" s="15"/>
      <c r="K630" s="15"/>
      <c r="L630" s="15"/>
      <c r="M630" s="15"/>
      <c r="N630" s="15"/>
      <c r="O630" s="15"/>
      <c r="P630" s="15"/>
      <c r="Q630" s="15"/>
      <c r="R630" s="15"/>
      <c r="S630" s="15"/>
      <c r="T630" s="15"/>
      <c r="U630" s="16"/>
    </row>
    <row r="631" spans="1:21" ht="15.75" x14ac:dyDescent="0.25">
      <c r="A631" s="32" t="s">
        <v>3134</v>
      </c>
      <c r="B631" s="30"/>
      <c r="C631" s="35" t="s">
        <v>2980</v>
      </c>
      <c r="D631" s="35" t="s">
        <v>2967</v>
      </c>
      <c r="E631" s="35">
        <v>1.32</v>
      </c>
      <c r="F631" s="13" t="s">
        <v>4</v>
      </c>
      <c r="G631" s="30" t="s">
        <v>3</v>
      </c>
      <c r="H631" s="30"/>
      <c r="I631" s="30"/>
      <c r="J631" s="30"/>
      <c r="K631" s="30"/>
      <c r="L631" s="30"/>
      <c r="M631" s="30"/>
      <c r="N631" s="30"/>
      <c r="O631" s="30"/>
      <c r="P631" s="30"/>
      <c r="Q631" s="30"/>
      <c r="R631" s="30"/>
      <c r="S631" s="30"/>
      <c r="T631" s="30"/>
      <c r="U631" s="33"/>
    </row>
    <row r="632" spans="1:21" ht="15.75" x14ac:dyDescent="0.25">
      <c r="A632" s="66" t="s">
        <v>3134</v>
      </c>
      <c r="B632" s="13" t="s">
        <v>2971</v>
      </c>
      <c r="C632" s="13" t="s">
        <v>3328</v>
      </c>
      <c r="D632" s="13" t="s">
        <v>3329</v>
      </c>
      <c r="E632" s="13"/>
      <c r="F632" s="13"/>
      <c r="G632" s="13"/>
      <c r="H632" s="13"/>
      <c r="I632" s="13"/>
      <c r="J632" s="13"/>
      <c r="K632" s="13"/>
      <c r="L632" s="13"/>
      <c r="M632" s="13"/>
      <c r="N632" s="13"/>
      <c r="O632" s="13"/>
      <c r="P632" s="13"/>
      <c r="Q632" s="13"/>
      <c r="R632" s="13"/>
      <c r="S632" s="13"/>
      <c r="T632" s="13"/>
      <c r="U632" s="67"/>
    </row>
    <row r="633" spans="1:21" ht="15.75" x14ac:dyDescent="0.25">
      <c r="A633" s="68" t="s">
        <v>3134</v>
      </c>
      <c r="B633" s="69">
        <v>3</v>
      </c>
      <c r="C633" s="69" t="s">
        <v>2909</v>
      </c>
      <c r="D633" s="69" t="s">
        <v>3330</v>
      </c>
      <c r="E633" s="69">
        <v>7</v>
      </c>
      <c r="F633" s="69">
        <v>0.39500000000000002</v>
      </c>
      <c r="G633" s="69" t="s">
        <v>0</v>
      </c>
      <c r="H633" s="69">
        <v>1700</v>
      </c>
      <c r="I633" s="69">
        <v>8</v>
      </c>
      <c r="J633" s="69" t="s">
        <v>1</v>
      </c>
      <c r="K633" s="69"/>
      <c r="L633" s="69"/>
      <c r="M633" s="69"/>
      <c r="N633" s="69"/>
      <c r="O633" s="69"/>
      <c r="P633" s="69"/>
      <c r="Q633" s="69"/>
      <c r="R633" s="69"/>
      <c r="S633" s="69">
        <v>200</v>
      </c>
      <c r="T633" s="69">
        <v>250</v>
      </c>
      <c r="U633" s="70">
        <v>10</v>
      </c>
    </row>
    <row r="634" spans="1:21" ht="15.75" x14ac:dyDescent="0.25">
      <c r="A634" s="68" t="s">
        <v>3134</v>
      </c>
      <c r="B634" s="69">
        <v>3</v>
      </c>
      <c r="C634" s="69" t="s">
        <v>2909</v>
      </c>
      <c r="D634" s="69" t="s">
        <v>3331</v>
      </c>
      <c r="E634" s="69">
        <v>8</v>
      </c>
      <c r="F634" s="69">
        <v>0.39500000000000002</v>
      </c>
      <c r="G634" s="69" t="s">
        <v>0</v>
      </c>
      <c r="H634" s="69">
        <v>1700</v>
      </c>
      <c r="I634" s="69">
        <v>8</v>
      </c>
      <c r="J634" s="69" t="s">
        <v>1</v>
      </c>
      <c r="K634" s="69"/>
      <c r="L634" s="69"/>
      <c r="M634" s="69"/>
      <c r="N634" s="69"/>
      <c r="O634" s="69"/>
      <c r="P634" s="69"/>
      <c r="Q634" s="69"/>
      <c r="R634" s="69"/>
      <c r="S634" s="69">
        <v>200</v>
      </c>
      <c r="T634" s="69">
        <v>250</v>
      </c>
      <c r="U634" s="70">
        <v>10</v>
      </c>
    </row>
    <row r="635" spans="1:21" ht="15.75" x14ac:dyDescent="0.25">
      <c r="A635" s="68" t="s">
        <v>3134</v>
      </c>
      <c r="B635" s="69">
        <v>3</v>
      </c>
      <c r="C635" s="69" t="s">
        <v>2909</v>
      </c>
      <c r="D635" s="69" t="s">
        <v>3332</v>
      </c>
      <c r="E635" s="69">
        <v>8</v>
      </c>
      <c r="F635" s="69">
        <v>0.39500000000000002</v>
      </c>
      <c r="G635" s="69" t="s">
        <v>0</v>
      </c>
      <c r="H635" s="69">
        <v>1700</v>
      </c>
      <c r="I635" s="69">
        <v>8</v>
      </c>
      <c r="J635" s="69" t="s">
        <v>1</v>
      </c>
      <c r="K635" s="69"/>
      <c r="L635" s="69"/>
      <c r="M635" s="69"/>
      <c r="N635" s="69"/>
      <c r="O635" s="69"/>
      <c r="P635" s="69"/>
      <c r="Q635" s="69"/>
      <c r="R635" s="69"/>
      <c r="S635" s="69">
        <v>200</v>
      </c>
      <c r="T635" s="69">
        <v>250</v>
      </c>
      <c r="U635" s="70">
        <v>10</v>
      </c>
    </row>
    <row r="636" spans="1:21" ht="15.75" x14ac:dyDescent="0.25">
      <c r="A636" s="68" t="s">
        <v>3134</v>
      </c>
      <c r="B636" s="69">
        <v>3</v>
      </c>
      <c r="C636" s="69" t="s">
        <v>2909</v>
      </c>
      <c r="D636" s="69" t="s">
        <v>3333</v>
      </c>
      <c r="E636" s="69">
        <v>9</v>
      </c>
      <c r="F636" s="69">
        <v>0.39500000000000002</v>
      </c>
      <c r="G636" s="69" t="s">
        <v>0</v>
      </c>
      <c r="H636" s="69">
        <v>1700</v>
      </c>
      <c r="I636" s="69">
        <v>8</v>
      </c>
      <c r="J636" s="69" t="s">
        <v>1</v>
      </c>
      <c r="K636" s="69"/>
      <c r="L636" s="69"/>
      <c r="M636" s="69"/>
      <c r="N636" s="69"/>
      <c r="O636" s="69"/>
      <c r="P636" s="69"/>
      <c r="Q636" s="69"/>
      <c r="R636" s="69"/>
      <c r="S636" s="69">
        <v>200</v>
      </c>
      <c r="T636" s="69">
        <v>250</v>
      </c>
      <c r="U636" s="70">
        <v>10</v>
      </c>
    </row>
    <row r="637" spans="1:21" ht="15.75" x14ac:dyDescent="0.25">
      <c r="A637" s="68" t="s">
        <v>3134</v>
      </c>
      <c r="B637" s="69">
        <v>3</v>
      </c>
      <c r="C637" s="69" t="s">
        <v>2909</v>
      </c>
      <c r="D637" s="69" t="s">
        <v>3334</v>
      </c>
      <c r="E637" s="69">
        <v>8</v>
      </c>
      <c r="F637" s="69">
        <v>0.39500000000000002</v>
      </c>
      <c r="G637" s="69" t="s">
        <v>0</v>
      </c>
      <c r="H637" s="69">
        <v>1700</v>
      </c>
      <c r="I637" s="69">
        <v>8</v>
      </c>
      <c r="J637" s="69" t="s">
        <v>1</v>
      </c>
      <c r="K637" s="69"/>
      <c r="L637" s="69"/>
      <c r="M637" s="69"/>
      <c r="N637" s="69"/>
      <c r="O637" s="69"/>
      <c r="P637" s="69"/>
      <c r="Q637" s="69"/>
      <c r="R637" s="69"/>
      <c r="S637" s="69">
        <v>200</v>
      </c>
      <c r="T637" s="69">
        <v>250</v>
      </c>
      <c r="U637" s="70">
        <v>10</v>
      </c>
    </row>
    <row r="638" spans="1:21" ht="15.75" x14ac:dyDescent="0.25">
      <c r="A638" s="68" t="s">
        <v>3134</v>
      </c>
      <c r="B638" s="69">
        <v>3</v>
      </c>
      <c r="C638" s="69" t="s">
        <v>2909</v>
      </c>
      <c r="D638" s="69" t="s">
        <v>3335</v>
      </c>
      <c r="E638" s="69">
        <v>9</v>
      </c>
      <c r="F638" s="69">
        <v>0.39500000000000002</v>
      </c>
      <c r="G638" s="69" t="s">
        <v>0</v>
      </c>
      <c r="H638" s="69">
        <v>1700</v>
      </c>
      <c r="I638" s="69">
        <v>8</v>
      </c>
      <c r="J638" s="69" t="s">
        <v>1</v>
      </c>
      <c r="K638" s="69"/>
      <c r="L638" s="69"/>
      <c r="M638" s="69"/>
      <c r="N638" s="69"/>
      <c r="O638" s="69"/>
      <c r="P638" s="69"/>
      <c r="Q638" s="69"/>
      <c r="R638" s="69"/>
      <c r="S638" s="69">
        <v>200</v>
      </c>
      <c r="T638" s="69">
        <v>250</v>
      </c>
      <c r="U638" s="70">
        <v>10</v>
      </c>
    </row>
    <row r="639" spans="1:21" ht="15.75" x14ac:dyDescent="0.25">
      <c r="A639" s="68" t="s">
        <v>3134</v>
      </c>
      <c r="B639" s="69">
        <v>2</v>
      </c>
      <c r="C639" s="69" t="s">
        <v>2909</v>
      </c>
      <c r="D639" s="69" t="s">
        <v>3336</v>
      </c>
      <c r="E639" s="69">
        <v>1</v>
      </c>
      <c r="F639" s="69">
        <v>2.4660000000000002</v>
      </c>
      <c r="G639" s="69" t="s">
        <v>0</v>
      </c>
      <c r="H639" s="69">
        <v>8850</v>
      </c>
      <c r="I639" s="69">
        <v>20</v>
      </c>
      <c r="J639" s="69" t="s">
        <v>2</v>
      </c>
      <c r="K639" s="69"/>
      <c r="L639" s="69"/>
      <c r="M639" s="69"/>
      <c r="N639" s="69"/>
      <c r="O639" s="69"/>
      <c r="P639" s="69"/>
      <c r="Q639" s="69"/>
      <c r="R639" s="69"/>
      <c r="S639" s="69">
        <v>760</v>
      </c>
      <c r="T639" s="69">
        <v>910</v>
      </c>
      <c r="U639" s="70">
        <v>80</v>
      </c>
    </row>
    <row r="640" spans="1:21" ht="15.75" x14ac:dyDescent="0.25">
      <c r="A640" s="68" t="s">
        <v>3134</v>
      </c>
      <c r="B640" s="69">
        <v>2</v>
      </c>
      <c r="C640" s="69" t="s">
        <v>2909</v>
      </c>
      <c r="D640" s="69" t="s">
        <v>3337</v>
      </c>
      <c r="E640" s="69">
        <v>1</v>
      </c>
      <c r="F640" s="69">
        <v>2.4660000000000002</v>
      </c>
      <c r="G640" s="69" t="s">
        <v>0</v>
      </c>
      <c r="H640" s="69">
        <v>8850</v>
      </c>
      <c r="I640" s="69">
        <v>20</v>
      </c>
      <c r="J640" s="69" t="s">
        <v>2</v>
      </c>
      <c r="K640" s="69"/>
      <c r="L640" s="69"/>
      <c r="M640" s="69"/>
      <c r="N640" s="69"/>
      <c r="O640" s="69"/>
      <c r="P640" s="69"/>
      <c r="Q640" s="69"/>
      <c r="R640" s="69"/>
      <c r="S640" s="69">
        <v>760</v>
      </c>
      <c r="T640" s="69">
        <v>910</v>
      </c>
      <c r="U640" s="70">
        <v>80</v>
      </c>
    </row>
    <row r="641" spans="1:21" ht="15.75" x14ac:dyDescent="0.25">
      <c r="A641" s="68" t="s">
        <v>3134</v>
      </c>
      <c r="B641" s="69">
        <v>2</v>
      </c>
      <c r="C641" s="69" t="s">
        <v>2909</v>
      </c>
      <c r="D641" s="69" t="s">
        <v>3338</v>
      </c>
      <c r="E641" s="69">
        <v>1</v>
      </c>
      <c r="F641" s="69">
        <v>2.4660000000000002</v>
      </c>
      <c r="G641" s="69" t="s">
        <v>0</v>
      </c>
      <c r="H641" s="69">
        <v>8850</v>
      </c>
      <c r="I641" s="69">
        <v>20</v>
      </c>
      <c r="J641" s="69" t="s">
        <v>2</v>
      </c>
      <c r="K641" s="69"/>
      <c r="L641" s="69"/>
      <c r="M641" s="69"/>
      <c r="N641" s="69"/>
      <c r="O641" s="69"/>
      <c r="P641" s="69"/>
      <c r="Q641" s="69"/>
      <c r="R641" s="69"/>
      <c r="S641" s="69">
        <v>760</v>
      </c>
      <c r="T641" s="69">
        <v>910</v>
      </c>
      <c r="U641" s="70">
        <v>80</v>
      </c>
    </row>
    <row r="642" spans="1:21" ht="15.75" x14ac:dyDescent="0.25">
      <c r="A642" s="68" t="s">
        <v>3134</v>
      </c>
      <c r="B642" s="69">
        <v>2</v>
      </c>
      <c r="C642" s="69" t="s">
        <v>2909</v>
      </c>
      <c r="D642" s="69" t="s">
        <v>3339</v>
      </c>
      <c r="E642" s="69">
        <v>1</v>
      </c>
      <c r="F642" s="69">
        <v>2.4660000000000002</v>
      </c>
      <c r="G642" s="69" t="s">
        <v>0</v>
      </c>
      <c r="H642" s="69">
        <v>8850</v>
      </c>
      <c r="I642" s="69">
        <v>20</v>
      </c>
      <c r="J642" s="69" t="s">
        <v>2</v>
      </c>
      <c r="K642" s="69"/>
      <c r="L642" s="69"/>
      <c r="M642" s="69"/>
      <c r="N642" s="69"/>
      <c r="O642" s="69"/>
      <c r="P642" s="69"/>
      <c r="Q642" s="69"/>
      <c r="R642" s="69"/>
      <c r="S642" s="69">
        <v>760</v>
      </c>
      <c r="T642" s="69">
        <v>910</v>
      </c>
      <c r="U642" s="70">
        <v>80</v>
      </c>
    </row>
    <row r="643" spans="1:21" ht="15.75" x14ac:dyDescent="0.25">
      <c r="A643" s="68" t="s">
        <v>3134</v>
      </c>
      <c r="B643" s="69">
        <v>2</v>
      </c>
      <c r="C643" s="69" t="s">
        <v>2909</v>
      </c>
      <c r="D643" s="69" t="s">
        <v>3340</v>
      </c>
      <c r="E643" s="69">
        <v>1</v>
      </c>
      <c r="F643" s="69">
        <v>2.4660000000000002</v>
      </c>
      <c r="G643" s="69" t="s">
        <v>0</v>
      </c>
      <c r="H643" s="69">
        <v>8850</v>
      </c>
      <c r="I643" s="69">
        <v>20</v>
      </c>
      <c r="J643" s="69" t="s">
        <v>2</v>
      </c>
      <c r="K643" s="69"/>
      <c r="L643" s="69"/>
      <c r="M643" s="69"/>
      <c r="N643" s="69"/>
      <c r="O643" s="69"/>
      <c r="P643" s="69"/>
      <c r="Q643" s="69"/>
      <c r="R643" s="69"/>
      <c r="S643" s="69">
        <v>760</v>
      </c>
      <c r="T643" s="69">
        <v>910</v>
      </c>
      <c r="U643" s="70">
        <v>80</v>
      </c>
    </row>
    <row r="644" spans="1:21" ht="15.75" x14ac:dyDescent="0.25">
      <c r="A644" s="68" t="s">
        <v>3134</v>
      </c>
      <c r="B644" s="69">
        <v>2</v>
      </c>
      <c r="C644" s="69" t="s">
        <v>2909</v>
      </c>
      <c r="D644" s="69" t="s">
        <v>3341</v>
      </c>
      <c r="E644" s="69">
        <v>1</v>
      </c>
      <c r="F644" s="69">
        <v>2.4660000000000002</v>
      </c>
      <c r="G644" s="69" t="s">
        <v>0</v>
      </c>
      <c r="H644" s="69">
        <v>8850</v>
      </c>
      <c r="I644" s="69">
        <v>20</v>
      </c>
      <c r="J644" s="69" t="s">
        <v>2</v>
      </c>
      <c r="K644" s="69"/>
      <c r="L644" s="69"/>
      <c r="M644" s="69"/>
      <c r="N644" s="69"/>
      <c r="O644" s="69"/>
      <c r="P644" s="69"/>
      <c r="Q644" s="69"/>
      <c r="R644" s="69"/>
      <c r="S644" s="69">
        <v>760</v>
      </c>
      <c r="T644" s="69">
        <v>910</v>
      </c>
      <c r="U644" s="70">
        <v>80</v>
      </c>
    </row>
    <row r="645" spans="1:21" ht="15.75" x14ac:dyDescent="0.25">
      <c r="A645" s="68" t="s">
        <v>3134</v>
      </c>
      <c r="B645" s="69">
        <v>1</v>
      </c>
      <c r="C645" s="69" t="s">
        <v>2909</v>
      </c>
      <c r="D645" s="69" t="s">
        <v>3342</v>
      </c>
      <c r="E645" s="69">
        <v>1</v>
      </c>
      <c r="F645" s="69">
        <v>3.8530000000000002</v>
      </c>
      <c r="G645" s="69" t="s">
        <v>0</v>
      </c>
      <c r="H645" s="69">
        <v>9350</v>
      </c>
      <c r="I645" s="69">
        <v>25</v>
      </c>
      <c r="J645" s="69" t="s">
        <v>2</v>
      </c>
      <c r="K645" s="69"/>
      <c r="L645" s="69"/>
      <c r="M645" s="69"/>
      <c r="N645" s="69"/>
      <c r="O645" s="69"/>
      <c r="P645" s="69"/>
      <c r="Q645" s="69"/>
      <c r="R645" s="69"/>
      <c r="S645" s="69">
        <v>950</v>
      </c>
      <c r="T645" s="69">
        <v>1135</v>
      </c>
      <c r="U645" s="70">
        <v>100</v>
      </c>
    </row>
    <row r="646" spans="1:21" ht="15.75" x14ac:dyDescent="0.25">
      <c r="A646" s="68" t="s">
        <v>3134</v>
      </c>
      <c r="B646" s="69">
        <v>1</v>
      </c>
      <c r="C646" s="69" t="s">
        <v>2909</v>
      </c>
      <c r="D646" s="69" t="s">
        <v>3343</v>
      </c>
      <c r="E646" s="69">
        <v>1</v>
      </c>
      <c r="F646" s="69">
        <v>3.8530000000000002</v>
      </c>
      <c r="G646" s="69" t="s">
        <v>0</v>
      </c>
      <c r="H646" s="69">
        <v>9350</v>
      </c>
      <c r="I646" s="69">
        <v>25</v>
      </c>
      <c r="J646" s="69" t="s">
        <v>2</v>
      </c>
      <c r="K646" s="69"/>
      <c r="L646" s="69"/>
      <c r="M646" s="69"/>
      <c r="N646" s="69"/>
      <c r="O646" s="69"/>
      <c r="P646" s="69"/>
      <c r="Q646" s="69"/>
      <c r="R646" s="69"/>
      <c r="S646" s="69">
        <v>950</v>
      </c>
      <c r="T646" s="69">
        <v>1135</v>
      </c>
      <c r="U646" s="70">
        <v>100</v>
      </c>
    </row>
    <row r="647" spans="1:21" ht="15.75" x14ac:dyDescent="0.25">
      <c r="A647" s="68" t="s">
        <v>3134</v>
      </c>
      <c r="B647" s="69">
        <v>1</v>
      </c>
      <c r="C647" s="69" t="s">
        <v>2909</v>
      </c>
      <c r="D647" s="69" t="s">
        <v>3344</v>
      </c>
      <c r="E647" s="69">
        <v>1</v>
      </c>
      <c r="F647" s="69">
        <v>3.8530000000000002</v>
      </c>
      <c r="G647" s="69" t="s">
        <v>0</v>
      </c>
      <c r="H647" s="69">
        <v>9350</v>
      </c>
      <c r="I647" s="69">
        <v>25</v>
      </c>
      <c r="J647" s="69" t="s">
        <v>2</v>
      </c>
      <c r="K647" s="69"/>
      <c r="L647" s="69"/>
      <c r="M647" s="69"/>
      <c r="N647" s="69"/>
      <c r="O647" s="69"/>
      <c r="P647" s="69"/>
      <c r="Q647" s="69"/>
      <c r="R647" s="69"/>
      <c r="S647" s="69">
        <v>950</v>
      </c>
      <c r="T647" s="69">
        <v>1135</v>
      </c>
      <c r="U647" s="70">
        <v>100</v>
      </c>
    </row>
    <row r="648" spans="1:21" ht="15.75" x14ac:dyDescent="0.25">
      <c r="A648" s="68" t="s">
        <v>3134</v>
      </c>
      <c r="B648" s="69">
        <v>1</v>
      </c>
      <c r="C648" s="69" t="s">
        <v>2909</v>
      </c>
      <c r="D648" s="69" t="s">
        <v>3345</v>
      </c>
      <c r="E648" s="69">
        <v>1</v>
      </c>
      <c r="F648" s="69">
        <v>3.8530000000000002</v>
      </c>
      <c r="G648" s="69" t="s">
        <v>0</v>
      </c>
      <c r="H648" s="69">
        <v>9350</v>
      </c>
      <c r="I648" s="69">
        <v>25</v>
      </c>
      <c r="J648" s="69" t="s">
        <v>2</v>
      </c>
      <c r="K648" s="69"/>
      <c r="L648" s="69"/>
      <c r="M648" s="69"/>
      <c r="N648" s="69"/>
      <c r="O648" s="69"/>
      <c r="P648" s="69"/>
      <c r="Q648" s="69"/>
      <c r="R648" s="69"/>
      <c r="S648" s="69">
        <v>950</v>
      </c>
      <c r="T648" s="69">
        <v>1135</v>
      </c>
      <c r="U648" s="70">
        <v>100</v>
      </c>
    </row>
    <row r="649" spans="1:21" ht="15.75" x14ac:dyDescent="0.25">
      <c r="A649" s="66" t="s">
        <v>2971</v>
      </c>
      <c r="B649" s="13" t="s">
        <v>2971</v>
      </c>
      <c r="C649" s="13" t="s">
        <v>3776</v>
      </c>
      <c r="D649" s="13" t="s">
        <v>3992</v>
      </c>
      <c r="E649" s="13"/>
      <c r="F649" s="13"/>
      <c r="G649" s="13"/>
      <c r="H649" s="13"/>
      <c r="I649" s="13"/>
      <c r="J649" s="13"/>
      <c r="K649" s="13"/>
      <c r="L649" s="13"/>
      <c r="M649" s="13"/>
      <c r="N649" s="13"/>
      <c r="O649" s="13"/>
      <c r="P649" s="13"/>
      <c r="Q649" s="13"/>
      <c r="R649" s="13"/>
      <c r="S649" s="13"/>
      <c r="T649" s="13"/>
      <c r="U649" s="67"/>
    </row>
    <row r="650" spans="1:21" ht="15.75" x14ac:dyDescent="0.25">
      <c r="A650" s="66" t="s">
        <v>3132</v>
      </c>
      <c r="B650" s="13" t="s">
        <v>2971</v>
      </c>
      <c r="C650" s="95" t="s">
        <v>2972</v>
      </c>
      <c r="D650" s="95" t="s">
        <v>2967</v>
      </c>
      <c r="E650" s="95">
        <v>1.37</v>
      </c>
      <c r="F650" s="13"/>
      <c r="G650" s="13"/>
      <c r="H650" s="13"/>
      <c r="I650" s="13"/>
      <c r="J650" s="13"/>
      <c r="K650" s="13"/>
      <c r="L650" s="13"/>
      <c r="M650" s="13"/>
      <c r="N650" s="13"/>
      <c r="O650" s="13"/>
      <c r="P650" s="13"/>
      <c r="Q650" s="13"/>
      <c r="R650" s="13"/>
      <c r="S650" s="13"/>
      <c r="T650" s="13"/>
      <c r="U650" s="67"/>
    </row>
    <row r="651" spans="1:21" ht="15.75" x14ac:dyDescent="0.25">
      <c r="A651" s="14" t="s">
        <v>3132</v>
      </c>
      <c r="B651" s="15" t="s">
        <v>3132</v>
      </c>
      <c r="C651" s="15"/>
      <c r="D651" s="15" t="s">
        <v>3133</v>
      </c>
      <c r="E651" s="15">
        <v>1</v>
      </c>
      <c r="F651" s="15"/>
      <c r="G651" s="15"/>
      <c r="H651" s="15"/>
      <c r="I651" s="15"/>
      <c r="J651" s="15"/>
      <c r="K651" s="15"/>
      <c r="L651" s="15"/>
      <c r="M651" s="15"/>
      <c r="N651" s="15"/>
      <c r="O651" s="15"/>
      <c r="P651" s="15"/>
      <c r="Q651" s="15"/>
      <c r="R651" s="15"/>
      <c r="S651" s="15"/>
      <c r="T651" s="15"/>
      <c r="U651" s="16"/>
    </row>
    <row r="652" spans="1:21" ht="15.75" x14ac:dyDescent="0.25">
      <c r="A652" s="32" t="s">
        <v>3132</v>
      </c>
      <c r="B652" s="30"/>
      <c r="C652" s="35" t="s">
        <v>2980</v>
      </c>
      <c r="D652" s="35" t="s">
        <v>2967</v>
      </c>
      <c r="E652" s="35">
        <v>1.37</v>
      </c>
      <c r="F652" s="13" t="s">
        <v>4</v>
      </c>
      <c r="G652" s="30" t="s">
        <v>3</v>
      </c>
      <c r="H652" s="30"/>
      <c r="I652" s="30"/>
      <c r="J652" s="30"/>
      <c r="K652" s="30"/>
      <c r="L652" s="30"/>
      <c r="M652" s="30"/>
      <c r="N652" s="30"/>
      <c r="O652" s="30"/>
      <c r="P652" s="30"/>
      <c r="Q652" s="30"/>
      <c r="R652" s="30"/>
      <c r="S652" s="30"/>
      <c r="T652" s="30"/>
      <c r="U652" s="33"/>
    </row>
    <row r="653" spans="1:21" ht="15.75" x14ac:dyDescent="0.25">
      <c r="A653" s="66" t="s">
        <v>3132</v>
      </c>
      <c r="B653" s="13" t="s">
        <v>2971</v>
      </c>
      <c r="C653" s="13" t="s">
        <v>3312</v>
      </c>
      <c r="D653" s="13" t="s">
        <v>3313</v>
      </c>
      <c r="E653" s="13"/>
      <c r="F653" s="13"/>
      <c r="G653" s="13"/>
      <c r="H653" s="13"/>
      <c r="I653" s="13"/>
      <c r="J653" s="13"/>
      <c r="K653" s="13"/>
      <c r="L653" s="13"/>
      <c r="M653" s="13"/>
      <c r="N653" s="13"/>
      <c r="O653" s="13"/>
      <c r="P653" s="13"/>
      <c r="Q653" s="13"/>
      <c r="R653" s="13"/>
      <c r="S653" s="13"/>
      <c r="T653" s="13"/>
      <c r="U653" s="67"/>
    </row>
    <row r="654" spans="1:21" ht="15.75" x14ac:dyDescent="0.25">
      <c r="A654" s="68" t="s">
        <v>3132</v>
      </c>
      <c r="B654" s="69">
        <v>2</v>
      </c>
      <c r="C654" s="69" t="s">
        <v>2909</v>
      </c>
      <c r="D654" s="69" t="s">
        <v>3314</v>
      </c>
      <c r="E654" s="69">
        <v>1</v>
      </c>
      <c r="F654" s="69">
        <v>2.4660000000000002</v>
      </c>
      <c r="G654" s="69" t="s">
        <v>0</v>
      </c>
      <c r="H654" s="69">
        <v>8850</v>
      </c>
      <c r="I654" s="69">
        <v>20</v>
      </c>
      <c r="J654" s="69" t="s">
        <v>2</v>
      </c>
      <c r="K654" s="69"/>
      <c r="L654" s="69"/>
      <c r="M654" s="69"/>
      <c r="N654" s="69"/>
      <c r="O654" s="69"/>
      <c r="P654" s="69"/>
      <c r="Q654" s="69"/>
      <c r="R654" s="69"/>
      <c r="S654" s="69">
        <v>760</v>
      </c>
      <c r="T654" s="69">
        <v>910</v>
      </c>
      <c r="U654" s="70">
        <v>80</v>
      </c>
    </row>
    <row r="655" spans="1:21" ht="15.75" x14ac:dyDescent="0.25">
      <c r="A655" s="68" t="s">
        <v>3132</v>
      </c>
      <c r="B655" s="69">
        <v>2</v>
      </c>
      <c r="C655" s="69" t="s">
        <v>2909</v>
      </c>
      <c r="D655" s="69" t="s">
        <v>3315</v>
      </c>
      <c r="E655" s="69">
        <v>1</v>
      </c>
      <c r="F655" s="69">
        <v>2.4660000000000002</v>
      </c>
      <c r="G655" s="69" t="s">
        <v>0</v>
      </c>
      <c r="H655" s="69">
        <v>8850</v>
      </c>
      <c r="I655" s="69">
        <v>20</v>
      </c>
      <c r="J655" s="69" t="s">
        <v>2</v>
      </c>
      <c r="K655" s="69"/>
      <c r="L655" s="69"/>
      <c r="M655" s="69"/>
      <c r="N655" s="69"/>
      <c r="O655" s="69"/>
      <c r="P655" s="69"/>
      <c r="Q655" s="69"/>
      <c r="R655" s="69"/>
      <c r="S655" s="69">
        <v>760</v>
      </c>
      <c r="T655" s="69">
        <v>910</v>
      </c>
      <c r="U655" s="70">
        <v>80</v>
      </c>
    </row>
    <row r="656" spans="1:21" ht="15.75" x14ac:dyDescent="0.25">
      <c r="A656" s="68" t="s">
        <v>3132</v>
      </c>
      <c r="B656" s="69">
        <v>2</v>
      </c>
      <c r="C656" s="69" t="s">
        <v>2909</v>
      </c>
      <c r="D656" s="69" t="s">
        <v>3316</v>
      </c>
      <c r="E656" s="69">
        <v>1</v>
      </c>
      <c r="F656" s="69">
        <v>2.4660000000000002</v>
      </c>
      <c r="G656" s="69" t="s">
        <v>0</v>
      </c>
      <c r="H656" s="69">
        <v>8850</v>
      </c>
      <c r="I656" s="69">
        <v>20</v>
      </c>
      <c r="J656" s="69" t="s">
        <v>2</v>
      </c>
      <c r="K656" s="69"/>
      <c r="L656" s="69"/>
      <c r="M656" s="69"/>
      <c r="N656" s="69"/>
      <c r="O656" s="69"/>
      <c r="P656" s="69"/>
      <c r="Q656" s="69"/>
      <c r="R656" s="69"/>
      <c r="S656" s="69">
        <v>760</v>
      </c>
      <c r="T656" s="69">
        <v>910</v>
      </c>
      <c r="U656" s="70">
        <v>80</v>
      </c>
    </row>
    <row r="657" spans="1:21" ht="15.75" x14ac:dyDescent="0.25">
      <c r="A657" s="68" t="s">
        <v>3132</v>
      </c>
      <c r="B657" s="69">
        <v>2</v>
      </c>
      <c r="C657" s="69" t="s">
        <v>2909</v>
      </c>
      <c r="D657" s="69" t="s">
        <v>3317</v>
      </c>
      <c r="E657" s="69">
        <v>1</v>
      </c>
      <c r="F657" s="69">
        <v>2.4660000000000002</v>
      </c>
      <c r="G657" s="69" t="s">
        <v>0</v>
      </c>
      <c r="H657" s="69">
        <v>8850</v>
      </c>
      <c r="I657" s="69">
        <v>20</v>
      </c>
      <c r="J657" s="69" t="s">
        <v>2</v>
      </c>
      <c r="K657" s="69"/>
      <c r="L657" s="69"/>
      <c r="M657" s="69"/>
      <c r="N657" s="69"/>
      <c r="O657" s="69"/>
      <c r="P657" s="69"/>
      <c r="Q657" s="69"/>
      <c r="R657" s="69"/>
      <c r="S657" s="69">
        <v>760</v>
      </c>
      <c r="T657" s="69">
        <v>910</v>
      </c>
      <c r="U657" s="70">
        <v>80</v>
      </c>
    </row>
    <row r="658" spans="1:21" ht="15.75" x14ac:dyDescent="0.25">
      <c r="A658" s="68" t="s">
        <v>3132</v>
      </c>
      <c r="B658" s="69">
        <v>2</v>
      </c>
      <c r="C658" s="69" t="s">
        <v>2909</v>
      </c>
      <c r="D658" s="69" t="s">
        <v>3318</v>
      </c>
      <c r="E658" s="69">
        <v>1</v>
      </c>
      <c r="F658" s="69">
        <v>2.4660000000000002</v>
      </c>
      <c r="G658" s="69" t="s">
        <v>0</v>
      </c>
      <c r="H658" s="69">
        <v>8850</v>
      </c>
      <c r="I658" s="69">
        <v>20</v>
      </c>
      <c r="J658" s="69" t="s">
        <v>2</v>
      </c>
      <c r="K658" s="69"/>
      <c r="L658" s="69"/>
      <c r="M658" s="69"/>
      <c r="N658" s="69"/>
      <c r="O658" s="69"/>
      <c r="P658" s="69"/>
      <c r="Q658" s="69"/>
      <c r="R658" s="69"/>
      <c r="S658" s="69">
        <v>760</v>
      </c>
      <c r="T658" s="69">
        <v>910</v>
      </c>
      <c r="U658" s="70">
        <v>80</v>
      </c>
    </row>
    <row r="659" spans="1:21" ht="15.75" x14ac:dyDescent="0.25">
      <c r="A659" s="68" t="s">
        <v>3132</v>
      </c>
      <c r="B659" s="69">
        <v>2</v>
      </c>
      <c r="C659" s="69" t="s">
        <v>2909</v>
      </c>
      <c r="D659" s="69" t="s">
        <v>3319</v>
      </c>
      <c r="E659" s="69">
        <v>1</v>
      </c>
      <c r="F659" s="69">
        <v>2.4660000000000002</v>
      </c>
      <c r="G659" s="69" t="s">
        <v>0</v>
      </c>
      <c r="H659" s="69">
        <v>8850</v>
      </c>
      <c r="I659" s="69">
        <v>20</v>
      </c>
      <c r="J659" s="69" t="s">
        <v>2</v>
      </c>
      <c r="K659" s="69"/>
      <c r="L659" s="69"/>
      <c r="M659" s="69"/>
      <c r="N659" s="69"/>
      <c r="O659" s="69"/>
      <c r="P659" s="69"/>
      <c r="Q659" s="69"/>
      <c r="R659" s="69"/>
      <c r="S659" s="69">
        <v>760</v>
      </c>
      <c r="T659" s="69">
        <v>910</v>
      </c>
      <c r="U659" s="70">
        <v>80</v>
      </c>
    </row>
    <row r="660" spans="1:21" ht="15.75" x14ac:dyDescent="0.25">
      <c r="A660" s="68" t="s">
        <v>3132</v>
      </c>
      <c r="B660" s="69">
        <v>1</v>
      </c>
      <c r="C660" s="69" t="s">
        <v>2909</v>
      </c>
      <c r="D660" s="69" t="s">
        <v>3320</v>
      </c>
      <c r="E660" s="69">
        <v>1</v>
      </c>
      <c r="F660" s="69">
        <v>3.8530000000000002</v>
      </c>
      <c r="G660" s="69" t="s">
        <v>0</v>
      </c>
      <c r="H660" s="69">
        <v>9350</v>
      </c>
      <c r="I660" s="69">
        <v>25</v>
      </c>
      <c r="J660" s="69" t="s">
        <v>2</v>
      </c>
      <c r="K660" s="69"/>
      <c r="L660" s="69"/>
      <c r="M660" s="69"/>
      <c r="N660" s="69"/>
      <c r="O660" s="69"/>
      <c r="P660" s="69"/>
      <c r="Q660" s="69"/>
      <c r="R660" s="69"/>
      <c r="S660" s="69">
        <v>950</v>
      </c>
      <c r="T660" s="69">
        <v>1135</v>
      </c>
      <c r="U660" s="70">
        <v>100</v>
      </c>
    </row>
    <row r="661" spans="1:21" ht="15.75" x14ac:dyDescent="0.25">
      <c r="A661" s="68" t="s">
        <v>3132</v>
      </c>
      <c r="B661" s="69">
        <v>1</v>
      </c>
      <c r="C661" s="69" t="s">
        <v>2909</v>
      </c>
      <c r="D661" s="69" t="s">
        <v>3321</v>
      </c>
      <c r="E661" s="69">
        <v>1</v>
      </c>
      <c r="F661" s="69">
        <v>3.8530000000000002</v>
      </c>
      <c r="G661" s="69" t="s">
        <v>0</v>
      </c>
      <c r="H661" s="69">
        <v>9350</v>
      </c>
      <c r="I661" s="69">
        <v>25</v>
      </c>
      <c r="J661" s="69" t="s">
        <v>2</v>
      </c>
      <c r="K661" s="69"/>
      <c r="L661" s="69"/>
      <c r="M661" s="69"/>
      <c r="N661" s="69"/>
      <c r="O661" s="69"/>
      <c r="P661" s="69"/>
      <c r="Q661" s="69"/>
      <c r="R661" s="69"/>
      <c r="S661" s="69">
        <v>950</v>
      </c>
      <c r="T661" s="69">
        <v>1135</v>
      </c>
      <c r="U661" s="70">
        <v>100</v>
      </c>
    </row>
    <row r="662" spans="1:21" ht="15.75" x14ac:dyDescent="0.25">
      <c r="A662" s="68" t="s">
        <v>3132</v>
      </c>
      <c r="B662" s="69">
        <v>1</v>
      </c>
      <c r="C662" s="69" t="s">
        <v>2909</v>
      </c>
      <c r="D662" s="69" t="s">
        <v>3322</v>
      </c>
      <c r="E662" s="69">
        <v>1</v>
      </c>
      <c r="F662" s="69">
        <v>3.8530000000000002</v>
      </c>
      <c r="G662" s="69" t="s">
        <v>0</v>
      </c>
      <c r="H662" s="69">
        <v>9350</v>
      </c>
      <c r="I662" s="69">
        <v>25</v>
      </c>
      <c r="J662" s="69" t="s">
        <v>2</v>
      </c>
      <c r="K662" s="69"/>
      <c r="L662" s="69"/>
      <c r="M662" s="69"/>
      <c r="N662" s="69"/>
      <c r="O662" s="69"/>
      <c r="P662" s="69"/>
      <c r="Q662" s="69"/>
      <c r="R662" s="69"/>
      <c r="S662" s="69">
        <v>950</v>
      </c>
      <c r="T662" s="69">
        <v>1135</v>
      </c>
      <c r="U662" s="70">
        <v>100</v>
      </c>
    </row>
    <row r="663" spans="1:21" ht="15.75" x14ac:dyDescent="0.25">
      <c r="A663" s="68" t="s">
        <v>3132</v>
      </c>
      <c r="B663" s="69">
        <v>1</v>
      </c>
      <c r="C663" s="69" t="s">
        <v>2909</v>
      </c>
      <c r="D663" s="69" t="s">
        <v>3323</v>
      </c>
      <c r="E663" s="69">
        <v>1</v>
      </c>
      <c r="F663" s="69">
        <v>3.8530000000000002</v>
      </c>
      <c r="G663" s="69" t="s">
        <v>0</v>
      </c>
      <c r="H663" s="69">
        <v>9350</v>
      </c>
      <c r="I663" s="69">
        <v>25</v>
      </c>
      <c r="J663" s="69" t="s">
        <v>2</v>
      </c>
      <c r="K663" s="69"/>
      <c r="L663" s="69"/>
      <c r="M663" s="69"/>
      <c r="N663" s="69"/>
      <c r="O663" s="69"/>
      <c r="P663" s="69"/>
      <c r="Q663" s="69"/>
      <c r="R663" s="69"/>
      <c r="S663" s="69">
        <v>950</v>
      </c>
      <c r="T663" s="69">
        <v>1135</v>
      </c>
      <c r="U663" s="70">
        <v>100</v>
      </c>
    </row>
    <row r="664" spans="1:21" ht="15.75" x14ac:dyDescent="0.25">
      <c r="A664" s="68" t="s">
        <v>3132</v>
      </c>
      <c r="B664" s="69">
        <v>3</v>
      </c>
      <c r="C664" s="69" t="s">
        <v>2909</v>
      </c>
      <c r="D664" s="69" t="s">
        <v>3324</v>
      </c>
      <c r="E664" s="69">
        <v>17</v>
      </c>
      <c r="F664" s="69">
        <v>0.39500000000000002</v>
      </c>
      <c r="G664" s="69" t="s">
        <v>0</v>
      </c>
      <c r="H664" s="69">
        <v>1700</v>
      </c>
      <c r="I664" s="69">
        <v>8</v>
      </c>
      <c r="J664" s="69" t="s">
        <v>1</v>
      </c>
      <c r="K664" s="69"/>
      <c r="L664" s="69"/>
      <c r="M664" s="69"/>
      <c r="N664" s="69"/>
      <c r="O664" s="69"/>
      <c r="P664" s="69"/>
      <c r="Q664" s="69"/>
      <c r="R664" s="69"/>
      <c r="S664" s="69">
        <v>200</v>
      </c>
      <c r="T664" s="69">
        <v>250</v>
      </c>
      <c r="U664" s="70">
        <v>10</v>
      </c>
    </row>
    <row r="665" spans="1:21" ht="15.75" x14ac:dyDescent="0.25">
      <c r="A665" s="68" t="s">
        <v>3132</v>
      </c>
      <c r="B665" s="69">
        <v>3</v>
      </c>
      <c r="C665" s="69" t="s">
        <v>2909</v>
      </c>
      <c r="D665" s="69" t="s">
        <v>3325</v>
      </c>
      <c r="E665" s="69">
        <v>17</v>
      </c>
      <c r="F665" s="69">
        <v>0.39500000000000002</v>
      </c>
      <c r="G665" s="69" t="s">
        <v>0</v>
      </c>
      <c r="H665" s="69">
        <v>1700</v>
      </c>
      <c r="I665" s="69">
        <v>8</v>
      </c>
      <c r="J665" s="69" t="s">
        <v>1</v>
      </c>
      <c r="K665" s="69"/>
      <c r="L665" s="69"/>
      <c r="M665" s="69"/>
      <c r="N665" s="69"/>
      <c r="O665" s="69"/>
      <c r="P665" s="69"/>
      <c r="Q665" s="69"/>
      <c r="R665" s="69"/>
      <c r="S665" s="69">
        <v>200</v>
      </c>
      <c r="T665" s="69">
        <v>250</v>
      </c>
      <c r="U665" s="70">
        <v>10</v>
      </c>
    </row>
    <row r="666" spans="1:21" ht="15.75" x14ac:dyDescent="0.25">
      <c r="A666" s="68" t="s">
        <v>3132</v>
      </c>
      <c r="B666" s="69">
        <v>3</v>
      </c>
      <c r="C666" s="69" t="s">
        <v>2909</v>
      </c>
      <c r="D666" s="69" t="s">
        <v>3326</v>
      </c>
      <c r="E666" s="69">
        <v>17</v>
      </c>
      <c r="F666" s="69">
        <v>0.39500000000000002</v>
      </c>
      <c r="G666" s="69" t="s">
        <v>0</v>
      </c>
      <c r="H666" s="69">
        <v>1700</v>
      </c>
      <c r="I666" s="69">
        <v>8</v>
      </c>
      <c r="J666" s="69" t="s">
        <v>1</v>
      </c>
      <c r="K666" s="69"/>
      <c r="L666" s="69"/>
      <c r="M666" s="69"/>
      <c r="N666" s="69"/>
      <c r="O666" s="69"/>
      <c r="P666" s="69"/>
      <c r="Q666" s="69"/>
      <c r="R666" s="69"/>
      <c r="S666" s="69">
        <v>200</v>
      </c>
      <c r="T666" s="69">
        <v>250</v>
      </c>
      <c r="U666" s="70">
        <v>10</v>
      </c>
    </row>
    <row r="667" spans="1:21" ht="15.75" x14ac:dyDescent="0.25">
      <c r="A667" s="66" t="s">
        <v>2971</v>
      </c>
      <c r="B667" s="13" t="s">
        <v>2971</v>
      </c>
      <c r="C667" s="13" t="s">
        <v>3776</v>
      </c>
      <c r="D667" s="13" t="s">
        <v>3993</v>
      </c>
      <c r="E667" s="13"/>
      <c r="F667" s="13"/>
      <c r="G667" s="13"/>
      <c r="H667" s="13"/>
      <c r="I667" s="13"/>
      <c r="J667" s="13"/>
      <c r="K667" s="13"/>
      <c r="L667" s="13"/>
      <c r="M667" s="13"/>
      <c r="N667" s="13"/>
      <c r="O667" s="13"/>
      <c r="P667" s="13"/>
      <c r="Q667" s="13"/>
      <c r="R667" s="13"/>
      <c r="S667" s="13"/>
      <c r="T667" s="13"/>
      <c r="U667" s="67"/>
    </row>
    <row r="668" spans="1:21" ht="15.75" x14ac:dyDescent="0.25">
      <c r="A668" s="66" t="s">
        <v>3130</v>
      </c>
      <c r="B668" s="13" t="s">
        <v>2971</v>
      </c>
      <c r="C668" s="95" t="s">
        <v>2972</v>
      </c>
      <c r="D668" s="95" t="s">
        <v>2967</v>
      </c>
      <c r="E668" s="95">
        <v>3.57</v>
      </c>
      <c r="F668" s="13"/>
      <c r="G668" s="13"/>
      <c r="H668" s="13"/>
      <c r="I668" s="13"/>
      <c r="J668" s="13"/>
      <c r="K668" s="13"/>
      <c r="L668" s="13"/>
      <c r="M668" s="13"/>
      <c r="N668" s="13"/>
      <c r="O668" s="13"/>
      <c r="P668" s="13"/>
      <c r="Q668" s="13"/>
      <c r="R668" s="13"/>
      <c r="S668" s="13"/>
      <c r="T668" s="13"/>
      <c r="U668" s="67"/>
    </row>
    <row r="669" spans="1:21" ht="15.75" x14ac:dyDescent="0.25">
      <c r="A669" s="14" t="s">
        <v>3130</v>
      </c>
      <c r="B669" s="15" t="s">
        <v>3130</v>
      </c>
      <c r="C669" s="15"/>
      <c r="D669" s="15" t="s">
        <v>3131</v>
      </c>
      <c r="E669" s="15">
        <v>2</v>
      </c>
      <c r="F669" s="15"/>
      <c r="G669" s="15"/>
      <c r="H669" s="15"/>
      <c r="I669" s="15"/>
      <c r="J669" s="15"/>
      <c r="K669" s="15"/>
      <c r="L669" s="15"/>
      <c r="M669" s="15"/>
      <c r="N669" s="15"/>
      <c r="O669" s="15"/>
      <c r="P669" s="15"/>
      <c r="Q669" s="15"/>
      <c r="R669" s="15"/>
      <c r="S669" s="15"/>
      <c r="T669" s="15"/>
      <c r="U669" s="16"/>
    </row>
    <row r="670" spans="1:21" ht="15.75" x14ac:dyDescent="0.25">
      <c r="A670" s="32" t="s">
        <v>3130</v>
      </c>
      <c r="B670" s="30"/>
      <c r="C670" s="35" t="s">
        <v>2980</v>
      </c>
      <c r="D670" s="35" t="s">
        <v>2967</v>
      </c>
      <c r="E670" s="35">
        <v>3.57</v>
      </c>
      <c r="F670" s="13" t="s">
        <v>4</v>
      </c>
      <c r="G670" s="30" t="s">
        <v>3</v>
      </c>
      <c r="H670" s="30"/>
      <c r="I670" s="30"/>
      <c r="J670" s="30"/>
      <c r="K670" s="30"/>
      <c r="L670" s="30"/>
      <c r="M670" s="30"/>
      <c r="N670" s="30"/>
      <c r="O670" s="30"/>
      <c r="P670" s="30"/>
      <c r="Q670" s="30"/>
      <c r="R670" s="30"/>
      <c r="S670" s="30"/>
      <c r="T670" s="30"/>
      <c r="U670" s="33"/>
    </row>
    <row r="671" spans="1:21" ht="15.75" x14ac:dyDescent="0.25">
      <c r="A671" s="66" t="s">
        <v>3130</v>
      </c>
      <c r="B671" s="13" t="s">
        <v>2971</v>
      </c>
      <c r="C671" s="13" t="s">
        <v>3271</v>
      </c>
      <c r="D671" s="13" t="s">
        <v>3272</v>
      </c>
      <c r="E671" s="13"/>
      <c r="F671" s="13"/>
      <c r="G671" s="13"/>
      <c r="H671" s="13"/>
      <c r="I671" s="13"/>
      <c r="J671" s="13"/>
      <c r="K671" s="13"/>
      <c r="L671" s="13"/>
      <c r="M671" s="13"/>
      <c r="N671" s="13"/>
      <c r="O671" s="13"/>
      <c r="P671" s="13"/>
      <c r="Q671" s="13"/>
      <c r="R671" s="13"/>
      <c r="S671" s="13"/>
      <c r="T671" s="13"/>
      <c r="U671" s="67"/>
    </row>
    <row r="672" spans="1:21" ht="15.75" x14ac:dyDescent="0.25">
      <c r="A672" s="68" t="s">
        <v>3130</v>
      </c>
      <c r="B672" s="69">
        <v>7</v>
      </c>
      <c r="C672" s="69" t="s">
        <v>2909</v>
      </c>
      <c r="D672" s="69" t="s">
        <v>3273</v>
      </c>
      <c r="E672" s="69">
        <v>1</v>
      </c>
      <c r="F672" s="69">
        <v>2.4660000000000002</v>
      </c>
      <c r="G672" s="69" t="s">
        <v>0</v>
      </c>
      <c r="H672" s="69">
        <v>8850</v>
      </c>
      <c r="I672" s="69">
        <v>20</v>
      </c>
      <c r="J672" s="69" t="s">
        <v>2</v>
      </c>
      <c r="K672" s="69"/>
      <c r="L672" s="69"/>
      <c r="M672" s="69"/>
      <c r="N672" s="69"/>
      <c r="O672" s="69"/>
      <c r="P672" s="69"/>
      <c r="Q672" s="69"/>
      <c r="R672" s="69"/>
      <c r="S672" s="69">
        <v>760</v>
      </c>
      <c r="T672" s="69">
        <v>910</v>
      </c>
      <c r="U672" s="70">
        <v>80</v>
      </c>
    </row>
    <row r="673" spans="1:21" ht="15.75" x14ac:dyDescent="0.25">
      <c r="A673" s="68" t="s">
        <v>3130</v>
      </c>
      <c r="B673" s="69">
        <v>7</v>
      </c>
      <c r="C673" s="69" t="s">
        <v>2909</v>
      </c>
      <c r="D673" s="69" t="s">
        <v>3274</v>
      </c>
      <c r="E673" s="69">
        <v>1</v>
      </c>
      <c r="F673" s="69">
        <v>2.4660000000000002</v>
      </c>
      <c r="G673" s="69" t="s">
        <v>0</v>
      </c>
      <c r="H673" s="69">
        <v>8850</v>
      </c>
      <c r="I673" s="69">
        <v>20</v>
      </c>
      <c r="J673" s="69" t="s">
        <v>2</v>
      </c>
      <c r="K673" s="69"/>
      <c r="L673" s="69"/>
      <c r="M673" s="69"/>
      <c r="N673" s="69"/>
      <c r="O673" s="69"/>
      <c r="P673" s="69"/>
      <c r="Q673" s="69"/>
      <c r="R673" s="69"/>
      <c r="S673" s="69">
        <v>760</v>
      </c>
      <c r="T673" s="69">
        <v>910</v>
      </c>
      <c r="U673" s="70">
        <v>80</v>
      </c>
    </row>
    <row r="674" spans="1:21" ht="15.75" x14ac:dyDescent="0.25">
      <c r="A674" s="68" t="s">
        <v>3130</v>
      </c>
      <c r="B674" s="69">
        <v>7</v>
      </c>
      <c r="C674" s="69" t="s">
        <v>2909</v>
      </c>
      <c r="D674" s="69" t="s">
        <v>3275</v>
      </c>
      <c r="E674" s="69">
        <v>1</v>
      </c>
      <c r="F674" s="69">
        <v>2.4660000000000002</v>
      </c>
      <c r="G674" s="69" t="s">
        <v>0</v>
      </c>
      <c r="H674" s="69">
        <v>8850</v>
      </c>
      <c r="I674" s="69">
        <v>20</v>
      </c>
      <c r="J674" s="69" t="s">
        <v>2</v>
      </c>
      <c r="K674" s="69"/>
      <c r="L674" s="69"/>
      <c r="M674" s="69"/>
      <c r="N674" s="69"/>
      <c r="O674" s="69"/>
      <c r="P674" s="69"/>
      <c r="Q674" s="69"/>
      <c r="R674" s="69"/>
      <c r="S674" s="69">
        <v>760</v>
      </c>
      <c r="T674" s="69">
        <v>910</v>
      </c>
      <c r="U674" s="70">
        <v>80</v>
      </c>
    </row>
    <row r="675" spans="1:21" ht="15.75" x14ac:dyDescent="0.25">
      <c r="A675" s="68" t="s">
        <v>3130</v>
      </c>
      <c r="B675" s="69">
        <v>7</v>
      </c>
      <c r="C675" s="69" t="s">
        <v>2909</v>
      </c>
      <c r="D675" s="69" t="s">
        <v>3276</v>
      </c>
      <c r="E675" s="69">
        <v>1</v>
      </c>
      <c r="F675" s="69">
        <v>2.4660000000000002</v>
      </c>
      <c r="G675" s="69" t="s">
        <v>0</v>
      </c>
      <c r="H675" s="69">
        <v>8850</v>
      </c>
      <c r="I675" s="69">
        <v>20</v>
      </c>
      <c r="J675" s="69" t="s">
        <v>2</v>
      </c>
      <c r="K675" s="69"/>
      <c r="L675" s="69"/>
      <c r="M675" s="69"/>
      <c r="N675" s="69"/>
      <c r="O675" s="69"/>
      <c r="P675" s="69"/>
      <c r="Q675" s="69"/>
      <c r="R675" s="69"/>
      <c r="S675" s="69">
        <v>760</v>
      </c>
      <c r="T675" s="69">
        <v>910</v>
      </c>
      <c r="U675" s="70">
        <v>80</v>
      </c>
    </row>
    <row r="676" spans="1:21" ht="15.75" x14ac:dyDescent="0.25">
      <c r="A676" s="68" t="s">
        <v>3130</v>
      </c>
      <c r="B676" s="69">
        <v>7</v>
      </c>
      <c r="C676" s="69" t="s">
        <v>2909</v>
      </c>
      <c r="D676" s="69" t="s">
        <v>3277</v>
      </c>
      <c r="E676" s="69">
        <v>1</v>
      </c>
      <c r="F676" s="69">
        <v>2.4660000000000002</v>
      </c>
      <c r="G676" s="69" t="s">
        <v>0</v>
      </c>
      <c r="H676" s="69">
        <v>8850</v>
      </c>
      <c r="I676" s="69">
        <v>20</v>
      </c>
      <c r="J676" s="69" t="s">
        <v>2</v>
      </c>
      <c r="K676" s="69"/>
      <c r="L676" s="69"/>
      <c r="M676" s="69"/>
      <c r="N676" s="69"/>
      <c r="O676" s="69"/>
      <c r="P676" s="69"/>
      <c r="Q676" s="69"/>
      <c r="R676" s="69"/>
      <c r="S676" s="69">
        <v>760</v>
      </c>
      <c r="T676" s="69">
        <v>910</v>
      </c>
      <c r="U676" s="70">
        <v>80</v>
      </c>
    </row>
    <row r="677" spans="1:21" ht="15.75" x14ac:dyDescent="0.25">
      <c r="A677" s="68" t="s">
        <v>3130</v>
      </c>
      <c r="B677" s="69">
        <v>7</v>
      </c>
      <c r="C677" s="69" t="s">
        <v>2909</v>
      </c>
      <c r="D677" s="69" t="s">
        <v>3278</v>
      </c>
      <c r="E677" s="69">
        <v>1</v>
      </c>
      <c r="F677" s="69">
        <v>2.4660000000000002</v>
      </c>
      <c r="G677" s="69" t="s">
        <v>0</v>
      </c>
      <c r="H677" s="69">
        <v>8850</v>
      </c>
      <c r="I677" s="69">
        <v>20</v>
      </c>
      <c r="J677" s="69" t="s">
        <v>2</v>
      </c>
      <c r="K677" s="69"/>
      <c r="L677" s="69"/>
      <c r="M677" s="69"/>
      <c r="N677" s="69"/>
      <c r="O677" s="69"/>
      <c r="P677" s="69"/>
      <c r="Q677" s="69"/>
      <c r="R677" s="69"/>
      <c r="S677" s="69">
        <v>760</v>
      </c>
      <c r="T677" s="69">
        <v>910</v>
      </c>
      <c r="U677" s="70">
        <v>80</v>
      </c>
    </row>
    <row r="678" spans="1:21" ht="15.75" x14ac:dyDescent="0.25">
      <c r="A678" s="68" t="s">
        <v>3130</v>
      </c>
      <c r="B678" s="69">
        <v>6</v>
      </c>
      <c r="C678" s="69" t="s">
        <v>2909</v>
      </c>
      <c r="D678" s="69" t="s">
        <v>3279</v>
      </c>
      <c r="E678" s="69">
        <v>1</v>
      </c>
      <c r="F678" s="69">
        <v>3.8530000000000002</v>
      </c>
      <c r="G678" s="69" t="s">
        <v>0</v>
      </c>
      <c r="H678" s="69">
        <v>7000</v>
      </c>
      <c r="I678" s="69">
        <v>25</v>
      </c>
      <c r="J678" s="69" t="s">
        <v>2</v>
      </c>
      <c r="K678" s="69"/>
      <c r="L678" s="69"/>
      <c r="M678" s="69"/>
      <c r="N678" s="69"/>
      <c r="O678" s="69"/>
      <c r="P678" s="69"/>
      <c r="Q678" s="69"/>
      <c r="R678" s="69"/>
      <c r="S678" s="69">
        <v>950</v>
      </c>
      <c r="T678" s="69">
        <v>1135</v>
      </c>
      <c r="U678" s="70">
        <v>100</v>
      </c>
    </row>
    <row r="679" spans="1:21" ht="15.75" x14ac:dyDescent="0.25">
      <c r="A679" s="68" t="s">
        <v>3130</v>
      </c>
      <c r="B679" s="69">
        <v>6</v>
      </c>
      <c r="C679" s="69" t="s">
        <v>2909</v>
      </c>
      <c r="D679" s="69" t="s">
        <v>3280</v>
      </c>
      <c r="E679" s="69">
        <v>1</v>
      </c>
      <c r="F679" s="69">
        <v>3.8530000000000002</v>
      </c>
      <c r="G679" s="69" t="s">
        <v>0</v>
      </c>
      <c r="H679" s="69">
        <v>7000</v>
      </c>
      <c r="I679" s="69">
        <v>25</v>
      </c>
      <c r="J679" s="69" t="s">
        <v>2</v>
      </c>
      <c r="K679" s="69"/>
      <c r="L679" s="69"/>
      <c r="M679" s="69"/>
      <c r="N679" s="69"/>
      <c r="O679" s="69"/>
      <c r="P679" s="69"/>
      <c r="Q679" s="69"/>
      <c r="R679" s="69"/>
      <c r="S679" s="69">
        <v>950</v>
      </c>
      <c r="T679" s="69">
        <v>1135</v>
      </c>
      <c r="U679" s="70">
        <v>100</v>
      </c>
    </row>
    <row r="680" spans="1:21" ht="15.75" x14ac:dyDescent="0.25">
      <c r="A680" s="68" t="s">
        <v>3130</v>
      </c>
      <c r="B680" s="69">
        <v>6</v>
      </c>
      <c r="C680" s="69" t="s">
        <v>2909</v>
      </c>
      <c r="D680" s="69" t="s">
        <v>3281</v>
      </c>
      <c r="E680" s="69">
        <v>1</v>
      </c>
      <c r="F680" s="69">
        <v>3.8530000000000002</v>
      </c>
      <c r="G680" s="69" t="s">
        <v>0</v>
      </c>
      <c r="H680" s="69">
        <v>7000</v>
      </c>
      <c r="I680" s="69">
        <v>25</v>
      </c>
      <c r="J680" s="69" t="s">
        <v>2</v>
      </c>
      <c r="K680" s="69"/>
      <c r="L680" s="69"/>
      <c r="M680" s="69"/>
      <c r="N680" s="69"/>
      <c r="O680" s="69"/>
      <c r="P680" s="69"/>
      <c r="Q680" s="69"/>
      <c r="R680" s="69"/>
      <c r="S680" s="69">
        <v>950</v>
      </c>
      <c r="T680" s="69">
        <v>1135</v>
      </c>
      <c r="U680" s="70">
        <v>100</v>
      </c>
    </row>
    <row r="681" spans="1:21" ht="15.75" x14ac:dyDescent="0.25">
      <c r="A681" s="68" t="s">
        <v>3130</v>
      </c>
      <c r="B681" s="69">
        <v>6</v>
      </c>
      <c r="C681" s="69" t="s">
        <v>2909</v>
      </c>
      <c r="D681" s="69" t="s">
        <v>3282</v>
      </c>
      <c r="E681" s="69">
        <v>1</v>
      </c>
      <c r="F681" s="69">
        <v>3.8530000000000002</v>
      </c>
      <c r="G681" s="69" t="s">
        <v>0</v>
      </c>
      <c r="H681" s="69">
        <v>7000</v>
      </c>
      <c r="I681" s="69">
        <v>25</v>
      </c>
      <c r="J681" s="69" t="s">
        <v>2</v>
      </c>
      <c r="K681" s="69"/>
      <c r="L681" s="69"/>
      <c r="M681" s="69"/>
      <c r="N681" s="69"/>
      <c r="O681" s="69"/>
      <c r="P681" s="69"/>
      <c r="Q681" s="69"/>
      <c r="R681" s="69"/>
      <c r="S681" s="69">
        <v>950</v>
      </c>
      <c r="T681" s="69">
        <v>1135</v>
      </c>
      <c r="U681" s="70">
        <v>100</v>
      </c>
    </row>
    <row r="682" spans="1:21" ht="15.75" x14ac:dyDescent="0.25">
      <c r="A682" s="68" t="s">
        <v>3130</v>
      </c>
      <c r="B682" s="69">
        <v>4</v>
      </c>
      <c r="C682" s="69" t="s">
        <v>2909</v>
      </c>
      <c r="D682" s="69" t="s">
        <v>3283</v>
      </c>
      <c r="E682" s="69">
        <v>1</v>
      </c>
      <c r="F682" s="69">
        <v>3.8530000000000002</v>
      </c>
      <c r="G682" s="69"/>
      <c r="H682" s="69">
        <v>7100</v>
      </c>
      <c r="I682" s="69">
        <v>25</v>
      </c>
      <c r="J682" s="69" t="s">
        <v>2</v>
      </c>
      <c r="K682" s="69"/>
      <c r="L682" s="69"/>
      <c r="M682" s="69"/>
      <c r="N682" s="69"/>
      <c r="O682" s="69"/>
      <c r="P682" s="69"/>
      <c r="Q682" s="69"/>
      <c r="R682" s="69"/>
      <c r="S682" s="69">
        <v>950</v>
      </c>
      <c r="T682" s="69">
        <v>1135</v>
      </c>
      <c r="U682" s="70">
        <v>100</v>
      </c>
    </row>
    <row r="683" spans="1:21" ht="15.75" x14ac:dyDescent="0.25">
      <c r="A683" s="68" t="s">
        <v>3130</v>
      </c>
      <c r="B683" s="69">
        <v>4</v>
      </c>
      <c r="C683" s="69" t="s">
        <v>2909</v>
      </c>
      <c r="D683" s="69" t="s">
        <v>3284</v>
      </c>
      <c r="E683" s="69">
        <v>1</v>
      </c>
      <c r="F683" s="69">
        <v>3.8530000000000002</v>
      </c>
      <c r="G683" s="69"/>
      <c r="H683" s="69">
        <v>7100</v>
      </c>
      <c r="I683" s="69">
        <v>25</v>
      </c>
      <c r="J683" s="69" t="s">
        <v>2</v>
      </c>
      <c r="K683" s="69"/>
      <c r="L683" s="69"/>
      <c r="M683" s="69"/>
      <c r="N683" s="69"/>
      <c r="O683" s="69"/>
      <c r="P683" s="69"/>
      <c r="Q683" s="69"/>
      <c r="R683" s="69"/>
      <c r="S683" s="69">
        <v>950</v>
      </c>
      <c r="T683" s="69">
        <v>1135</v>
      </c>
      <c r="U683" s="70">
        <v>100</v>
      </c>
    </row>
    <row r="684" spans="1:21" ht="15.75" x14ac:dyDescent="0.25">
      <c r="A684" s="68" t="s">
        <v>3130</v>
      </c>
      <c r="B684" s="69">
        <v>4</v>
      </c>
      <c r="C684" s="69" t="s">
        <v>2909</v>
      </c>
      <c r="D684" s="69" t="s">
        <v>3285</v>
      </c>
      <c r="E684" s="69">
        <v>1</v>
      </c>
      <c r="F684" s="69">
        <v>3.8530000000000002</v>
      </c>
      <c r="G684" s="69"/>
      <c r="H684" s="69">
        <v>7100</v>
      </c>
      <c r="I684" s="69">
        <v>25</v>
      </c>
      <c r="J684" s="69" t="s">
        <v>2</v>
      </c>
      <c r="K684" s="69"/>
      <c r="L684" s="69"/>
      <c r="M684" s="69"/>
      <c r="N684" s="69"/>
      <c r="O684" s="69"/>
      <c r="P684" s="69"/>
      <c r="Q684" s="69"/>
      <c r="R684" s="69"/>
      <c r="S684" s="69">
        <v>950</v>
      </c>
      <c r="T684" s="69">
        <v>1135</v>
      </c>
      <c r="U684" s="70">
        <v>100</v>
      </c>
    </row>
    <row r="685" spans="1:21" ht="15.75" x14ac:dyDescent="0.25">
      <c r="A685" s="68" t="s">
        <v>3130</v>
      </c>
      <c r="B685" s="69">
        <v>5</v>
      </c>
      <c r="C685" s="69" t="s">
        <v>2909</v>
      </c>
      <c r="D685" s="69" t="s">
        <v>3286</v>
      </c>
      <c r="E685" s="69">
        <v>1</v>
      </c>
      <c r="F685" s="69">
        <v>1.5780000000000001</v>
      </c>
      <c r="G685" s="69"/>
      <c r="H685" s="69">
        <v>6400</v>
      </c>
      <c r="I685" s="69">
        <v>16</v>
      </c>
      <c r="J685" s="69" t="s">
        <v>2</v>
      </c>
      <c r="K685" s="69"/>
      <c r="L685" s="69"/>
      <c r="M685" s="69"/>
      <c r="N685" s="69"/>
      <c r="O685" s="69"/>
      <c r="P685" s="69"/>
      <c r="Q685" s="69"/>
      <c r="R685" s="69"/>
      <c r="S685" s="69">
        <v>605</v>
      </c>
      <c r="T685" s="69">
        <v>730</v>
      </c>
      <c r="U685" s="70">
        <v>40</v>
      </c>
    </row>
    <row r="686" spans="1:21" ht="15.75" x14ac:dyDescent="0.25">
      <c r="A686" s="68" t="s">
        <v>3130</v>
      </c>
      <c r="B686" s="69">
        <v>5</v>
      </c>
      <c r="C686" s="69" t="s">
        <v>2909</v>
      </c>
      <c r="D686" s="69" t="s">
        <v>3287</v>
      </c>
      <c r="E686" s="69">
        <v>1</v>
      </c>
      <c r="F686" s="69">
        <v>1.5780000000000001</v>
      </c>
      <c r="G686" s="69"/>
      <c r="H686" s="69">
        <v>6400</v>
      </c>
      <c r="I686" s="69">
        <v>16</v>
      </c>
      <c r="J686" s="69" t="s">
        <v>2</v>
      </c>
      <c r="K686" s="69"/>
      <c r="L686" s="69"/>
      <c r="M686" s="69"/>
      <c r="N686" s="69"/>
      <c r="O686" s="69"/>
      <c r="P686" s="69"/>
      <c r="Q686" s="69"/>
      <c r="R686" s="69"/>
      <c r="S686" s="69">
        <v>605</v>
      </c>
      <c r="T686" s="69">
        <v>730</v>
      </c>
      <c r="U686" s="70">
        <v>40</v>
      </c>
    </row>
    <row r="687" spans="1:21" ht="15.75" x14ac:dyDescent="0.25">
      <c r="A687" s="68" t="s">
        <v>3130</v>
      </c>
      <c r="B687" s="69">
        <v>5</v>
      </c>
      <c r="C687" s="69" t="s">
        <v>2909</v>
      </c>
      <c r="D687" s="69" t="s">
        <v>3288</v>
      </c>
      <c r="E687" s="69">
        <v>1</v>
      </c>
      <c r="F687" s="69">
        <v>1.5780000000000001</v>
      </c>
      <c r="G687" s="69"/>
      <c r="H687" s="69">
        <v>6400</v>
      </c>
      <c r="I687" s="69">
        <v>16</v>
      </c>
      <c r="J687" s="69" t="s">
        <v>2</v>
      </c>
      <c r="K687" s="69"/>
      <c r="L687" s="69"/>
      <c r="M687" s="69"/>
      <c r="N687" s="69"/>
      <c r="O687" s="69"/>
      <c r="P687" s="69"/>
      <c r="Q687" s="69"/>
      <c r="R687" s="69"/>
      <c r="S687" s="69">
        <v>605</v>
      </c>
      <c r="T687" s="69">
        <v>730</v>
      </c>
      <c r="U687" s="70">
        <v>40</v>
      </c>
    </row>
    <row r="688" spans="1:21" ht="15.75" x14ac:dyDescent="0.25">
      <c r="A688" s="68" t="s">
        <v>3130</v>
      </c>
      <c r="B688" s="69">
        <v>5</v>
      </c>
      <c r="C688" s="69" t="s">
        <v>2909</v>
      </c>
      <c r="D688" s="69" t="s">
        <v>3289</v>
      </c>
      <c r="E688" s="69">
        <v>1</v>
      </c>
      <c r="F688" s="69">
        <v>1.5780000000000001</v>
      </c>
      <c r="G688" s="69"/>
      <c r="H688" s="69">
        <v>6400</v>
      </c>
      <c r="I688" s="69">
        <v>16</v>
      </c>
      <c r="J688" s="69" t="s">
        <v>2</v>
      </c>
      <c r="K688" s="69"/>
      <c r="L688" s="69"/>
      <c r="M688" s="69"/>
      <c r="N688" s="69"/>
      <c r="O688" s="69"/>
      <c r="P688" s="69"/>
      <c r="Q688" s="69"/>
      <c r="R688" s="69"/>
      <c r="S688" s="69">
        <v>605</v>
      </c>
      <c r="T688" s="69">
        <v>730</v>
      </c>
      <c r="U688" s="70">
        <v>40</v>
      </c>
    </row>
    <row r="689" spans="1:21" ht="15.75" x14ac:dyDescent="0.25">
      <c r="A689" s="68" t="s">
        <v>3130</v>
      </c>
      <c r="B689" s="69">
        <v>4</v>
      </c>
      <c r="C689" s="69" t="s">
        <v>2909</v>
      </c>
      <c r="D689" s="69" t="s">
        <v>3290</v>
      </c>
      <c r="E689" s="69">
        <v>1</v>
      </c>
      <c r="F689" s="69">
        <v>3.8530000000000002</v>
      </c>
      <c r="G689" s="69"/>
      <c r="H689" s="69">
        <v>7100</v>
      </c>
      <c r="I689" s="69">
        <v>25</v>
      </c>
      <c r="J689" s="69" t="s">
        <v>2</v>
      </c>
      <c r="K689" s="69"/>
      <c r="L689" s="69"/>
      <c r="M689" s="69"/>
      <c r="N689" s="69"/>
      <c r="O689" s="69"/>
      <c r="P689" s="69"/>
      <c r="Q689" s="69"/>
      <c r="R689" s="69"/>
      <c r="S689" s="69">
        <v>950</v>
      </c>
      <c r="T689" s="69">
        <v>1135</v>
      </c>
      <c r="U689" s="70">
        <v>100</v>
      </c>
    </row>
    <row r="690" spans="1:21" ht="15.75" x14ac:dyDescent="0.25">
      <c r="A690" s="68" t="s">
        <v>3130</v>
      </c>
      <c r="B690" s="69">
        <v>1</v>
      </c>
      <c r="C690" s="69" t="s">
        <v>2909</v>
      </c>
      <c r="D690" s="69" t="s">
        <v>3291</v>
      </c>
      <c r="E690" s="69">
        <v>1</v>
      </c>
      <c r="F690" s="69">
        <v>2.4660000000000002</v>
      </c>
      <c r="G690" s="69" t="s">
        <v>0</v>
      </c>
      <c r="H690" s="69">
        <v>8000</v>
      </c>
      <c r="I690" s="69">
        <v>20</v>
      </c>
      <c r="J690" s="69" t="s">
        <v>2</v>
      </c>
      <c r="K690" s="69"/>
      <c r="L690" s="69"/>
      <c r="M690" s="69"/>
      <c r="N690" s="69"/>
      <c r="O690" s="69"/>
      <c r="P690" s="69"/>
      <c r="Q690" s="69"/>
      <c r="R690" s="69"/>
      <c r="S690" s="69">
        <v>760</v>
      </c>
      <c r="T690" s="69">
        <v>910</v>
      </c>
      <c r="U690" s="70">
        <v>80</v>
      </c>
    </row>
    <row r="691" spans="1:21" ht="15.75" x14ac:dyDescent="0.25">
      <c r="A691" s="68" t="s">
        <v>3130</v>
      </c>
      <c r="B691" s="69">
        <v>1</v>
      </c>
      <c r="C691" s="69" t="s">
        <v>2909</v>
      </c>
      <c r="D691" s="69" t="s">
        <v>3292</v>
      </c>
      <c r="E691" s="69">
        <v>1</v>
      </c>
      <c r="F691" s="69">
        <v>2.4660000000000002</v>
      </c>
      <c r="G691" s="69" t="s">
        <v>0</v>
      </c>
      <c r="H691" s="69">
        <v>8000</v>
      </c>
      <c r="I691" s="69">
        <v>20</v>
      </c>
      <c r="J691" s="69" t="s">
        <v>2</v>
      </c>
      <c r="K691" s="69"/>
      <c r="L691" s="69"/>
      <c r="M691" s="69"/>
      <c r="N691" s="69"/>
      <c r="O691" s="69"/>
      <c r="P691" s="69"/>
      <c r="Q691" s="69"/>
      <c r="R691" s="69"/>
      <c r="S691" s="69">
        <v>760</v>
      </c>
      <c r="T691" s="69">
        <v>910</v>
      </c>
      <c r="U691" s="70">
        <v>80</v>
      </c>
    </row>
    <row r="692" spans="1:21" ht="15.75" x14ac:dyDescent="0.25">
      <c r="A692" s="68" t="s">
        <v>3130</v>
      </c>
      <c r="B692" s="69">
        <v>1</v>
      </c>
      <c r="C692" s="69" t="s">
        <v>2909</v>
      </c>
      <c r="D692" s="69" t="s">
        <v>3293</v>
      </c>
      <c r="E692" s="69">
        <v>1</v>
      </c>
      <c r="F692" s="69">
        <v>2.4660000000000002</v>
      </c>
      <c r="G692" s="69" t="s">
        <v>0</v>
      </c>
      <c r="H692" s="69">
        <v>8000</v>
      </c>
      <c r="I692" s="69">
        <v>20</v>
      </c>
      <c r="J692" s="69" t="s">
        <v>2</v>
      </c>
      <c r="K692" s="69"/>
      <c r="L692" s="69"/>
      <c r="M692" s="69"/>
      <c r="N692" s="69"/>
      <c r="O692" s="69"/>
      <c r="P692" s="69"/>
      <c r="Q692" s="69"/>
      <c r="R692" s="69"/>
      <c r="S692" s="69">
        <v>760</v>
      </c>
      <c r="T692" s="69">
        <v>910</v>
      </c>
      <c r="U692" s="70">
        <v>80</v>
      </c>
    </row>
    <row r="693" spans="1:21" ht="15.75" x14ac:dyDescent="0.25">
      <c r="A693" s="68" t="s">
        <v>3130</v>
      </c>
      <c r="B693" s="69">
        <v>3</v>
      </c>
      <c r="C693" s="69" t="s">
        <v>2909</v>
      </c>
      <c r="D693" s="69" t="s">
        <v>3294</v>
      </c>
      <c r="E693" s="69">
        <v>1</v>
      </c>
      <c r="F693" s="69">
        <v>1.5780000000000001</v>
      </c>
      <c r="G693" s="69"/>
      <c r="H693" s="69">
        <v>6800</v>
      </c>
      <c r="I693" s="69">
        <v>16</v>
      </c>
      <c r="J693" s="69" t="s">
        <v>2</v>
      </c>
      <c r="K693" s="69"/>
      <c r="L693" s="69"/>
      <c r="M693" s="69"/>
      <c r="N693" s="69"/>
      <c r="O693" s="69"/>
      <c r="P693" s="69"/>
      <c r="Q693" s="69"/>
      <c r="R693" s="69"/>
      <c r="S693" s="69">
        <v>605</v>
      </c>
      <c r="T693" s="69">
        <v>730</v>
      </c>
      <c r="U693" s="70">
        <v>40</v>
      </c>
    </row>
    <row r="694" spans="1:21" ht="15.75" x14ac:dyDescent="0.25">
      <c r="A694" s="68" t="s">
        <v>3130</v>
      </c>
      <c r="B694" s="69">
        <v>3</v>
      </c>
      <c r="C694" s="69" t="s">
        <v>2909</v>
      </c>
      <c r="D694" s="69" t="s">
        <v>3295</v>
      </c>
      <c r="E694" s="69">
        <v>1</v>
      </c>
      <c r="F694" s="69">
        <v>1.5780000000000001</v>
      </c>
      <c r="G694" s="69"/>
      <c r="H694" s="69">
        <v>6800</v>
      </c>
      <c r="I694" s="69">
        <v>16</v>
      </c>
      <c r="J694" s="69" t="s">
        <v>2</v>
      </c>
      <c r="K694" s="69"/>
      <c r="L694" s="69"/>
      <c r="M694" s="69"/>
      <c r="N694" s="69"/>
      <c r="O694" s="69"/>
      <c r="P694" s="69"/>
      <c r="Q694" s="69"/>
      <c r="R694" s="69"/>
      <c r="S694" s="69">
        <v>605</v>
      </c>
      <c r="T694" s="69">
        <v>730</v>
      </c>
      <c r="U694" s="70">
        <v>40</v>
      </c>
    </row>
    <row r="695" spans="1:21" ht="15.75" x14ac:dyDescent="0.25">
      <c r="A695" s="68" t="s">
        <v>3130</v>
      </c>
      <c r="B695" s="69">
        <v>3</v>
      </c>
      <c r="C695" s="69" t="s">
        <v>2909</v>
      </c>
      <c r="D695" s="69" t="s">
        <v>3296</v>
      </c>
      <c r="E695" s="69">
        <v>1</v>
      </c>
      <c r="F695" s="69">
        <v>1.5780000000000001</v>
      </c>
      <c r="G695" s="69"/>
      <c r="H695" s="69">
        <v>6800</v>
      </c>
      <c r="I695" s="69">
        <v>16</v>
      </c>
      <c r="J695" s="69" t="s">
        <v>2</v>
      </c>
      <c r="K695" s="69"/>
      <c r="L695" s="69"/>
      <c r="M695" s="69"/>
      <c r="N695" s="69"/>
      <c r="O695" s="69"/>
      <c r="P695" s="69"/>
      <c r="Q695" s="69"/>
      <c r="R695" s="69"/>
      <c r="S695" s="69">
        <v>605</v>
      </c>
      <c r="T695" s="69">
        <v>730</v>
      </c>
      <c r="U695" s="70">
        <v>40</v>
      </c>
    </row>
    <row r="696" spans="1:21" ht="15.75" x14ac:dyDescent="0.25">
      <c r="A696" s="68" t="s">
        <v>3130</v>
      </c>
      <c r="B696" s="69">
        <v>3</v>
      </c>
      <c r="C696" s="69" t="s">
        <v>2909</v>
      </c>
      <c r="D696" s="69" t="s">
        <v>3297</v>
      </c>
      <c r="E696" s="69">
        <v>1</v>
      </c>
      <c r="F696" s="69">
        <v>1.5780000000000001</v>
      </c>
      <c r="G696" s="69"/>
      <c r="H696" s="69">
        <v>6800</v>
      </c>
      <c r="I696" s="69">
        <v>16</v>
      </c>
      <c r="J696" s="69" t="s">
        <v>2</v>
      </c>
      <c r="K696" s="69"/>
      <c r="L696" s="69"/>
      <c r="M696" s="69"/>
      <c r="N696" s="69"/>
      <c r="O696" s="69"/>
      <c r="P696" s="69"/>
      <c r="Q696" s="69"/>
      <c r="R696" s="69"/>
      <c r="S696" s="69">
        <v>605</v>
      </c>
      <c r="T696" s="69">
        <v>730</v>
      </c>
      <c r="U696" s="70">
        <v>40</v>
      </c>
    </row>
    <row r="697" spans="1:21" ht="15.75" x14ac:dyDescent="0.25">
      <c r="A697" s="68" t="s">
        <v>3130</v>
      </c>
      <c r="B697" s="69">
        <v>1</v>
      </c>
      <c r="C697" s="69" t="s">
        <v>2909</v>
      </c>
      <c r="D697" s="69" t="s">
        <v>3298</v>
      </c>
      <c r="E697" s="69">
        <v>1</v>
      </c>
      <c r="F697" s="69">
        <v>2.4660000000000002</v>
      </c>
      <c r="G697" s="69" t="s">
        <v>0</v>
      </c>
      <c r="H697" s="69">
        <v>8000</v>
      </c>
      <c r="I697" s="69">
        <v>20</v>
      </c>
      <c r="J697" s="69" t="s">
        <v>2</v>
      </c>
      <c r="K697" s="69"/>
      <c r="L697" s="69"/>
      <c r="M697" s="69"/>
      <c r="N697" s="69"/>
      <c r="O697" s="69"/>
      <c r="P697" s="69"/>
      <c r="Q697" s="69"/>
      <c r="R697" s="69"/>
      <c r="S697" s="69">
        <v>760</v>
      </c>
      <c r="T697" s="69">
        <v>910</v>
      </c>
      <c r="U697" s="70">
        <v>80</v>
      </c>
    </row>
    <row r="698" spans="1:21" ht="15.75" x14ac:dyDescent="0.25">
      <c r="A698" s="68" t="s">
        <v>3130</v>
      </c>
      <c r="B698" s="69">
        <v>8</v>
      </c>
      <c r="C698" s="69" t="s">
        <v>2909</v>
      </c>
      <c r="D698" s="69" t="s">
        <v>3299</v>
      </c>
      <c r="E698" s="69">
        <v>7</v>
      </c>
      <c r="F698" s="69">
        <v>0.39500000000000002</v>
      </c>
      <c r="G698" s="69" t="s">
        <v>0</v>
      </c>
      <c r="H698" s="69">
        <v>1700</v>
      </c>
      <c r="I698" s="69">
        <v>8</v>
      </c>
      <c r="J698" s="69" t="s">
        <v>1</v>
      </c>
      <c r="K698" s="69"/>
      <c r="L698" s="69"/>
      <c r="M698" s="69"/>
      <c r="N698" s="69"/>
      <c r="O698" s="69"/>
      <c r="P698" s="69"/>
      <c r="Q698" s="69"/>
      <c r="R698" s="69"/>
      <c r="S698" s="69">
        <v>200</v>
      </c>
      <c r="T698" s="69">
        <v>250</v>
      </c>
      <c r="U698" s="70">
        <v>10</v>
      </c>
    </row>
    <row r="699" spans="1:21" ht="15.75" x14ac:dyDescent="0.25">
      <c r="A699" s="68" t="s">
        <v>3130</v>
      </c>
      <c r="B699" s="69">
        <v>8</v>
      </c>
      <c r="C699" s="69" t="s">
        <v>2909</v>
      </c>
      <c r="D699" s="69" t="s">
        <v>3300</v>
      </c>
      <c r="E699" s="69">
        <v>8</v>
      </c>
      <c r="F699" s="69">
        <v>0.39500000000000002</v>
      </c>
      <c r="G699" s="69" t="s">
        <v>0</v>
      </c>
      <c r="H699" s="69">
        <v>1700</v>
      </c>
      <c r="I699" s="69">
        <v>8</v>
      </c>
      <c r="J699" s="69" t="s">
        <v>1</v>
      </c>
      <c r="K699" s="69"/>
      <c r="L699" s="69"/>
      <c r="M699" s="69"/>
      <c r="N699" s="69"/>
      <c r="O699" s="69"/>
      <c r="P699" s="69"/>
      <c r="Q699" s="69"/>
      <c r="R699" s="69"/>
      <c r="S699" s="69">
        <v>200</v>
      </c>
      <c r="T699" s="69">
        <v>250</v>
      </c>
      <c r="U699" s="70">
        <v>10</v>
      </c>
    </row>
    <row r="700" spans="1:21" ht="15.75" x14ac:dyDescent="0.25">
      <c r="A700" s="68" t="s">
        <v>3130</v>
      </c>
      <c r="B700" s="69">
        <v>8</v>
      </c>
      <c r="C700" s="69" t="s">
        <v>2909</v>
      </c>
      <c r="D700" s="69" t="s">
        <v>3301</v>
      </c>
      <c r="E700" s="69">
        <v>8</v>
      </c>
      <c r="F700" s="69">
        <v>0.39500000000000002</v>
      </c>
      <c r="G700" s="69" t="s">
        <v>0</v>
      </c>
      <c r="H700" s="69">
        <v>1700</v>
      </c>
      <c r="I700" s="69">
        <v>8</v>
      </c>
      <c r="J700" s="69" t="s">
        <v>1</v>
      </c>
      <c r="K700" s="69"/>
      <c r="L700" s="69"/>
      <c r="M700" s="69"/>
      <c r="N700" s="69"/>
      <c r="O700" s="69"/>
      <c r="P700" s="69"/>
      <c r="Q700" s="69"/>
      <c r="R700" s="69"/>
      <c r="S700" s="69">
        <v>200</v>
      </c>
      <c r="T700" s="69">
        <v>250</v>
      </c>
      <c r="U700" s="70">
        <v>10</v>
      </c>
    </row>
    <row r="701" spans="1:21" ht="15.75" x14ac:dyDescent="0.25">
      <c r="A701" s="68" t="s">
        <v>3130</v>
      </c>
      <c r="B701" s="69">
        <v>8</v>
      </c>
      <c r="C701" s="69" t="s">
        <v>2909</v>
      </c>
      <c r="D701" s="69" t="s">
        <v>3302</v>
      </c>
      <c r="E701" s="69">
        <v>9</v>
      </c>
      <c r="F701" s="69">
        <v>0.39500000000000002</v>
      </c>
      <c r="G701" s="69" t="s">
        <v>0</v>
      </c>
      <c r="H701" s="69">
        <v>1700</v>
      </c>
      <c r="I701" s="69">
        <v>8</v>
      </c>
      <c r="J701" s="69" t="s">
        <v>1</v>
      </c>
      <c r="K701" s="69"/>
      <c r="L701" s="69"/>
      <c r="M701" s="69"/>
      <c r="N701" s="69"/>
      <c r="O701" s="69"/>
      <c r="P701" s="69"/>
      <c r="Q701" s="69"/>
      <c r="R701" s="69"/>
      <c r="S701" s="69">
        <v>200</v>
      </c>
      <c r="T701" s="69">
        <v>250</v>
      </c>
      <c r="U701" s="70">
        <v>10</v>
      </c>
    </row>
    <row r="702" spans="1:21" ht="15.75" x14ac:dyDescent="0.25">
      <c r="A702" s="68" t="s">
        <v>3130</v>
      </c>
      <c r="B702" s="69">
        <v>8</v>
      </c>
      <c r="C702" s="69" t="s">
        <v>2909</v>
      </c>
      <c r="D702" s="69" t="s">
        <v>3303</v>
      </c>
      <c r="E702" s="69">
        <v>8</v>
      </c>
      <c r="F702" s="69">
        <v>0.39500000000000002</v>
      </c>
      <c r="G702" s="69" t="s">
        <v>0</v>
      </c>
      <c r="H702" s="69">
        <v>1700</v>
      </c>
      <c r="I702" s="69">
        <v>8</v>
      </c>
      <c r="J702" s="69" t="s">
        <v>1</v>
      </c>
      <c r="K702" s="69"/>
      <c r="L702" s="69"/>
      <c r="M702" s="69"/>
      <c r="N702" s="69"/>
      <c r="O702" s="69"/>
      <c r="P702" s="69"/>
      <c r="Q702" s="69"/>
      <c r="R702" s="69"/>
      <c r="S702" s="69">
        <v>200</v>
      </c>
      <c r="T702" s="69">
        <v>250</v>
      </c>
      <c r="U702" s="70">
        <v>10</v>
      </c>
    </row>
    <row r="703" spans="1:21" ht="15.75" x14ac:dyDescent="0.25">
      <c r="A703" s="68" t="s">
        <v>3130</v>
      </c>
      <c r="B703" s="69">
        <v>8</v>
      </c>
      <c r="C703" s="69" t="s">
        <v>2909</v>
      </c>
      <c r="D703" s="69" t="s">
        <v>3304</v>
      </c>
      <c r="E703" s="69">
        <v>9</v>
      </c>
      <c r="F703" s="69">
        <v>0.39500000000000002</v>
      </c>
      <c r="G703" s="69" t="s">
        <v>0</v>
      </c>
      <c r="H703" s="69">
        <v>1700</v>
      </c>
      <c r="I703" s="69">
        <v>8</v>
      </c>
      <c r="J703" s="69" t="s">
        <v>1</v>
      </c>
      <c r="K703" s="69"/>
      <c r="L703" s="69"/>
      <c r="M703" s="69"/>
      <c r="N703" s="69"/>
      <c r="O703" s="69"/>
      <c r="P703" s="69"/>
      <c r="Q703" s="69"/>
      <c r="R703" s="69"/>
      <c r="S703" s="69">
        <v>200</v>
      </c>
      <c r="T703" s="69">
        <v>250</v>
      </c>
      <c r="U703" s="70">
        <v>10</v>
      </c>
    </row>
    <row r="704" spans="1:21" ht="15.75" x14ac:dyDescent="0.25">
      <c r="A704" s="68" t="s">
        <v>3130</v>
      </c>
      <c r="B704" s="69">
        <v>8</v>
      </c>
      <c r="C704" s="69" t="s">
        <v>2909</v>
      </c>
      <c r="D704" s="69" t="s">
        <v>3305</v>
      </c>
      <c r="E704" s="69">
        <v>13</v>
      </c>
      <c r="F704" s="69">
        <v>0.39500000000000002</v>
      </c>
      <c r="G704" s="69" t="s">
        <v>0</v>
      </c>
      <c r="H704" s="69">
        <v>1700</v>
      </c>
      <c r="I704" s="69">
        <v>8</v>
      </c>
      <c r="J704" s="69" t="s">
        <v>1</v>
      </c>
      <c r="K704" s="69"/>
      <c r="L704" s="69"/>
      <c r="M704" s="69"/>
      <c r="N704" s="69"/>
      <c r="O704" s="69"/>
      <c r="P704" s="69"/>
      <c r="Q704" s="69"/>
      <c r="R704" s="69"/>
      <c r="S704" s="69">
        <v>200</v>
      </c>
      <c r="T704" s="69">
        <v>250</v>
      </c>
      <c r="U704" s="70">
        <v>10</v>
      </c>
    </row>
    <row r="705" spans="1:21" ht="15.75" x14ac:dyDescent="0.25">
      <c r="A705" s="68" t="s">
        <v>3130</v>
      </c>
      <c r="B705" s="69">
        <v>8</v>
      </c>
      <c r="C705" s="69" t="s">
        <v>2909</v>
      </c>
      <c r="D705" s="69" t="s">
        <v>3306</v>
      </c>
      <c r="E705" s="69">
        <v>12</v>
      </c>
      <c r="F705" s="69">
        <v>0.39500000000000002</v>
      </c>
      <c r="G705" s="69" t="s">
        <v>0</v>
      </c>
      <c r="H705" s="69">
        <v>1700</v>
      </c>
      <c r="I705" s="69">
        <v>8</v>
      </c>
      <c r="J705" s="69" t="s">
        <v>1</v>
      </c>
      <c r="K705" s="69"/>
      <c r="L705" s="69"/>
      <c r="M705" s="69"/>
      <c r="N705" s="69"/>
      <c r="O705" s="69"/>
      <c r="P705" s="69"/>
      <c r="Q705" s="69"/>
      <c r="R705" s="69"/>
      <c r="S705" s="69">
        <v>200</v>
      </c>
      <c r="T705" s="69">
        <v>250</v>
      </c>
      <c r="U705" s="70">
        <v>10</v>
      </c>
    </row>
    <row r="706" spans="1:21" ht="15.75" x14ac:dyDescent="0.25">
      <c r="A706" s="68" t="s">
        <v>3130</v>
      </c>
      <c r="B706" s="69">
        <v>8</v>
      </c>
      <c r="C706" s="69" t="s">
        <v>2909</v>
      </c>
      <c r="D706" s="69" t="s">
        <v>3307</v>
      </c>
      <c r="E706" s="69">
        <v>20</v>
      </c>
      <c r="F706" s="69">
        <v>0.39500000000000002</v>
      </c>
      <c r="G706" s="69" t="s">
        <v>0</v>
      </c>
      <c r="H706" s="69">
        <v>1700</v>
      </c>
      <c r="I706" s="69">
        <v>8</v>
      </c>
      <c r="J706" s="69" t="s">
        <v>1</v>
      </c>
      <c r="K706" s="69"/>
      <c r="L706" s="69"/>
      <c r="M706" s="69"/>
      <c r="N706" s="69"/>
      <c r="O706" s="69"/>
      <c r="P706" s="69"/>
      <c r="Q706" s="69"/>
      <c r="R706" s="69"/>
      <c r="S706" s="69">
        <v>200</v>
      </c>
      <c r="T706" s="69">
        <v>250</v>
      </c>
      <c r="U706" s="70">
        <v>10</v>
      </c>
    </row>
    <row r="707" spans="1:21" ht="15.75" x14ac:dyDescent="0.25">
      <c r="A707" s="68" t="s">
        <v>3130</v>
      </c>
      <c r="B707" s="69">
        <v>2</v>
      </c>
      <c r="C707" s="69" t="s">
        <v>2909</v>
      </c>
      <c r="D707" s="69" t="s">
        <v>3308</v>
      </c>
      <c r="E707" s="69">
        <v>15</v>
      </c>
      <c r="F707" s="69">
        <v>0.39500000000000002</v>
      </c>
      <c r="G707" s="69" t="s">
        <v>0</v>
      </c>
      <c r="H707" s="69">
        <v>1660</v>
      </c>
      <c r="I707" s="69">
        <v>8</v>
      </c>
      <c r="J707" s="69" t="s">
        <v>1</v>
      </c>
      <c r="K707" s="69"/>
      <c r="L707" s="69"/>
      <c r="M707" s="69"/>
      <c r="N707" s="69"/>
      <c r="O707" s="69"/>
      <c r="P707" s="69"/>
      <c r="Q707" s="69"/>
      <c r="R707" s="69"/>
      <c r="S707" s="69">
        <v>200</v>
      </c>
      <c r="T707" s="69">
        <v>250</v>
      </c>
      <c r="U707" s="70">
        <v>10</v>
      </c>
    </row>
    <row r="708" spans="1:21" ht="15.75" x14ac:dyDescent="0.25">
      <c r="A708" s="68" t="s">
        <v>3130</v>
      </c>
      <c r="B708" s="69">
        <v>2</v>
      </c>
      <c r="C708" s="69" t="s">
        <v>2909</v>
      </c>
      <c r="D708" s="69" t="s">
        <v>3309</v>
      </c>
      <c r="E708" s="69">
        <v>11</v>
      </c>
      <c r="F708" s="69">
        <v>0.39500000000000002</v>
      </c>
      <c r="G708" s="69" t="s">
        <v>0</v>
      </c>
      <c r="H708" s="69">
        <v>1660</v>
      </c>
      <c r="I708" s="69">
        <v>8</v>
      </c>
      <c r="J708" s="69" t="s">
        <v>1</v>
      </c>
      <c r="K708" s="69"/>
      <c r="L708" s="69"/>
      <c r="M708" s="69"/>
      <c r="N708" s="69"/>
      <c r="O708" s="69"/>
      <c r="P708" s="69"/>
      <c r="Q708" s="69"/>
      <c r="R708" s="69"/>
      <c r="S708" s="69">
        <v>200</v>
      </c>
      <c r="T708" s="69">
        <v>250</v>
      </c>
      <c r="U708" s="70">
        <v>10</v>
      </c>
    </row>
    <row r="709" spans="1:21" ht="15.75" x14ac:dyDescent="0.25">
      <c r="A709" s="68" t="s">
        <v>3130</v>
      </c>
      <c r="B709" s="69">
        <v>2</v>
      </c>
      <c r="C709" s="69" t="s">
        <v>2909</v>
      </c>
      <c r="D709" s="69" t="s">
        <v>3310</v>
      </c>
      <c r="E709" s="69">
        <v>20</v>
      </c>
      <c r="F709" s="69">
        <v>0.39500000000000002</v>
      </c>
      <c r="G709" s="69" t="s">
        <v>0</v>
      </c>
      <c r="H709" s="69">
        <v>1660</v>
      </c>
      <c r="I709" s="69">
        <v>8</v>
      </c>
      <c r="J709" s="69" t="s">
        <v>1</v>
      </c>
      <c r="K709" s="69"/>
      <c r="L709" s="69"/>
      <c r="M709" s="69"/>
      <c r="N709" s="69"/>
      <c r="O709" s="69"/>
      <c r="P709" s="69"/>
      <c r="Q709" s="69"/>
      <c r="R709" s="69"/>
      <c r="S709" s="69">
        <v>200</v>
      </c>
      <c r="T709" s="69">
        <v>250</v>
      </c>
      <c r="U709" s="70">
        <v>10</v>
      </c>
    </row>
    <row r="710" spans="1:21" ht="15.75" x14ac:dyDescent="0.25">
      <c r="A710" s="66" t="s">
        <v>2971</v>
      </c>
      <c r="B710" s="13" t="s">
        <v>2971</v>
      </c>
      <c r="C710" s="13" t="s">
        <v>3776</v>
      </c>
      <c r="D710" s="13" t="s">
        <v>3994</v>
      </c>
      <c r="E710" s="13"/>
      <c r="F710" s="13"/>
      <c r="G710" s="13"/>
      <c r="H710" s="13"/>
      <c r="I710" s="13"/>
      <c r="J710" s="13"/>
      <c r="K710" s="13"/>
      <c r="L710" s="13"/>
      <c r="M710" s="13"/>
      <c r="N710" s="13"/>
      <c r="O710" s="13"/>
      <c r="P710" s="13"/>
      <c r="Q710" s="13"/>
      <c r="R710" s="13"/>
      <c r="S710" s="13"/>
      <c r="T710" s="13"/>
      <c r="U710" s="67"/>
    </row>
    <row r="711" spans="1:21" ht="15.75" x14ac:dyDescent="0.25">
      <c r="A711" s="66" t="s">
        <v>3128</v>
      </c>
      <c r="B711" s="13" t="s">
        <v>2971</v>
      </c>
      <c r="C711" s="95" t="s">
        <v>2972</v>
      </c>
      <c r="D711" s="95" t="s">
        <v>2967</v>
      </c>
      <c r="E711" s="95">
        <v>3.02</v>
      </c>
      <c r="F711" s="13"/>
      <c r="G711" s="13"/>
      <c r="H711" s="13"/>
      <c r="I711" s="13"/>
      <c r="J711" s="13"/>
      <c r="K711" s="13"/>
      <c r="L711" s="13"/>
      <c r="M711" s="13"/>
      <c r="N711" s="13"/>
      <c r="O711" s="13"/>
      <c r="P711" s="13"/>
      <c r="Q711" s="13"/>
      <c r="R711" s="13"/>
      <c r="S711" s="13"/>
      <c r="T711" s="13"/>
      <c r="U711" s="67"/>
    </row>
    <row r="712" spans="1:21" ht="15.75" x14ac:dyDescent="0.25">
      <c r="A712" s="14" t="s">
        <v>3128</v>
      </c>
      <c r="B712" s="15" t="s">
        <v>3128</v>
      </c>
      <c r="C712" s="15"/>
      <c r="D712" s="15" t="s">
        <v>3129</v>
      </c>
      <c r="E712" s="15">
        <v>3</v>
      </c>
      <c r="F712" s="15"/>
      <c r="G712" s="15"/>
      <c r="H712" s="15"/>
      <c r="I712" s="15"/>
      <c r="J712" s="15"/>
      <c r="K712" s="15"/>
      <c r="L712" s="15"/>
      <c r="M712" s="15"/>
      <c r="N712" s="15"/>
      <c r="O712" s="15"/>
      <c r="P712" s="15"/>
      <c r="Q712" s="15"/>
      <c r="R712" s="15"/>
      <c r="S712" s="15"/>
      <c r="T712" s="15"/>
      <c r="U712" s="16"/>
    </row>
    <row r="713" spans="1:21" ht="15.75" x14ac:dyDescent="0.25">
      <c r="A713" s="32" t="s">
        <v>3128</v>
      </c>
      <c r="B713" s="30"/>
      <c r="C713" s="35" t="s">
        <v>2980</v>
      </c>
      <c r="D713" s="35" t="s">
        <v>2967</v>
      </c>
      <c r="E713" s="35">
        <v>3.02</v>
      </c>
      <c r="F713" s="13" t="s">
        <v>4</v>
      </c>
      <c r="G713" s="30" t="s">
        <v>3</v>
      </c>
      <c r="H713" s="30"/>
      <c r="I713" s="30"/>
      <c r="J713" s="30"/>
      <c r="K713" s="30"/>
      <c r="L713" s="30"/>
      <c r="M713" s="30"/>
      <c r="N713" s="30"/>
      <c r="O713" s="30"/>
      <c r="P713" s="30"/>
      <c r="Q713" s="30"/>
      <c r="R713" s="30"/>
      <c r="S713" s="30"/>
      <c r="T713" s="30"/>
      <c r="U713" s="33"/>
    </row>
    <row r="714" spans="1:21" ht="15.75" x14ac:dyDescent="0.25">
      <c r="A714" s="66" t="s">
        <v>3128</v>
      </c>
      <c r="B714" s="13" t="s">
        <v>2971</v>
      </c>
      <c r="C714" s="13" t="s">
        <v>3233</v>
      </c>
      <c r="D714" s="13" t="s">
        <v>3234</v>
      </c>
      <c r="E714" s="13"/>
      <c r="F714" s="13"/>
      <c r="G714" s="13"/>
      <c r="H714" s="13"/>
      <c r="I714" s="13"/>
      <c r="J714" s="13"/>
      <c r="K714" s="13"/>
      <c r="L714" s="13"/>
      <c r="M714" s="13"/>
      <c r="N714" s="13"/>
      <c r="O714" s="13"/>
      <c r="P714" s="13"/>
      <c r="Q714" s="13"/>
      <c r="R714" s="13"/>
      <c r="S714" s="13"/>
      <c r="T714" s="13"/>
      <c r="U714" s="67"/>
    </row>
    <row r="715" spans="1:21" ht="15.75" x14ac:dyDescent="0.25">
      <c r="A715" s="68" t="s">
        <v>3128</v>
      </c>
      <c r="B715" s="69">
        <v>7</v>
      </c>
      <c r="C715" s="69" t="s">
        <v>2909</v>
      </c>
      <c r="D715" s="69" t="s">
        <v>3235</v>
      </c>
      <c r="E715" s="69">
        <v>1</v>
      </c>
      <c r="F715" s="69">
        <v>2.4660000000000002</v>
      </c>
      <c r="G715" s="69" t="s">
        <v>0</v>
      </c>
      <c r="H715" s="69">
        <v>5450</v>
      </c>
      <c r="I715" s="69">
        <v>20</v>
      </c>
      <c r="J715" s="69" t="s">
        <v>2</v>
      </c>
      <c r="K715" s="69"/>
      <c r="L715" s="69"/>
      <c r="M715" s="69"/>
      <c r="N715" s="69"/>
      <c r="O715" s="69"/>
      <c r="P715" s="69"/>
      <c r="Q715" s="69"/>
      <c r="R715" s="69"/>
      <c r="S715" s="69">
        <v>760</v>
      </c>
      <c r="T715" s="69">
        <v>910</v>
      </c>
      <c r="U715" s="70">
        <v>80</v>
      </c>
    </row>
    <row r="716" spans="1:21" ht="15.75" x14ac:dyDescent="0.25">
      <c r="A716" s="68" t="s">
        <v>3128</v>
      </c>
      <c r="B716" s="69">
        <v>7</v>
      </c>
      <c r="C716" s="69" t="s">
        <v>2909</v>
      </c>
      <c r="D716" s="69" t="s">
        <v>3236</v>
      </c>
      <c r="E716" s="69">
        <v>1</v>
      </c>
      <c r="F716" s="69">
        <v>2.4660000000000002</v>
      </c>
      <c r="G716" s="69" t="s">
        <v>0</v>
      </c>
      <c r="H716" s="69">
        <v>5450</v>
      </c>
      <c r="I716" s="69">
        <v>20</v>
      </c>
      <c r="J716" s="69" t="s">
        <v>2</v>
      </c>
      <c r="K716" s="69"/>
      <c r="L716" s="69"/>
      <c r="M716" s="69"/>
      <c r="N716" s="69"/>
      <c r="O716" s="69"/>
      <c r="P716" s="69"/>
      <c r="Q716" s="69"/>
      <c r="R716" s="69"/>
      <c r="S716" s="69">
        <v>760</v>
      </c>
      <c r="T716" s="69">
        <v>910</v>
      </c>
      <c r="U716" s="70">
        <v>80</v>
      </c>
    </row>
    <row r="717" spans="1:21" ht="15.75" x14ac:dyDescent="0.25">
      <c r="A717" s="68" t="s">
        <v>3128</v>
      </c>
      <c r="B717" s="69">
        <v>7</v>
      </c>
      <c r="C717" s="69" t="s">
        <v>2909</v>
      </c>
      <c r="D717" s="69" t="s">
        <v>3237</v>
      </c>
      <c r="E717" s="69">
        <v>1</v>
      </c>
      <c r="F717" s="69">
        <v>2.4660000000000002</v>
      </c>
      <c r="G717" s="69" t="s">
        <v>0</v>
      </c>
      <c r="H717" s="69">
        <v>5450</v>
      </c>
      <c r="I717" s="69">
        <v>20</v>
      </c>
      <c r="J717" s="69" t="s">
        <v>2</v>
      </c>
      <c r="K717" s="69"/>
      <c r="L717" s="69"/>
      <c r="M717" s="69"/>
      <c r="N717" s="69"/>
      <c r="O717" s="69"/>
      <c r="P717" s="69"/>
      <c r="Q717" s="69"/>
      <c r="R717" s="69"/>
      <c r="S717" s="69">
        <v>760</v>
      </c>
      <c r="T717" s="69">
        <v>910</v>
      </c>
      <c r="U717" s="70">
        <v>80</v>
      </c>
    </row>
    <row r="718" spans="1:21" ht="15.75" x14ac:dyDescent="0.25">
      <c r="A718" s="68" t="s">
        <v>3128</v>
      </c>
      <c r="B718" s="69">
        <v>7</v>
      </c>
      <c r="C718" s="69" t="s">
        <v>2909</v>
      </c>
      <c r="D718" s="69" t="s">
        <v>3238</v>
      </c>
      <c r="E718" s="69">
        <v>1</v>
      </c>
      <c r="F718" s="69">
        <v>2.4660000000000002</v>
      </c>
      <c r="G718" s="69" t="s">
        <v>0</v>
      </c>
      <c r="H718" s="69">
        <v>5450</v>
      </c>
      <c r="I718" s="69">
        <v>20</v>
      </c>
      <c r="J718" s="69" t="s">
        <v>2</v>
      </c>
      <c r="K718" s="69"/>
      <c r="L718" s="69"/>
      <c r="M718" s="69"/>
      <c r="N718" s="69"/>
      <c r="O718" s="69"/>
      <c r="P718" s="69"/>
      <c r="Q718" s="69"/>
      <c r="R718" s="69"/>
      <c r="S718" s="69">
        <v>760</v>
      </c>
      <c r="T718" s="69">
        <v>910</v>
      </c>
      <c r="U718" s="70">
        <v>80</v>
      </c>
    </row>
    <row r="719" spans="1:21" ht="15.75" x14ac:dyDescent="0.25">
      <c r="A719" s="68" t="s">
        <v>3128</v>
      </c>
      <c r="B719" s="69">
        <v>7</v>
      </c>
      <c r="C719" s="69" t="s">
        <v>2909</v>
      </c>
      <c r="D719" s="69" t="s">
        <v>3239</v>
      </c>
      <c r="E719" s="69">
        <v>1</v>
      </c>
      <c r="F719" s="69">
        <v>2.4660000000000002</v>
      </c>
      <c r="G719" s="69" t="s">
        <v>0</v>
      </c>
      <c r="H719" s="69">
        <v>5450</v>
      </c>
      <c r="I719" s="69">
        <v>20</v>
      </c>
      <c r="J719" s="69" t="s">
        <v>2</v>
      </c>
      <c r="K719" s="69"/>
      <c r="L719" s="69"/>
      <c r="M719" s="69"/>
      <c r="N719" s="69"/>
      <c r="O719" s="69"/>
      <c r="P719" s="69"/>
      <c r="Q719" s="69"/>
      <c r="R719" s="69"/>
      <c r="S719" s="69">
        <v>760</v>
      </c>
      <c r="T719" s="69">
        <v>910</v>
      </c>
      <c r="U719" s="70">
        <v>80</v>
      </c>
    </row>
    <row r="720" spans="1:21" ht="15.75" x14ac:dyDescent="0.25">
      <c r="A720" s="68" t="s">
        <v>3128</v>
      </c>
      <c r="B720" s="69">
        <v>7</v>
      </c>
      <c r="C720" s="69" t="s">
        <v>2909</v>
      </c>
      <c r="D720" s="69" t="s">
        <v>3240</v>
      </c>
      <c r="E720" s="69">
        <v>1</v>
      </c>
      <c r="F720" s="69">
        <v>2.4660000000000002</v>
      </c>
      <c r="G720" s="69" t="s">
        <v>0</v>
      </c>
      <c r="H720" s="69">
        <v>5450</v>
      </c>
      <c r="I720" s="69">
        <v>20</v>
      </c>
      <c r="J720" s="69" t="s">
        <v>2</v>
      </c>
      <c r="K720" s="69"/>
      <c r="L720" s="69"/>
      <c r="M720" s="69"/>
      <c r="N720" s="69"/>
      <c r="O720" s="69"/>
      <c r="P720" s="69"/>
      <c r="Q720" s="69"/>
      <c r="R720" s="69"/>
      <c r="S720" s="69">
        <v>760</v>
      </c>
      <c r="T720" s="69">
        <v>910</v>
      </c>
      <c r="U720" s="70">
        <v>80</v>
      </c>
    </row>
    <row r="721" spans="1:21" ht="15.75" x14ac:dyDescent="0.25">
      <c r="A721" s="68" t="s">
        <v>3128</v>
      </c>
      <c r="B721" s="69">
        <v>6</v>
      </c>
      <c r="C721" s="69" t="s">
        <v>2909</v>
      </c>
      <c r="D721" s="69" t="s">
        <v>3241</v>
      </c>
      <c r="E721" s="69">
        <v>1</v>
      </c>
      <c r="F721" s="69">
        <v>3.8530000000000002</v>
      </c>
      <c r="G721" s="69" t="s">
        <v>0</v>
      </c>
      <c r="H721" s="69">
        <v>3600</v>
      </c>
      <c r="I721" s="69">
        <v>25</v>
      </c>
      <c r="J721" s="69" t="s">
        <v>2</v>
      </c>
      <c r="K721" s="69"/>
      <c r="L721" s="69"/>
      <c r="M721" s="69"/>
      <c r="N721" s="69"/>
      <c r="O721" s="69"/>
      <c r="P721" s="69"/>
      <c r="Q721" s="69"/>
      <c r="R721" s="69"/>
      <c r="S721" s="69">
        <v>950</v>
      </c>
      <c r="T721" s="69">
        <v>1135</v>
      </c>
      <c r="U721" s="70">
        <v>100</v>
      </c>
    </row>
    <row r="722" spans="1:21" ht="15.75" x14ac:dyDescent="0.25">
      <c r="A722" s="68" t="s">
        <v>3128</v>
      </c>
      <c r="B722" s="69">
        <v>6</v>
      </c>
      <c r="C722" s="69" t="s">
        <v>2909</v>
      </c>
      <c r="D722" s="69" t="s">
        <v>3242</v>
      </c>
      <c r="E722" s="69">
        <v>1</v>
      </c>
      <c r="F722" s="69">
        <v>3.8530000000000002</v>
      </c>
      <c r="G722" s="69" t="s">
        <v>0</v>
      </c>
      <c r="H722" s="69">
        <v>3600</v>
      </c>
      <c r="I722" s="69">
        <v>25</v>
      </c>
      <c r="J722" s="69" t="s">
        <v>2</v>
      </c>
      <c r="K722" s="69"/>
      <c r="L722" s="69"/>
      <c r="M722" s="69"/>
      <c r="N722" s="69"/>
      <c r="O722" s="69"/>
      <c r="P722" s="69"/>
      <c r="Q722" s="69"/>
      <c r="R722" s="69"/>
      <c r="S722" s="69">
        <v>950</v>
      </c>
      <c r="T722" s="69">
        <v>1135</v>
      </c>
      <c r="U722" s="70">
        <v>100</v>
      </c>
    </row>
    <row r="723" spans="1:21" ht="15.75" x14ac:dyDescent="0.25">
      <c r="A723" s="68" t="s">
        <v>3128</v>
      </c>
      <c r="B723" s="69">
        <v>6</v>
      </c>
      <c r="C723" s="69" t="s">
        <v>2909</v>
      </c>
      <c r="D723" s="69" t="s">
        <v>3243</v>
      </c>
      <c r="E723" s="69">
        <v>1</v>
      </c>
      <c r="F723" s="69">
        <v>3.8530000000000002</v>
      </c>
      <c r="G723" s="69" t="s">
        <v>0</v>
      </c>
      <c r="H723" s="69">
        <v>3600</v>
      </c>
      <c r="I723" s="69">
        <v>25</v>
      </c>
      <c r="J723" s="69" t="s">
        <v>2</v>
      </c>
      <c r="K723" s="69"/>
      <c r="L723" s="69"/>
      <c r="M723" s="69"/>
      <c r="N723" s="69"/>
      <c r="O723" s="69"/>
      <c r="P723" s="69"/>
      <c r="Q723" s="69"/>
      <c r="R723" s="69"/>
      <c r="S723" s="69">
        <v>950</v>
      </c>
      <c r="T723" s="69">
        <v>1135</v>
      </c>
      <c r="U723" s="70">
        <v>100</v>
      </c>
    </row>
    <row r="724" spans="1:21" ht="15.75" x14ac:dyDescent="0.25">
      <c r="A724" s="68" t="s">
        <v>3128</v>
      </c>
      <c r="B724" s="69">
        <v>6</v>
      </c>
      <c r="C724" s="69" t="s">
        <v>2909</v>
      </c>
      <c r="D724" s="69" t="s">
        <v>3244</v>
      </c>
      <c r="E724" s="69">
        <v>1</v>
      </c>
      <c r="F724" s="69">
        <v>3.8530000000000002</v>
      </c>
      <c r="G724" s="69" t="s">
        <v>0</v>
      </c>
      <c r="H724" s="69">
        <v>3600</v>
      </c>
      <c r="I724" s="69">
        <v>25</v>
      </c>
      <c r="J724" s="69" t="s">
        <v>2</v>
      </c>
      <c r="K724" s="69"/>
      <c r="L724" s="69"/>
      <c r="M724" s="69"/>
      <c r="N724" s="69"/>
      <c r="O724" s="69"/>
      <c r="P724" s="69"/>
      <c r="Q724" s="69"/>
      <c r="R724" s="69"/>
      <c r="S724" s="69">
        <v>950</v>
      </c>
      <c r="T724" s="69">
        <v>1135</v>
      </c>
      <c r="U724" s="70">
        <v>100</v>
      </c>
    </row>
    <row r="725" spans="1:21" ht="15.75" x14ac:dyDescent="0.25">
      <c r="A725" s="68" t="s">
        <v>3128</v>
      </c>
      <c r="B725" s="69">
        <v>4</v>
      </c>
      <c r="C725" s="69" t="s">
        <v>2909</v>
      </c>
      <c r="D725" s="69" t="s">
        <v>3245</v>
      </c>
      <c r="E725" s="69">
        <v>1</v>
      </c>
      <c r="F725" s="69">
        <v>3.8530000000000002</v>
      </c>
      <c r="G725" s="69"/>
      <c r="H725" s="69">
        <v>7100</v>
      </c>
      <c r="I725" s="69">
        <v>25</v>
      </c>
      <c r="J725" s="69" t="s">
        <v>2</v>
      </c>
      <c r="K725" s="69"/>
      <c r="L725" s="69"/>
      <c r="M725" s="69"/>
      <c r="N725" s="69"/>
      <c r="O725" s="69"/>
      <c r="P725" s="69"/>
      <c r="Q725" s="69"/>
      <c r="R725" s="69"/>
      <c r="S725" s="69">
        <v>950</v>
      </c>
      <c r="T725" s="69">
        <v>1135</v>
      </c>
      <c r="U725" s="70">
        <v>100</v>
      </c>
    </row>
    <row r="726" spans="1:21" ht="15.75" x14ac:dyDescent="0.25">
      <c r="A726" s="68" t="s">
        <v>3128</v>
      </c>
      <c r="B726" s="69">
        <v>4</v>
      </c>
      <c r="C726" s="69" t="s">
        <v>2909</v>
      </c>
      <c r="D726" s="69" t="s">
        <v>3246</v>
      </c>
      <c r="E726" s="69">
        <v>1</v>
      </c>
      <c r="F726" s="69">
        <v>3.8530000000000002</v>
      </c>
      <c r="G726" s="69"/>
      <c r="H726" s="69">
        <v>7100</v>
      </c>
      <c r="I726" s="69">
        <v>25</v>
      </c>
      <c r="J726" s="69" t="s">
        <v>2</v>
      </c>
      <c r="K726" s="69"/>
      <c r="L726" s="69"/>
      <c r="M726" s="69"/>
      <c r="N726" s="69"/>
      <c r="O726" s="69"/>
      <c r="P726" s="69"/>
      <c r="Q726" s="69"/>
      <c r="R726" s="69"/>
      <c r="S726" s="69">
        <v>950</v>
      </c>
      <c r="T726" s="69">
        <v>1135</v>
      </c>
      <c r="U726" s="70">
        <v>100</v>
      </c>
    </row>
    <row r="727" spans="1:21" ht="15.75" x14ac:dyDescent="0.25">
      <c r="A727" s="68" t="s">
        <v>3128</v>
      </c>
      <c r="B727" s="69">
        <v>4</v>
      </c>
      <c r="C727" s="69" t="s">
        <v>2909</v>
      </c>
      <c r="D727" s="69" t="s">
        <v>3247</v>
      </c>
      <c r="E727" s="69">
        <v>1</v>
      </c>
      <c r="F727" s="69">
        <v>3.8530000000000002</v>
      </c>
      <c r="G727" s="69"/>
      <c r="H727" s="69">
        <v>7100</v>
      </c>
      <c r="I727" s="69">
        <v>25</v>
      </c>
      <c r="J727" s="69" t="s">
        <v>2</v>
      </c>
      <c r="K727" s="69"/>
      <c r="L727" s="69"/>
      <c r="M727" s="69"/>
      <c r="N727" s="69"/>
      <c r="O727" s="69"/>
      <c r="P727" s="69"/>
      <c r="Q727" s="69"/>
      <c r="R727" s="69"/>
      <c r="S727" s="69">
        <v>950</v>
      </c>
      <c r="T727" s="69">
        <v>1135</v>
      </c>
      <c r="U727" s="70">
        <v>100</v>
      </c>
    </row>
    <row r="728" spans="1:21" ht="15.75" x14ac:dyDescent="0.25">
      <c r="A728" s="68" t="s">
        <v>3128</v>
      </c>
      <c r="B728" s="69">
        <v>5</v>
      </c>
      <c r="C728" s="69" t="s">
        <v>2909</v>
      </c>
      <c r="D728" s="69" t="s">
        <v>3248</v>
      </c>
      <c r="E728" s="69">
        <v>1</v>
      </c>
      <c r="F728" s="69">
        <v>1.5780000000000001</v>
      </c>
      <c r="G728" s="69"/>
      <c r="H728" s="69">
        <v>6400</v>
      </c>
      <c r="I728" s="69">
        <v>16</v>
      </c>
      <c r="J728" s="69" t="s">
        <v>2</v>
      </c>
      <c r="K728" s="69"/>
      <c r="L728" s="69"/>
      <c r="M728" s="69"/>
      <c r="N728" s="69"/>
      <c r="O728" s="69"/>
      <c r="P728" s="69"/>
      <c r="Q728" s="69"/>
      <c r="R728" s="69"/>
      <c r="S728" s="69">
        <v>605</v>
      </c>
      <c r="T728" s="69">
        <v>730</v>
      </c>
      <c r="U728" s="70">
        <v>40</v>
      </c>
    </row>
    <row r="729" spans="1:21" ht="15.75" x14ac:dyDescent="0.25">
      <c r="A729" s="68" t="s">
        <v>3128</v>
      </c>
      <c r="B729" s="69">
        <v>5</v>
      </c>
      <c r="C729" s="69" t="s">
        <v>2909</v>
      </c>
      <c r="D729" s="69" t="s">
        <v>3249</v>
      </c>
      <c r="E729" s="69">
        <v>1</v>
      </c>
      <c r="F729" s="69">
        <v>1.5780000000000001</v>
      </c>
      <c r="G729" s="69"/>
      <c r="H729" s="69">
        <v>6400</v>
      </c>
      <c r="I729" s="69">
        <v>16</v>
      </c>
      <c r="J729" s="69" t="s">
        <v>2</v>
      </c>
      <c r="K729" s="69"/>
      <c r="L729" s="69"/>
      <c r="M729" s="69"/>
      <c r="N729" s="69"/>
      <c r="O729" s="69"/>
      <c r="P729" s="69"/>
      <c r="Q729" s="69"/>
      <c r="R729" s="69"/>
      <c r="S729" s="69">
        <v>605</v>
      </c>
      <c r="T729" s="69">
        <v>730</v>
      </c>
      <c r="U729" s="70">
        <v>40</v>
      </c>
    </row>
    <row r="730" spans="1:21" ht="15.75" x14ac:dyDescent="0.25">
      <c r="A730" s="68" t="s">
        <v>3128</v>
      </c>
      <c r="B730" s="69">
        <v>5</v>
      </c>
      <c r="C730" s="69" t="s">
        <v>2909</v>
      </c>
      <c r="D730" s="69" t="s">
        <v>3250</v>
      </c>
      <c r="E730" s="69">
        <v>1</v>
      </c>
      <c r="F730" s="69">
        <v>1.5780000000000001</v>
      </c>
      <c r="G730" s="69"/>
      <c r="H730" s="69">
        <v>6400</v>
      </c>
      <c r="I730" s="69">
        <v>16</v>
      </c>
      <c r="J730" s="69" t="s">
        <v>2</v>
      </c>
      <c r="K730" s="69"/>
      <c r="L730" s="69"/>
      <c r="M730" s="69"/>
      <c r="N730" s="69"/>
      <c r="O730" s="69"/>
      <c r="P730" s="69"/>
      <c r="Q730" s="69"/>
      <c r="R730" s="69"/>
      <c r="S730" s="69">
        <v>605</v>
      </c>
      <c r="T730" s="69">
        <v>730</v>
      </c>
      <c r="U730" s="70">
        <v>40</v>
      </c>
    </row>
    <row r="731" spans="1:21" ht="15.75" x14ac:dyDescent="0.25">
      <c r="A731" s="68" t="s">
        <v>3128</v>
      </c>
      <c r="B731" s="69">
        <v>5</v>
      </c>
      <c r="C731" s="69" t="s">
        <v>2909</v>
      </c>
      <c r="D731" s="69" t="s">
        <v>3251</v>
      </c>
      <c r="E731" s="69">
        <v>1</v>
      </c>
      <c r="F731" s="69">
        <v>1.5780000000000001</v>
      </c>
      <c r="G731" s="69"/>
      <c r="H731" s="69">
        <v>6400</v>
      </c>
      <c r="I731" s="69">
        <v>16</v>
      </c>
      <c r="J731" s="69" t="s">
        <v>2</v>
      </c>
      <c r="K731" s="69"/>
      <c r="L731" s="69"/>
      <c r="M731" s="69"/>
      <c r="N731" s="69"/>
      <c r="O731" s="69"/>
      <c r="P731" s="69"/>
      <c r="Q731" s="69"/>
      <c r="R731" s="69"/>
      <c r="S731" s="69">
        <v>605</v>
      </c>
      <c r="T731" s="69">
        <v>730</v>
      </c>
      <c r="U731" s="70">
        <v>40</v>
      </c>
    </row>
    <row r="732" spans="1:21" ht="15.75" x14ac:dyDescent="0.25">
      <c r="A732" s="68" t="s">
        <v>3128</v>
      </c>
      <c r="B732" s="69">
        <v>4</v>
      </c>
      <c r="C732" s="69" t="s">
        <v>2909</v>
      </c>
      <c r="D732" s="69" t="s">
        <v>3252</v>
      </c>
      <c r="E732" s="69">
        <v>1</v>
      </c>
      <c r="F732" s="69">
        <v>3.8530000000000002</v>
      </c>
      <c r="G732" s="69"/>
      <c r="H732" s="69">
        <v>7100</v>
      </c>
      <c r="I732" s="69">
        <v>25</v>
      </c>
      <c r="J732" s="69" t="s">
        <v>2</v>
      </c>
      <c r="K732" s="69"/>
      <c r="L732" s="69"/>
      <c r="M732" s="69"/>
      <c r="N732" s="69"/>
      <c r="O732" s="69"/>
      <c r="P732" s="69"/>
      <c r="Q732" s="69"/>
      <c r="R732" s="69"/>
      <c r="S732" s="69">
        <v>950</v>
      </c>
      <c r="T732" s="69">
        <v>1135</v>
      </c>
      <c r="U732" s="70">
        <v>100</v>
      </c>
    </row>
    <row r="733" spans="1:21" ht="15.75" x14ac:dyDescent="0.25">
      <c r="A733" s="68" t="s">
        <v>3128</v>
      </c>
      <c r="B733" s="69">
        <v>1</v>
      </c>
      <c r="C733" s="69" t="s">
        <v>2909</v>
      </c>
      <c r="D733" s="69" t="s">
        <v>3253</v>
      </c>
      <c r="E733" s="69">
        <v>1</v>
      </c>
      <c r="F733" s="69">
        <v>2.4660000000000002</v>
      </c>
      <c r="G733" s="69" t="s">
        <v>0</v>
      </c>
      <c r="H733" s="69">
        <v>8000</v>
      </c>
      <c r="I733" s="69">
        <v>20</v>
      </c>
      <c r="J733" s="69" t="s">
        <v>2</v>
      </c>
      <c r="K733" s="69"/>
      <c r="L733" s="69"/>
      <c r="M733" s="69"/>
      <c r="N733" s="69"/>
      <c r="O733" s="69"/>
      <c r="P733" s="69"/>
      <c r="Q733" s="69"/>
      <c r="R733" s="69"/>
      <c r="S733" s="69">
        <v>760</v>
      </c>
      <c r="T733" s="69">
        <v>910</v>
      </c>
      <c r="U733" s="70">
        <v>80</v>
      </c>
    </row>
    <row r="734" spans="1:21" ht="15.75" x14ac:dyDescent="0.25">
      <c r="A734" s="68" t="s">
        <v>3128</v>
      </c>
      <c r="B734" s="69">
        <v>1</v>
      </c>
      <c r="C734" s="69" t="s">
        <v>2909</v>
      </c>
      <c r="D734" s="69" t="s">
        <v>3254</v>
      </c>
      <c r="E734" s="69">
        <v>1</v>
      </c>
      <c r="F734" s="69">
        <v>2.4660000000000002</v>
      </c>
      <c r="G734" s="69" t="s">
        <v>0</v>
      </c>
      <c r="H734" s="69">
        <v>8000</v>
      </c>
      <c r="I734" s="69">
        <v>20</v>
      </c>
      <c r="J734" s="69" t="s">
        <v>2</v>
      </c>
      <c r="K734" s="69"/>
      <c r="L734" s="69"/>
      <c r="M734" s="69"/>
      <c r="N734" s="69"/>
      <c r="O734" s="69"/>
      <c r="P734" s="69"/>
      <c r="Q734" s="69"/>
      <c r="R734" s="69"/>
      <c r="S734" s="69">
        <v>760</v>
      </c>
      <c r="T734" s="69">
        <v>910</v>
      </c>
      <c r="U734" s="70">
        <v>80</v>
      </c>
    </row>
    <row r="735" spans="1:21" ht="15.75" x14ac:dyDescent="0.25">
      <c r="A735" s="68" t="s">
        <v>3128</v>
      </c>
      <c r="B735" s="69">
        <v>1</v>
      </c>
      <c r="C735" s="69" t="s">
        <v>2909</v>
      </c>
      <c r="D735" s="69" t="s">
        <v>3255</v>
      </c>
      <c r="E735" s="69">
        <v>1</v>
      </c>
      <c r="F735" s="69">
        <v>2.4660000000000002</v>
      </c>
      <c r="G735" s="69" t="s">
        <v>0</v>
      </c>
      <c r="H735" s="69">
        <v>8000</v>
      </c>
      <c r="I735" s="69">
        <v>20</v>
      </c>
      <c r="J735" s="69" t="s">
        <v>2</v>
      </c>
      <c r="K735" s="69"/>
      <c r="L735" s="69"/>
      <c r="M735" s="69"/>
      <c r="N735" s="69"/>
      <c r="O735" s="69"/>
      <c r="P735" s="69"/>
      <c r="Q735" s="69"/>
      <c r="R735" s="69"/>
      <c r="S735" s="69">
        <v>760</v>
      </c>
      <c r="T735" s="69">
        <v>910</v>
      </c>
      <c r="U735" s="70">
        <v>80</v>
      </c>
    </row>
    <row r="736" spans="1:21" ht="15.75" x14ac:dyDescent="0.25">
      <c r="A736" s="68" t="s">
        <v>3128</v>
      </c>
      <c r="B736" s="69">
        <v>3</v>
      </c>
      <c r="C736" s="69" t="s">
        <v>2909</v>
      </c>
      <c r="D736" s="69" t="s">
        <v>3256</v>
      </c>
      <c r="E736" s="69">
        <v>1</v>
      </c>
      <c r="F736" s="69">
        <v>1.5780000000000001</v>
      </c>
      <c r="G736" s="69"/>
      <c r="H736" s="69">
        <v>6800</v>
      </c>
      <c r="I736" s="69">
        <v>16</v>
      </c>
      <c r="J736" s="69" t="s">
        <v>2</v>
      </c>
      <c r="K736" s="69"/>
      <c r="L736" s="69"/>
      <c r="M736" s="69"/>
      <c r="N736" s="69"/>
      <c r="O736" s="69"/>
      <c r="P736" s="69"/>
      <c r="Q736" s="69"/>
      <c r="R736" s="69"/>
      <c r="S736" s="69">
        <v>605</v>
      </c>
      <c r="T736" s="69">
        <v>730</v>
      </c>
      <c r="U736" s="70">
        <v>40</v>
      </c>
    </row>
    <row r="737" spans="1:21" ht="15.75" x14ac:dyDescent="0.25">
      <c r="A737" s="68" t="s">
        <v>3128</v>
      </c>
      <c r="B737" s="69">
        <v>3</v>
      </c>
      <c r="C737" s="69" t="s">
        <v>2909</v>
      </c>
      <c r="D737" s="69" t="s">
        <v>3257</v>
      </c>
      <c r="E737" s="69">
        <v>1</v>
      </c>
      <c r="F737" s="69">
        <v>1.5780000000000001</v>
      </c>
      <c r="G737" s="69"/>
      <c r="H737" s="69">
        <v>6800</v>
      </c>
      <c r="I737" s="69">
        <v>16</v>
      </c>
      <c r="J737" s="69" t="s">
        <v>2</v>
      </c>
      <c r="K737" s="69"/>
      <c r="L737" s="69"/>
      <c r="M737" s="69"/>
      <c r="N737" s="69"/>
      <c r="O737" s="69"/>
      <c r="P737" s="69"/>
      <c r="Q737" s="69"/>
      <c r="R737" s="69"/>
      <c r="S737" s="69">
        <v>605</v>
      </c>
      <c r="T737" s="69">
        <v>730</v>
      </c>
      <c r="U737" s="70">
        <v>40</v>
      </c>
    </row>
    <row r="738" spans="1:21" ht="15.75" x14ac:dyDescent="0.25">
      <c r="A738" s="68" t="s">
        <v>3128</v>
      </c>
      <c r="B738" s="69">
        <v>3</v>
      </c>
      <c r="C738" s="69" t="s">
        <v>2909</v>
      </c>
      <c r="D738" s="69" t="s">
        <v>3258</v>
      </c>
      <c r="E738" s="69">
        <v>1</v>
      </c>
      <c r="F738" s="69">
        <v>1.5780000000000001</v>
      </c>
      <c r="G738" s="69"/>
      <c r="H738" s="69">
        <v>6800</v>
      </c>
      <c r="I738" s="69">
        <v>16</v>
      </c>
      <c r="J738" s="69" t="s">
        <v>2</v>
      </c>
      <c r="K738" s="69"/>
      <c r="L738" s="69"/>
      <c r="M738" s="69"/>
      <c r="N738" s="69"/>
      <c r="O738" s="69"/>
      <c r="P738" s="69"/>
      <c r="Q738" s="69"/>
      <c r="R738" s="69"/>
      <c r="S738" s="69">
        <v>605</v>
      </c>
      <c r="T738" s="69">
        <v>730</v>
      </c>
      <c r="U738" s="70">
        <v>40</v>
      </c>
    </row>
    <row r="739" spans="1:21" ht="15.75" x14ac:dyDescent="0.25">
      <c r="A739" s="68" t="s">
        <v>3128</v>
      </c>
      <c r="B739" s="69">
        <v>3</v>
      </c>
      <c r="C739" s="69" t="s">
        <v>2909</v>
      </c>
      <c r="D739" s="69" t="s">
        <v>3259</v>
      </c>
      <c r="E739" s="69">
        <v>1</v>
      </c>
      <c r="F739" s="69">
        <v>1.5780000000000001</v>
      </c>
      <c r="G739" s="69"/>
      <c r="H739" s="69">
        <v>6800</v>
      </c>
      <c r="I739" s="69">
        <v>16</v>
      </c>
      <c r="J739" s="69" t="s">
        <v>2</v>
      </c>
      <c r="K739" s="69"/>
      <c r="L739" s="69"/>
      <c r="M739" s="69"/>
      <c r="N739" s="69"/>
      <c r="O739" s="69"/>
      <c r="P739" s="69"/>
      <c r="Q739" s="69"/>
      <c r="R739" s="69"/>
      <c r="S739" s="69">
        <v>605</v>
      </c>
      <c r="T739" s="69">
        <v>730</v>
      </c>
      <c r="U739" s="70">
        <v>40</v>
      </c>
    </row>
    <row r="740" spans="1:21" ht="15.75" x14ac:dyDescent="0.25">
      <c r="A740" s="68" t="s">
        <v>3128</v>
      </c>
      <c r="B740" s="69">
        <v>1</v>
      </c>
      <c r="C740" s="69" t="s">
        <v>2909</v>
      </c>
      <c r="D740" s="69" t="s">
        <v>3260</v>
      </c>
      <c r="E740" s="69">
        <v>1</v>
      </c>
      <c r="F740" s="69">
        <v>2.4660000000000002</v>
      </c>
      <c r="G740" s="69" t="s">
        <v>0</v>
      </c>
      <c r="H740" s="69">
        <v>8000</v>
      </c>
      <c r="I740" s="69">
        <v>20</v>
      </c>
      <c r="J740" s="69" t="s">
        <v>2</v>
      </c>
      <c r="K740" s="69"/>
      <c r="L740" s="69"/>
      <c r="M740" s="69"/>
      <c r="N740" s="69"/>
      <c r="O740" s="69"/>
      <c r="P740" s="69"/>
      <c r="Q740" s="69"/>
      <c r="R740" s="69"/>
      <c r="S740" s="69">
        <v>760</v>
      </c>
      <c r="T740" s="69">
        <v>910</v>
      </c>
      <c r="U740" s="70">
        <v>80</v>
      </c>
    </row>
    <row r="741" spans="1:21" ht="15.75" x14ac:dyDescent="0.25">
      <c r="A741" s="68" t="s">
        <v>3128</v>
      </c>
      <c r="B741" s="69">
        <v>8</v>
      </c>
      <c r="C741" s="69" t="s">
        <v>2909</v>
      </c>
      <c r="D741" s="69" t="s">
        <v>3261</v>
      </c>
      <c r="E741" s="69">
        <v>9</v>
      </c>
      <c r="F741" s="69">
        <v>0.39500000000000002</v>
      </c>
      <c r="G741" s="69" t="s">
        <v>0</v>
      </c>
      <c r="H741" s="69">
        <v>1700</v>
      </c>
      <c r="I741" s="69">
        <v>8</v>
      </c>
      <c r="J741" s="69" t="s">
        <v>1</v>
      </c>
      <c r="K741" s="69"/>
      <c r="L741" s="69"/>
      <c r="M741" s="69"/>
      <c r="N741" s="69"/>
      <c r="O741" s="69"/>
      <c r="P741" s="69"/>
      <c r="Q741" s="69"/>
      <c r="R741" s="69"/>
      <c r="S741" s="69">
        <v>200</v>
      </c>
      <c r="T741" s="69">
        <v>250</v>
      </c>
      <c r="U741" s="70">
        <v>10</v>
      </c>
    </row>
    <row r="742" spans="1:21" ht="15.75" x14ac:dyDescent="0.25">
      <c r="A742" s="68" t="s">
        <v>3128</v>
      </c>
      <c r="B742" s="69">
        <v>8</v>
      </c>
      <c r="C742" s="69" t="s">
        <v>2909</v>
      </c>
      <c r="D742" s="69" t="s">
        <v>3262</v>
      </c>
      <c r="E742" s="69">
        <v>8</v>
      </c>
      <c r="F742" s="69">
        <v>0.39500000000000002</v>
      </c>
      <c r="G742" s="69" t="s">
        <v>0</v>
      </c>
      <c r="H742" s="69">
        <v>1700</v>
      </c>
      <c r="I742" s="69">
        <v>8</v>
      </c>
      <c r="J742" s="69" t="s">
        <v>1</v>
      </c>
      <c r="K742" s="69"/>
      <c r="L742" s="69"/>
      <c r="M742" s="69"/>
      <c r="N742" s="69"/>
      <c r="O742" s="69"/>
      <c r="P742" s="69"/>
      <c r="Q742" s="69"/>
      <c r="R742" s="69"/>
      <c r="S742" s="69">
        <v>200</v>
      </c>
      <c r="T742" s="69">
        <v>250</v>
      </c>
      <c r="U742" s="70">
        <v>10</v>
      </c>
    </row>
    <row r="743" spans="1:21" ht="15.75" x14ac:dyDescent="0.25">
      <c r="A743" s="68" t="s">
        <v>3128</v>
      </c>
      <c r="B743" s="69">
        <v>8</v>
      </c>
      <c r="C743" s="69" t="s">
        <v>2909</v>
      </c>
      <c r="D743" s="69" t="s">
        <v>3263</v>
      </c>
      <c r="E743" s="69">
        <v>9</v>
      </c>
      <c r="F743" s="69">
        <v>0.39500000000000002</v>
      </c>
      <c r="G743" s="69" t="s">
        <v>0</v>
      </c>
      <c r="H743" s="69">
        <v>1700</v>
      </c>
      <c r="I743" s="69">
        <v>8</v>
      </c>
      <c r="J743" s="69" t="s">
        <v>1</v>
      </c>
      <c r="K743" s="69"/>
      <c r="L743" s="69"/>
      <c r="M743" s="69"/>
      <c r="N743" s="69"/>
      <c r="O743" s="69"/>
      <c r="P743" s="69"/>
      <c r="Q743" s="69"/>
      <c r="R743" s="69"/>
      <c r="S743" s="69">
        <v>200</v>
      </c>
      <c r="T743" s="69">
        <v>250</v>
      </c>
      <c r="U743" s="70">
        <v>10</v>
      </c>
    </row>
    <row r="744" spans="1:21" ht="15.75" x14ac:dyDescent="0.25">
      <c r="A744" s="68" t="s">
        <v>3128</v>
      </c>
      <c r="B744" s="69">
        <v>8</v>
      </c>
      <c r="C744" s="69" t="s">
        <v>2909</v>
      </c>
      <c r="D744" s="69" t="s">
        <v>3264</v>
      </c>
      <c r="E744" s="69">
        <v>13</v>
      </c>
      <c r="F744" s="69">
        <v>0.39500000000000002</v>
      </c>
      <c r="G744" s="69" t="s">
        <v>0</v>
      </c>
      <c r="H744" s="69">
        <v>1700</v>
      </c>
      <c r="I744" s="69">
        <v>8</v>
      </c>
      <c r="J744" s="69" t="s">
        <v>1</v>
      </c>
      <c r="K744" s="69"/>
      <c r="L744" s="69"/>
      <c r="M744" s="69"/>
      <c r="N744" s="69"/>
      <c r="O744" s="69"/>
      <c r="P744" s="69"/>
      <c r="Q744" s="69"/>
      <c r="R744" s="69"/>
      <c r="S744" s="69">
        <v>200</v>
      </c>
      <c r="T744" s="69">
        <v>250</v>
      </c>
      <c r="U744" s="70">
        <v>10</v>
      </c>
    </row>
    <row r="745" spans="1:21" ht="15.75" x14ac:dyDescent="0.25">
      <c r="A745" s="68" t="s">
        <v>3128</v>
      </c>
      <c r="B745" s="69">
        <v>8</v>
      </c>
      <c r="C745" s="69" t="s">
        <v>2909</v>
      </c>
      <c r="D745" s="69" t="s">
        <v>3265</v>
      </c>
      <c r="E745" s="69">
        <v>12</v>
      </c>
      <c r="F745" s="69">
        <v>0.39500000000000002</v>
      </c>
      <c r="G745" s="69" t="s">
        <v>0</v>
      </c>
      <c r="H745" s="69">
        <v>1700</v>
      </c>
      <c r="I745" s="69">
        <v>8</v>
      </c>
      <c r="J745" s="69" t="s">
        <v>1</v>
      </c>
      <c r="K745" s="69"/>
      <c r="L745" s="69"/>
      <c r="M745" s="69"/>
      <c r="N745" s="69"/>
      <c r="O745" s="69"/>
      <c r="P745" s="69"/>
      <c r="Q745" s="69"/>
      <c r="R745" s="69"/>
      <c r="S745" s="69">
        <v>200</v>
      </c>
      <c r="T745" s="69">
        <v>250</v>
      </c>
      <c r="U745" s="70">
        <v>10</v>
      </c>
    </row>
    <row r="746" spans="1:21" ht="15.75" x14ac:dyDescent="0.25">
      <c r="A746" s="68" t="s">
        <v>3128</v>
      </c>
      <c r="B746" s="69">
        <v>8</v>
      </c>
      <c r="C746" s="69" t="s">
        <v>2909</v>
      </c>
      <c r="D746" s="69" t="s">
        <v>3266</v>
      </c>
      <c r="E746" s="69">
        <v>20</v>
      </c>
      <c r="F746" s="69">
        <v>0.39500000000000002</v>
      </c>
      <c r="G746" s="69" t="s">
        <v>0</v>
      </c>
      <c r="H746" s="69">
        <v>1700</v>
      </c>
      <c r="I746" s="69">
        <v>8</v>
      </c>
      <c r="J746" s="69" t="s">
        <v>1</v>
      </c>
      <c r="K746" s="69"/>
      <c r="L746" s="69"/>
      <c r="M746" s="69"/>
      <c r="N746" s="69"/>
      <c r="O746" s="69"/>
      <c r="P746" s="69"/>
      <c r="Q746" s="69"/>
      <c r="R746" s="69"/>
      <c r="S746" s="69">
        <v>200</v>
      </c>
      <c r="T746" s="69">
        <v>250</v>
      </c>
      <c r="U746" s="70">
        <v>10</v>
      </c>
    </row>
    <row r="747" spans="1:21" ht="15.75" x14ac:dyDescent="0.25">
      <c r="A747" s="68" t="s">
        <v>3128</v>
      </c>
      <c r="B747" s="69">
        <v>2</v>
      </c>
      <c r="C747" s="69" t="s">
        <v>2909</v>
      </c>
      <c r="D747" s="69" t="s">
        <v>3267</v>
      </c>
      <c r="E747" s="69">
        <v>15</v>
      </c>
      <c r="F747" s="69">
        <v>0.39500000000000002</v>
      </c>
      <c r="G747" s="69" t="s">
        <v>0</v>
      </c>
      <c r="H747" s="69">
        <v>1660</v>
      </c>
      <c r="I747" s="69">
        <v>8</v>
      </c>
      <c r="J747" s="69" t="s">
        <v>1</v>
      </c>
      <c r="K747" s="69"/>
      <c r="L747" s="69"/>
      <c r="M747" s="69"/>
      <c r="N747" s="69"/>
      <c r="O747" s="69"/>
      <c r="P747" s="69"/>
      <c r="Q747" s="69"/>
      <c r="R747" s="69"/>
      <c r="S747" s="69">
        <v>200</v>
      </c>
      <c r="T747" s="69">
        <v>250</v>
      </c>
      <c r="U747" s="70">
        <v>10</v>
      </c>
    </row>
    <row r="748" spans="1:21" ht="15.75" x14ac:dyDescent="0.25">
      <c r="A748" s="68" t="s">
        <v>3128</v>
      </c>
      <c r="B748" s="69">
        <v>2</v>
      </c>
      <c r="C748" s="69" t="s">
        <v>2909</v>
      </c>
      <c r="D748" s="69" t="s">
        <v>3268</v>
      </c>
      <c r="E748" s="69">
        <v>11</v>
      </c>
      <c r="F748" s="69">
        <v>0.39500000000000002</v>
      </c>
      <c r="G748" s="69" t="s">
        <v>0</v>
      </c>
      <c r="H748" s="69">
        <v>1660</v>
      </c>
      <c r="I748" s="69">
        <v>8</v>
      </c>
      <c r="J748" s="69" t="s">
        <v>1</v>
      </c>
      <c r="K748" s="69"/>
      <c r="L748" s="69"/>
      <c r="M748" s="69"/>
      <c r="N748" s="69"/>
      <c r="O748" s="69"/>
      <c r="P748" s="69"/>
      <c r="Q748" s="69"/>
      <c r="R748" s="69"/>
      <c r="S748" s="69">
        <v>200</v>
      </c>
      <c r="T748" s="69">
        <v>250</v>
      </c>
      <c r="U748" s="70">
        <v>10</v>
      </c>
    </row>
    <row r="749" spans="1:21" ht="15.75" x14ac:dyDescent="0.25">
      <c r="A749" s="68" t="s">
        <v>3128</v>
      </c>
      <c r="B749" s="69">
        <v>2</v>
      </c>
      <c r="C749" s="69" t="s">
        <v>2909</v>
      </c>
      <c r="D749" s="69" t="s">
        <v>3269</v>
      </c>
      <c r="E749" s="69">
        <v>20</v>
      </c>
      <c r="F749" s="69">
        <v>0.39500000000000002</v>
      </c>
      <c r="G749" s="69" t="s">
        <v>0</v>
      </c>
      <c r="H749" s="69">
        <v>1660</v>
      </c>
      <c r="I749" s="69">
        <v>8</v>
      </c>
      <c r="J749" s="69" t="s">
        <v>1</v>
      </c>
      <c r="K749" s="69"/>
      <c r="L749" s="69"/>
      <c r="M749" s="69"/>
      <c r="N749" s="69"/>
      <c r="O749" s="69"/>
      <c r="P749" s="69"/>
      <c r="Q749" s="69"/>
      <c r="R749" s="69"/>
      <c r="S749" s="69">
        <v>200</v>
      </c>
      <c r="T749" s="69">
        <v>250</v>
      </c>
      <c r="U749" s="70">
        <v>10</v>
      </c>
    </row>
    <row r="750" spans="1:21" ht="15.75" x14ac:dyDescent="0.25">
      <c r="A750" s="66" t="s">
        <v>2971</v>
      </c>
      <c r="B750" s="13" t="s">
        <v>2971</v>
      </c>
      <c r="C750" s="13" t="s">
        <v>3776</v>
      </c>
      <c r="D750" s="13" t="s">
        <v>3995</v>
      </c>
      <c r="E750" s="13"/>
      <c r="F750" s="13"/>
      <c r="G750" s="13"/>
      <c r="H750" s="13"/>
      <c r="I750" s="13"/>
      <c r="J750" s="13"/>
      <c r="K750" s="13"/>
      <c r="L750" s="13"/>
      <c r="M750" s="13"/>
      <c r="N750" s="13"/>
      <c r="O750" s="13"/>
      <c r="P750" s="13"/>
      <c r="Q750" s="13"/>
      <c r="R750" s="13"/>
      <c r="S750" s="13"/>
      <c r="T750" s="13"/>
      <c r="U750" s="67"/>
    </row>
    <row r="751" spans="1:21" ht="15.75" x14ac:dyDescent="0.25">
      <c r="A751" s="66" t="s">
        <v>3126</v>
      </c>
      <c r="B751" s="13" t="s">
        <v>2971</v>
      </c>
      <c r="C751" s="95" t="s">
        <v>2972</v>
      </c>
      <c r="D751" s="95" t="s">
        <v>2967</v>
      </c>
      <c r="E751" s="95">
        <v>3.7</v>
      </c>
      <c r="F751" s="13"/>
      <c r="G751" s="13"/>
      <c r="H751" s="13"/>
      <c r="I751" s="13"/>
      <c r="J751" s="13"/>
      <c r="K751" s="13"/>
      <c r="L751" s="13"/>
      <c r="M751" s="13"/>
      <c r="N751" s="13"/>
      <c r="O751" s="13"/>
      <c r="P751" s="13"/>
      <c r="Q751" s="13"/>
      <c r="R751" s="13"/>
      <c r="S751" s="13"/>
      <c r="T751" s="13"/>
      <c r="U751" s="67"/>
    </row>
    <row r="752" spans="1:21" ht="15.75" x14ac:dyDescent="0.25">
      <c r="A752" s="14" t="s">
        <v>3126</v>
      </c>
      <c r="B752" s="15" t="s">
        <v>3126</v>
      </c>
      <c r="C752" s="15"/>
      <c r="D752" s="15" t="s">
        <v>3127</v>
      </c>
      <c r="E752" s="15">
        <v>3</v>
      </c>
      <c r="F752" s="15"/>
      <c r="G752" s="15"/>
      <c r="H752" s="15"/>
      <c r="I752" s="15"/>
      <c r="J752" s="15"/>
      <c r="K752" s="15"/>
      <c r="L752" s="15"/>
      <c r="M752" s="15"/>
      <c r="N752" s="15"/>
      <c r="O752" s="15"/>
      <c r="P752" s="15"/>
      <c r="Q752" s="15"/>
      <c r="R752" s="15"/>
      <c r="S752" s="15"/>
      <c r="T752" s="15"/>
      <c r="U752" s="16"/>
    </row>
    <row r="753" spans="1:21" ht="15.75" x14ac:dyDescent="0.25">
      <c r="A753" s="32" t="s">
        <v>3126</v>
      </c>
      <c r="B753" s="30"/>
      <c r="C753" s="35" t="s">
        <v>2980</v>
      </c>
      <c r="D753" s="35" t="s">
        <v>2967</v>
      </c>
      <c r="E753" s="35">
        <v>3.7</v>
      </c>
      <c r="F753" s="13" t="s">
        <v>4</v>
      </c>
      <c r="G753" s="30" t="s">
        <v>3</v>
      </c>
      <c r="H753" s="30"/>
      <c r="I753" s="30"/>
      <c r="J753" s="30"/>
      <c r="K753" s="30"/>
      <c r="L753" s="30"/>
      <c r="M753" s="30"/>
      <c r="N753" s="30"/>
      <c r="O753" s="30"/>
      <c r="P753" s="30"/>
      <c r="Q753" s="30"/>
      <c r="R753" s="30"/>
      <c r="S753" s="30"/>
      <c r="T753" s="30"/>
      <c r="U753" s="33"/>
    </row>
    <row r="754" spans="1:21" ht="15.75" x14ac:dyDescent="0.25">
      <c r="A754" s="66" t="s">
        <v>3126</v>
      </c>
      <c r="B754" s="13" t="s">
        <v>2971</v>
      </c>
      <c r="C754" s="13" t="s">
        <v>3195</v>
      </c>
      <c r="D754" s="13" t="s">
        <v>3196</v>
      </c>
      <c r="E754" s="13"/>
      <c r="F754" s="13"/>
      <c r="G754" s="13"/>
      <c r="H754" s="13"/>
      <c r="I754" s="13"/>
      <c r="J754" s="13"/>
      <c r="K754" s="13"/>
      <c r="L754" s="13"/>
      <c r="M754" s="13"/>
      <c r="N754" s="13"/>
      <c r="O754" s="13"/>
      <c r="P754" s="13"/>
      <c r="Q754" s="13"/>
      <c r="R754" s="13"/>
      <c r="S754" s="13"/>
      <c r="T754" s="13"/>
      <c r="U754" s="67"/>
    </row>
    <row r="755" spans="1:21" ht="15.75" x14ac:dyDescent="0.25">
      <c r="A755" s="68" t="s">
        <v>3126</v>
      </c>
      <c r="B755" s="69">
        <v>7</v>
      </c>
      <c r="C755" s="69" t="s">
        <v>2909</v>
      </c>
      <c r="D755" s="69" t="s">
        <v>3197</v>
      </c>
      <c r="E755" s="69">
        <v>1</v>
      </c>
      <c r="F755" s="69">
        <v>2.4660000000000002</v>
      </c>
      <c r="G755" s="69" t="s">
        <v>0</v>
      </c>
      <c r="H755" s="69">
        <v>8850</v>
      </c>
      <c r="I755" s="69">
        <v>20</v>
      </c>
      <c r="J755" s="69" t="s">
        <v>2</v>
      </c>
      <c r="K755" s="69"/>
      <c r="L755" s="69"/>
      <c r="M755" s="69"/>
      <c r="N755" s="69"/>
      <c r="O755" s="69"/>
      <c r="P755" s="69"/>
      <c r="Q755" s="69"/>
      <c r="R755" s="69"/>
      <c r="S755" s="69">
        <v>760</v>
      </c>
      <c r="T755" s="69">
        <v>910</v>
      </c>
      <c r="U755" s="70">
        <v>80</v>
      </c>
    </row>
    <row r="756" spans="1:21" ht="15.75" x14ac:dyDescent="0.25">
      <c r="A756" s="68" t="s">
        <v>3126</v>
      </c>
      <c r="B756" s="69">
        <v>7</v>
      </c>
      <c r="C756" s="69" t="s">
        <v>2909</v>
      </c>
      <c r="D756" s="69" t="s">
        <v>3198</v>
      </c>
      <c r="E756" s="69">
        <v>1</v>
      </c>
      <c r="F756" s="69">
        <v>2.4660000000000002</v>
      </c>
      <c r="G756" s="69" t="s">
        <v>0</v>
      </c>
      <c r="H756" s="69">
        <v>8850</v>
      </c>
      <c r="I756" s="69">
        <v>20</v>
      </c>
      <c r="J756" s="69" t="s">
        <v>2</v>
      </c>
      <c r="K756" s="69"/>
      <c r="L756" s="69"/>
      <c r="M756" s="69"/>
      <c r="N756" s="69"/>
      <c r="O756" s="69"/>
      <c r="P756" s="69"/>
      <c r="Q756" s="69"/>
      <c r="R756" s="69"/>
      <c r="S756" s="69">
        <v>760</v>
      </c>
      <c r="T756" s="69">
        <v>910</v>
      </c>
      <c r="U756" s="70">
        <v>80</v>
      </c>
    </row>
    <row r="757" spans="1:21" ht="15.75" x14ac:dyDescent="0.25">
      <c r="A757" s="68" t="s">
        <v>3126</v>
      </c>
      <c r="B757" s="69">
        <v>7</v>
      </c>
      <c r="C757" s="69" t="s">
        <v>2909</v>
      </c>
      <c r="D757" s="69" t="s">
        <v>3199</v>
      </c>
      <c r="E757" s="69">
        <v>1</v>
      </c>
      <c r="F757" s="69">
        <v>2.4660000000000002</v>
      </c>
      <c r="G757" s="69" t="s">
        <v>0</v>
      </c>
      <c r="H757" s="69">
        <v>8850</v>
      </c>
      <c r="I757" s="69">
        <v>20</v>
      </c>
      <c r="J757" s="69" t="s">
        <v>2</v>
      </c>
      <c r="K757" s="69"/>
      <c r="L757" s="69"/>
      <c r="M757" s="69"/>
      <c r="N757" s="69"/>
      <c r="O757" s="69"/>
      <c r="P757" s="69"/>
      <c r="Q757" s="69"/>
      <c r="R757" s="69"/>
      <c r="S757" s="69">
        <v>760</v>
      </c>
      <c r="T757" s="69">
        <v>910</v>
      </c>
      <c r="U757" s="70">
        <v>80</v>
      </c>
    </row>
    <row r="758" spans="1:21" ht="15.75" x14ac:dyDescent="0.25">
      <c r="A758" s="68" t="s">
        <v>3126</v>
      </c>
      <c r="B758" s="69">
        <v>7</v>
      </c>
      <c r="C758" s="69" t="s">
        <v>2909</v>
      </c>
      <c r="D758" s="69" t="s">
        <v>3200</v>
      </c>
      <c r="E758" s="69">
        <v>1</v>
      </c>
      <c r="F758" s="69">
        <v>2.4660000000000002</v>
      </c>
      <c r="G758" s="69" t="s">
        <v>0</v>
      </c>
      <c r="H758" s="69">
        <v>8850</v>
      </c>
      <c r="I758" s="69">
        <v>20</v>
      </c>
      <c r="J758" s="69" t="s">
        <v>2</v>
      </c>
      <c r="K758" s="69"/>
      <c r="L758" s="69"/>
      <c r="M758" s="69"/>
      <c r="N758" s="69"/>
      <c r="O758" s="69"/>
      <c r="P758" s="69"/>
      <c r="Q758" s="69"/>
      <c r="R758" s="69"/>
      <c r="S758" s="69">
        <v>760</v>
      </c>
      <c r="T758" s="69">
        <v>910</v>
      </c>
      <c r="U758" s="70">
        <v>80</v>
      </c>
    </row>
    <row r="759" spans="1:21" ht="15.75" x14ac:dyDescent="0.25">
      <c r="A759" s="68" t="s">
        <v>3126</v>
      </c>
      <c r="B759" s="69">
        <v>7</v>
      </c>
      <c r="C759" s="69" t="s">
        <v>2909</v>
      </c>
      <c r="D759" s="69" t="s">
        <v>3201</v>
      </c>
      <c r="E759" s="69">
        <v>1</v>
      </c>
      <c r="F759" s="69">
        <v>2.4660000000000002</v>
      </c>
      <c r="G759" s="69" t="s">
        <v>0</v>
      </c>
      <c r="H759" s="69">
        <v>8850</v>
      </c>
      <c r="I759" s="69">
        <v>20</v>
      </c>
      <c r="J759" s="69" t="s">
        <v>2</v>
      </c>
      <c r="K759" s="69"/>
      <c r="L759" s="69"/>
      <c r="M759" s="69"/>
      <c r="N759" s="69"/>
      <c r="O759" s="69"/>
      <c r="P759" s="69"/>
      <c r="Q759" s="69"/>
      <c r="R759" s="69"/>
      <c r="S759" s="69">
        <v>760</v>
      </c>
      <c r="T759" s="69">
        <v>910</v>
      </c>
      <c r="U759" s="70">
        <v>80</v>
      </c>
    </row>
    <row r="760" spans="1:21" ht="15.75" x14ac:dyDescent="0.25">
      <c r="A760" s="68" t="s">
        <v>3126</v>
      </c>
      <c r="B760" s="69">
        <v>7</v>
      </c>
      <c r="C760" s="69" t="s">
        <v>2909</v>
      </c>
      <c r="D760" s="69" t="s">
        <v>3202</v>
      </c>
      <c r="E760" s="69">
        <v>1</v>
      </c>
      <c r="F760" s="69">
        <v>2.4660000000000002</v>
      </c>
      <c r="G760" s="69" t="s">
        <v>0</v>
      </c>
      <c r="H760" s="69">
        <v>8850</v>
      </c>
      <c r="I760" s="69">
        <v>20</v>
      </c>
      <c r="J760" s="69" t="s">
        <v>2</v>
      </c>
      <c r="K760" s="69"/>
      <c r="L760" s="69"/>
      <c r="M760" s="69"/>
      <c r="N760" s="69"/>
      <c r="O760" s="69"/>
      <c r="P760" s="69"/>
      <c r="Q760" s="69"/>
      <c r="R760" s="69"/>
      <c r="S760" s="69">
        <v>760</v>
      </c>
      <c r="T760" s="69">
        <v>910</v>
      </c>
      <c r="U760" s="70">
        <v>80</v>
      </c>
    </row>
    <row r="761" spans="1:21" ht="15.75" x14ac:dyDescent="0.25">
      <c r="A761" s="68" t="s">
        <v>3126</v>
      </c>
      <c r="B761" s="69">
        <v>6</v>
      </c>
      <c r="C761" s="69" t="s">
        <v>2909</v>
      </c>
      <c r="D761" s="69" t="s">
        <v>3203</v>
      </c>
      <c r="E761" s="69">
        <v>1</v>
      </c>
      <c r="F761" s="69">
        <v>3.8530000000000002</v>
      </c>
      <c r="G761" s="69" t="s">
        <v>0</v>
      </c>
      <c r="H761" s="69">
        <v>7000</v>
      </c>
      <c r="I761" s="69">
        <v>25</v>
      </c>
      <c r="J761" s="69" t="s">
        <v>2</v>
      </c>
      <c r="K761" s="69"/>
      <c r="L761" s="69"/>
      <c r="M761" s="69"/>
      <c r="N761" s="69"/>
      <c r="O761" s="69"/>
      <c r="P761" s="69"/>
      <c r="Q761" s="69"/>
      <c r="R761" s="69"/>
      <c r="S761" s="69">
        <v>950</v>
      </c>
      <c r="T761" s="69">
        <v>1135</v>
      </c>
      <c r="U761" s="70">
        <v>100</v>
      </c>
    </row>
    <row r="762" spans="1:21" ht="15.75" x14ac:dyDescent="0.25">
      <c r="A762" s="68" t="s">
        <v>3126</v>
      </c>
      <c r="B762" s="69">
        <v>6</v>
      </c>
      <c r="C762" s="69" t="s">
        <v>2909</v>
      </c>
      <c r="D762" s="69" t="s">
        <v>3204</v>
      </c>
      <c r="E762" s="69">
        <v>1</v>
      </c>
      <c r="F762" s="69">
        <v>3.8530000000000002</v>
      </c>
      <c r="G762" s="69" t="s">
        <v>0</v>
      </c>
      <c r="H762" s="69">
        <v>7000</v>
      </c>
      <c r="I762" s="69">
        <v>25</v>
      </c>
      <c r="J762" s="69" t="s">
        <v>2</v>
      </c>
      <c r="K762" s="69"/>
      <c r="L762" s="69"/>
      <c r="M762" s="69"/>
      <c r="N762" s="69"/>
      <c r="O762" s="69"/>
      <c r="P762" s="69"/>
      <c r="Q762" s="69"/>
      <c r="R762" s="69"/>
      <c r="S762" s="69">
        <v>950</v>
      </c>
      <c r="T762" s="69">
        <v>1135</v>
      </c>
      <c r="U762" s="70">
        <v>100</v>
      </c>
    </row>
    <row r="763" spans="1:21" ht="15.75" x14ac:dyDescent="0.25">
      <c r="A763" s="68" t="s">
        <v>3126</v>
      </c>
      <c r="B763" s="69">
        <v>6</v>
      </c>
      <c r="C763" s="69" t="s">
        <v>2909</v>
      </c>
      <c r="D763" s="69" t="s">
        <v>3205</v>
      </c>
      <c r="E763" s="69">
        <v>1</v>
      </c>
      <c r="F763" s="69">
        <v>3.8530000000000002</v>
      </c>
      <c r="G763" s="69" t="s">
        <v>0</v>
      </c>
      <c r="H763" s="69">
        <v>7000</v>
      </c>
      <c r="I763" s="69">
        <v>25</v>
      </c>
      <c r="J763" s="69" t="s">
        <v>2</v>
      </c>
      <c r="K763" s="69"/>
      <c r="L763" s="69"/>
      <c r="M763" s="69"/>
      <c r="N763" s="69"/>
      <c r="O763" s="69"/>
      <c r="P763" s="69"/>
      <c r="Q763" s="69"/>
      <c r="R763" s="69"/>
      <c r="S763" s="69">
        <v>950</v>
      </c>
      <c r="T763" s="69">
        <v>1135</v>
      </c>
      <c r="U763" s="70">
        <v>100</v>
      </c>
    </row>
    <row r="764" spans="1:21" ht="15.75" x14ac:dyDescent="0.25">
      <c r="A764" s="68" t="s">
        <v>3126</v>
      </c>
      <c r="B764" s="69">
        <v>6</v>
      </c>
      <c r="C764" s="69" t="s">
        <v>2909</v>
      </c>
      <c r="D764" s="69" t="s">
        <v>3206</v>
      </c>
      <c r="E764" s="69">
        <v>1</v>
      </c>
      <c r="F764" s="69">
        <v>3.8530000000000002</v>
      </c>
      <c r="G764" s="69" t="s">
        <v>0</v>
      </c>
      <c r="H764" s="69">
        <v>7000</v>
      </c>
      <c r="I764" s="69">
        <v>25</v>
      </c>
      <c r="J764" s="69" t="s">
        <v>2</v>
      </c>
      <c r="K764" s="69"/>
      <c r="L764" s="69"/>
      <c r="M764" s="69"/>
      <c r="N764" s="69"/>
      <c r="O764" s="69"/>
      <c r="P764" s="69"/>
      <c r="Q764" s="69"/>
      <c r="R764" s="69"/>
      <c r="S764" s="69">
        <v>950</v>
      </c>
      <c r="T764" s="69">
        <v>1135</v>
      </c>
      <c r="U764" s="70">
        <v>100</v>
      </c>
    </row>
    <row r="765" spans="1:21" ht="15.75" x14ac:dyDescent="0.25">
      <c r="A765" s="68" t="s">
        <v>3126</v>
      </c>
      <c r="B765" s="69">
        <v>4</v>
      </c>
      <c r="C765" s="69" t="s">
        <v>2909</v>
      </c>
      <c r="D765" s="69" t="s">
        <v>3207</v>
      </c>
      <c r="E765" s="69">
        <v>1</v>
      </c>
      <c r="F765" s="69">
        <v>3.8530000000000002</v>
      </c>
      <c r="G765" s="69"/>
      <c r="H765" s="69">
        <v>7100</v>
      </c>
      <c r="I765" s="69">
        <v>25</v>
      </c>
      <c r="J765" s="69" t="s">
        <v>2</v>
      </c>
      <c r="K765" s="69"/>
      <c r="L765" s="69"/>
      <c r="M765" s="69"/>
      <c r="N765" s="69"/>
      <c r="O765" s="69"/>
      <c r="P765" s="69"/>
      <c r="Q765" s="69"/>
      <c r="R765" s="69"/>
      <c r="S765" s="69">
        <v>950</v>
      </c>
      <c r="T765" s="69">
        <v>1135</v>
      </c>
      <c r="U765" s="70">
        <v>100</v>
      </c>
    </row>
    <row r="766" spans="1:21" ht="15.75" x14ac:dyDescent="0.25">
      <c r="A766" s="68" t="s">
        <v>3126</v>
      </c>
      <c r="B766" s="69">
        <v>4</v>
      </c>
      <c r="C766" s="69" t="s">
        <v>2909</v>
      </c>
      <c r="D766" s="69" t="s">
        <v>3208</v>
      </c>
      <c r="E766" s="69">
        <v>1</v>
      </c>
      <c r="F766" s="69">
        <v>3.8530000000000002</v>
      </c>
      <c r="G766" s="69"/>
      <c r="H766" s="69">
        <v>7100</v>
      </c>
      <c r="I766" s="69">
        <v>25</v>
      </c>
      <c r="J766" s="69" t="s">
        <v>2</v>
      </c>
      <c r="K766" s="69"/>
      <c r="L766" s="69"/>
      <c r="M766" s="69"/>
      <c r="N766" s="69"/>
      <c r="O766" s="69"/>
      <c r="P766" s="69"/>
      <c r="Q766" s="69"/>
      <c r="R766" s="69"/>
      <c r="S766" s="69">
        <v>950</v>
      </c>
      <c r="T766" s="69">
        <v>1135</v>
      </c>
      <c r="U766" s="70">
        <v>100</v>
      </c>
    </row>
    <row r="767" spans="1:21" ht="15.75" x14ac:dyDescent="0.25">
      <c r="A767" s="68" t="s">
        <v>3126</v>
      </c>
      <c r="B767" s="69">
        <v>4</v>
      </c>
      <c r="C767" s="69" t="s">
        <v>2909</v>
      </c>
      <c r="D767" s="69" t="s">
        <v>3209</v>
      </c>
      <c r="E767" s="69">
        <v>1</v>
      </c>
      <c r="F767" s="69">
        <v>3.8530000000000002</v>
      </c>
      <c r="G767" s="69"/>
      <c r="H767" s="69">
        <v>7100</v>
      </c>
      <c r="I767" s="69">
        <v>25</v>
      </c>
      <c r="J767" s="69" t="s">
        <v>2</v>
      </c>
      <c r="K767" s="69"/>
      <c r="L767" s="69"/>
      <c r="M767" s="69"/>
      <c r="N767" s="69"/>
      <c r="O767" s="69"/>
      <c r="P767" s="69"/>
      <c r="Q767" s="69"/>
      <c r="R767" s="69"/>
      <c r="S767" s="69">
        <v>950</v>
      </c>
      <c r="T767" s="69">
        <v>1135</v>
      </c>
      <c r="U767" s="70">
        <v>100</v>
      </c>
    </row>
    <row r="768" spans="1:21" ht="15.75" x14ac:dyDescent="0.25">
      <c r="A768" s="68" t="s">
        <v>3126</v>
      </c>
      <c r="B768" s="69">
        <v>5</v>
      </c>
      <c r="C768" s="69" t="s">
        <v>2909</v>
      </c>
      <c r="D768" s="69" t="s">
        <v>3210</v>
      </c>
      <c r="E768" s="69">
        <v>1</v>
      </c>
      <c r="F768" s="69">
        <v>1.5780000000000001</v>
      </c>
      <c r="G768" s="69"/>
      <c r="H768" s="69">
        <v>6400</v>
      </c>
      <c r="I768" s="69">
        <v>16</v>
      </c>
      <c r="J768" s="69" t="s">
        <v>2</v>
      </c>
      <c r="K768" s="69"/>
      <c r="L768" s="69"/>
      <c r="M768" s="69"/>
      <c r="N768" s="69"/>
      <c r="O768" s="69"/>
      <c r="P768" s="69"/>
      <c r="Q768" s="69"/>
      <c r="R768" s="69"/>
      <c r="S768" s="69">
        <v>605</v>
      </c>
      <c r="T768" s="69">
        <v>730</v>
      </c>
      <c r="U768" s="70">
        <v>40</v>
      </c>
    </row>
    <row r="769" spans="1:21" ht="15.75" x14ac:dyDescent="0.25">
      <c r="A769" s="68" t="s">
        <v>3126</v>
      </c>
      <c r="B769" s="69">
        <v>5</v>
      </c>
      <c r="C769" s="69" t="s">
        <v>2909</v>
      </c>
      <c r="D769" s="69" t="s">
        <v>3211</v>
      </c>
      <c r="E769" s="69">
        <v>1</v>
      </c>
      <c r="F769" s="69">
        <v>1.5780000000000001</v>
      </c>
      <c r="G769" s="69"/>
      <c r="H769" s="69">
        <v>6400</v>
      </c>
      <c r="I769" s="69">
        <v>16</v>
      </c>
      <c r="J769" s="69" t="s">
        <v>2</v>
      </c>
      <c r="K769" s="69"/>
      <c r="L769" s="69"/>
      <c r="M769" s="69"/>
      <c r="N769" s="69"/>
      <c r="O769" s="69"/>
      <c r="P769" s="69"/>
      <c r="Q769" s="69"/>
      <c r="R769" s="69"/>
      <c r="S769" s="69">
        <v>605</v>
      </c>
      <c r="T769" s="69">
        <v>730</v>
      </c>
      <c r="U769" s="70">
        <v>40</v>
      </c>
    </row>
    <row r="770" spans="1:21" ht="15.75" x14ac:dyDescent="0.25">
      <c r="A770" s="68" t="s">
        <v>3126</v>
      </c>
      <c r="B770" s="69">
        <v>5</v>
      </c>
      <c r="C770" s="69" t="s">
        <v>2909</v>
      </c>
      <c r="D770" s="69" t="s">
        <v>3212</v>
      </c>
      <c r="E770" s="69">
        <v>1</v>
      </c>
      <c r="F770" s="69">
        <v>1.5780000000000001</v>
      </c>
      <c r="G770" s="69"/>
      <c r="H770" s="69">
        <v>6400</v>
      </c>
      <c r="I770" s="69">
        <v>16</v>
      </c>
      <c r="J770" s="69" t="s">
        <v>2</v>
      </c>
      <c r="K770" s="69"/>
      <c r="L770" s="69"/>
      <c r="M770" s="69"/>
      <c r="N770" s="69"/>
      <c r="O770" s="69"/>
      <c r="P770" s="69"/>
      <c r="Q770" s="69"/>
      <c r="R770" s="69"/>
      <c r="S770" s="69">
        <v>605</v>
      </c>
      <c r="T770" s="69">
        <v>730</v>
      </c>
      <c r="U770" s="70">
        <v>40</v>
      </c>
    </row>
    <row r="771" spans="1:21" ht="15.75" x14ac:dyDescent="0.25">
      <c r="A771" s="68" t="s">
        <v>3126</v>
      </c>
      <c r="B771" s="69">
        <v>5</v>
      </c>
      <c r="C771" s="69" t="s">
        <v>2909</v>
      </c>
      <c r="D771" s="69" t="s">
        <v>3213</v>
      </c>
      <c r="E771" s="69">
        <v>1</v>
      </c>
      <c r="F771" s="69">
        <v>1.5780000000000001</v>
      </c>
      <c r="G771" s="69"/>
      <c r="H771" s="69">
        <v>6400</v>
      </c>
      <c r="I771" s="69">
        <v>16</v>
      </c>
      <c r="J771" s="69" t="s">
        <v>2</v>
      </c>
      <c r="K771" s="69"/>
      <c r="L771" s="69"/>
      <c r="M771" s="69"/>
      <c r="N771" s="69"/>
      <c r="O771" s="69"/>
      <c r="P771" s="69"/>
      <c r="Q771" s="69"/>
      <c r="R771" s="69"/>
      <c r="S771" s="69">
        <v>605</v>
      </c>
      <c r="T771" s="69">
        <v>730</v>
      </c>
      <c r="U771" s="70">
        <v>40</v>
      </c>
    </row>
    <row r="772" spans="1:21" ht="31.5" x14ac:dyDescent="0.25">
      <c r="A772" s="68" t="s">
        <v>3126</v>
      </c>
      <c r="B772" s="69">
        <v>4</v>
      </c>
      <c r="C772" s="69" t="s">
        <v>2909</v>
      </c>
      <c r="D772" s="69" t="s">
        <v>3214</v>
      </c>
      <c r="E772" s="69">
        <v>1</v>
      </c>
      <c r="F772" s="69">
        <v>3.8530000000000002</v>
      </c>
      <c r="G772" s="69"/>
      <c r="H772" s="69">
        <v>7100</v>
      </c>
      <c r="I772" s="69">
        <v>25</v>
      </c>
      <c r="J772" s="69" t="s">
        <v>2</v>
      </c>
      <c r="K772" s="69"/>
      <c r="L772" s="69"/>
      <c r="M772" s="69"/>
      <c r="N772" s="69"/>
      <c r="O772" s="69"/>
      <c r="P772" s="69"/>
      <c r="Q772" s="69"/>
      <c r="R772" s="69"/>
      <c r="S772" s="69">
        <v>950</v>
      </c>
      <c r="T772" s="69">
        <v>1135</v>
      </c>
      <c r="U772" s="70">
        <v>100</v>
      </c>
    </row>
    <row r="773" spans="1:21" ht="15.75" x14ac:dyDescent="0.25">
      <c r="A773" s="68" t="s">
        <v>3126</v>
      </c>
      <c r="B773" s="69">
        <v>8</v>
      </c>
      <c r="C773" s="69" t="s">
        <v>2909</v>
      </c>
      <c r="D773" s="69" t="s">
        <v>3215</v>
      </c>
      <c r="E773" s="69">
        <v>17</v>
      </c>
      <c r="F773" s="69">
        <v>0.39500000000000002</v>
      </c>
      <c r="G773" s="69" t="s">
        <v>0</v>
      </c>
      <c r="H773" s="69">
        <v>1700</v>
      </c>
      <c r="I773" s="69">
        <v>8</v>
      </c>
      <c r="J773" s="69" t="s">
        <v>1</v>
      </c>
      <c r="K773" s="69"/>
      <c r="L773" s="69"/>
      <c r="M773" s="69"/>
      <c r="N773" s="69"/>
      <c r="O773" s="69"/>
      <c r="P773" s="69"/>
      <c r="Q773" s="69"/>
      <c r="R773" s="69"/>
      <c r="S773" s="69">
        <v>200</v>
      </c>
      <c r="T773" s="69">
        <v>250</v>
      </c>
      <c r="U773" s="70">
        <v>10</v>
      </c>
    </row>
    <row r="774" spans="1:21" ht="15.75" x14ac:dyDescent="0.25">
      <c r="A774" s="68" t="s">
        <v>3126</v>
      </c>
      <c r="B774" s="69">
        <v>8</v>
      </c>
      <c r="C774" s="69" t="s">
        <v>2909</v>
      </c>
      <c r="D774" s="69" t="s">
        <v>3216</v>
      </c>
      <c r="E774" s="69">
        <v>17</v>
      </c>
      <c r="F774" s="69">
        <v>0.39500000000000002</v>
      </c>
      <c r="G774" s="69" t="s">
        <v>0</v>
      </c>
      <c r="H774" s="69">
        <v>1700</v>
      </c>
      <c r="I774" s="69">
        <v>8</v>
      </c>
      <c r="J774" s="69" t="s">
        <v>1</v>
      </c>
      <c r="K774" s="69"/>
      <c r="L774" s="69"/>
      <c r="M774" s="69"/>
      <c r="N774" s="69"/>
      <c r="O774" s="69"/>
      <c r="P774" s="69"/>
      <c r="Q774" s="69"/>
      <c r="R774" s="69"/>
      <c r="S774" s="69">
        <v>200</v>
      </c>
      <c r="T774" s="69">
        <v>250</v>
      </c>
      <c r="U774" s="70">
        <v>10</v>
      </c>
    </row>
    <row r="775" spans="1:21" ht="15.75" x14ac:dyDescent="0.25">
      <c r="A775" s="68" t="s">
        <v>3126</v>
      </c>
      <c r="B775" s="69">
        <v>8</v>
      </c>
      <c r="C775" s="69" t="s">
        <v>2909</v>
      </c>
      <c r="D775" s="69" t="s">
        <v>3217</v>
      </c>
      <c r="E775" s="69">
        <v>17</v>
      </c>
      <c r="F775" s="69">
        <v>0.39500000000000002</v>
      </c>
      <c r="G775" s="69" t="s">
        <v>0</v>
      </c>
      <c r="H775" s="69">
        <v>1700</v>
      </c>
      <c r="I775" s="69">
        <v>8</v>
      </c>
      <c r="J775" s="69" t="s">
        <v>1</v>
      </c>
      <c r="K775" s="69"/>
      <c r="L775" s="69"/>
      <c r="M775" s="69"/>
      <c r="N775" s="69"/>
      <c r="O775" s="69"/>
      <c r="P775" s="69"/>
      <c r="Q775" s="69"/>
      <c r="R775" s="69"/>
      <c r="S775" s="69">
        <v>200</v>
      </c>
      <c r="T775" s="69">
        <v>250</v>
      </c>
      <c r="U775" s="70">
        <v>10</v>
      </c>
    </row>
    <row r="776" spans="1:21" ht="15.75" x14ac:dyDescent="0.25">
      <c r="A776" s="68" t="s">
        <v>3126</v>
      </c>
      <c r="B776" s="69">
        <v>8</v>
      </c>
      <c r="C776" s="69" t="s">
        <v>2909</v>
      </c>
      <c r="D776" s="69" t="s">
        <v>3218</v>
      </c>
      <c r="E776" s="69">
        <v>13</v>
      </c>
      <c r="F776" s="69">
        <v>0.39500000000000002</v>
      </c>
      <c r="G776" s="69" t="s">
        <v>0</v>
      </c>
      <c r="H776" s="69">
        <v>1700</v>
      </c>
      <c r="I776" s="69">
        <v>8</v>
      </c>
      <c r="J776" s="69" t="s">
        <v>1</v>
      </c>
      <c r="K776" s="69"/>
      <c r="L776" s="69"/>
      <c r="M776" s="69"/>
      <c r="N776" s="69"/>
      <c r="O776" s="69"/>
      <c r="P776" s="69"/>
      <c r="Q776" s="69"/>
      <c r="R776" s="69"/>
      <c r="S776" s="69">
        <v>200</v>
      </c>
      <c r="T776" s="69">
        <v>250</v>
      </c>
      <c r="U776" s="70">
        <v>10</v>
      </c>
    </row>
    <row r="777" spans="1:21" ht="15.75" x14ac:dyDescent="0.25">
      <c r="A777" s="68" t="s">
        <v>3126</v>
      </c>
      <c r="B777" s="69">
        <v>8</v>
      </c>
      <c r="C777" s="69" t="s">
        <v>2909</v>
      </c>
      <c r="D777" s="69" t="s">
        <v>3219</v>
      </c>
      <c r="E777" s="69">
        <v>12</v>
      </c>
      <c r="F777" s="69">
        <v>0.39500000000000002</v>
      </c>
      <c r="G777" s="69" t="s">
        <v>0</v>
      </c>
      <c r="H777" s="69">
        <v>1700</v>
      </c>
      <c r="I777" s="69">
        <v>8</v>
      </c>
      <c r="J777" s="69" t="s">
        <v>1</v>
      </c>
      <c r="K777" s="69"/>
      <c r="L777" s="69"/>
      <c r="M777" s="69"/>
      <c r="N777" s="69"/>
      <c r="O777" s="69"/>
      <c r="P777" s="69"/>
      <c r="Q777" s="69"/>
      <c r="R777" s="69"/>
      <c r="S777" s="69">
        <v>200</v>
      </c>
      <c r="T777" s="69">
        <v>250</v>
      </c>
      <c r="U777" s="70">
        <v>10</v>
      </c>
    </row>
    <row r="778" spans="1:21" ht="15.75" x14ac:dyDescent="0.25">
      <c r="A778" s="68" t="s">
        <v>3126</v>
      </c>
      <c r="B778" s="69">
        <v>8</v>
      </c>
      <c r="C778" s="69" t="s">
        <v>2909</v>
      </c>
      <c r="D778" s="69" t="s">
        <v>3220</v>
      </c>
      <c r="E778" s="69">
        <v>20</v>
      </c>
      <c r="F778" s="69">
        <v>0.39500000000000002</v>
      </c>
      <c r="G778" s="69" t="s">
        <v>0</v>
      </c>
      <c r="H778" s="69">
        <v>1700</v>
      </c>
      <c r="I778" s="69">
        <v>8</v>
      </c>
      <c r="J778" s="69" t="s">
        <v>1</v>
      </c>
      <c r="K778" s="69"/>
      <c r="L778" s="69"/>
      <c r="M778" s="69"/>
      <c r="N778" s="69"/>
      <c r="O778" s="69"/>
      <c r="P778" s="69"/>
      <c r="Q778" s="69"/>
      <c r="R778" s="69"/>
      <c r="S778" s="69">
        <v>200</v>
      </c>
      <c r="T778" s="69">
        <v>250</v>
      </c>
      <c r="U778" s="70">
        <v>10</v>
      </c>
    </row>
    <row r="779" spans="1:21" ht="15.75" x14ac:dyDescent="0.25">
      <c r="A779" s="68" t="s">
        <v>3126</v>
      </c>
      <c r="B779" s="69">
        <v>2</v>
      </c>
      <c r="C779" s="69" t="s">
        <v>2909</v>
      </c>
      <c r="D779" s="69" t="s">
        <v>3221</v>
      </c>
      <c r="E779" s="69">
        <v>15</v>
      </c>
      <c r="F779" s="69">
        <v>0.39500000000000002</v>
      </c>
      <c r="G779" s="69" t="s">
        <v>0</v>
      </c>
      <c r="H779" s="69">
        <v>1660</v>
      </c>
      <c r="I779" s="69">
        <v>8</v>
      </c>
      <c r="J779" s="69" t="s">
        <v>1</v>
      </c>
      <c r="K779" s="69"/>
      <c r="L779" s="69"/>
      <c r="M779" s="69"/>
      <c r="N779" s="69"/>
      <c r="O779" s="69"/>
      <c r="P779" s="69"/>
      <c r="Q779" s="69"/>
      <c r="R779" s="69"/>
      <c r="S779" s="69">
        <v>200</v>
      </c>
      <c r="T779" s="69">
        <v>250</v>
      </c>
      <c r="U779" s="70">
        <v>10</v>
      </c>
    </row>
    <row r="780" spans="1:21" ht="15.75" x14ac:dyDescent="0.25">
      <c r="A780" s="68" t="s">
        <v>3126</v>
      </c>
      <c r="B780" s="69">
        <v>2</v>
      </c>
      <c r="C780" s="69" t="s">
        <v>2909</v>
      </c>
      <c r="D780" s="69" t="s">
        <v>3222</v>
      </c>
      <c r="E780" s="69">
        <v>11</v>
      </c>
      <c r="F780" s="69">
        <v>0.39500000000000002</v>
      </c>
      <c r="G780" s="69" t="s">
        <v>0</v>
      </c>
      <c r="H780" s="69">
        <v>1660</v>
      </c>
      <c r="I780" s="69">
        <v>8</v>
      </c>
      <c r="J780" s="69" t="s">
        <v>1</v>
      </c>
      <c r="K780" s="69"/>
      <c r="L780" s="69"/>
      <c r="M780" s="69"/>
      <c r="N780" s="69"/>
      <c r="O780" s="69"/>
      <c r="P780" s="69"/>
      <c r="Q780" s="69"/>
      <c r="R780" s="69"/>
      <c r="S780" s="69">
        <v>200</v>
      </c>
      <c r="T780" s="69">
        <v>250</v>
      </c>
      <c r="U780" s="70">
        <v>10</v>
      </c>
    </row>
    <row r="781" spans="1:21" ht="15.75" x14ac:dyDescent="0.25">
      <c r="A781" s="68" t="s">
        <v>3126</v>
      </c>
      <c r="B781" s="69">
        <v>1</v>
      </c>
      <c r="C781" s="69" t="s">
        <v>2909</v>
      </c>
      <c r="D781" s="69" t="s">
        <v>3223</v>
      </c>
      <c r="E781" s="69">
        <v>1</v>
      </c>
      <c r="F781" s="69">
        <v>2.4660000000000002</v>
      </c>
      <c r="G781" s="69" t="s">
        <v>0</v>
      </c>
      <c r="H781" s="69">
        <v>8000</v>
      </c>
      <c r="I781" s="69">
        <v>20</v>
      </c>
      <c r="J781" s="69" t="s">
        <v>2</v>
      </c>
      <c r="K781" s="69"/>
      <c r="L781" s="69"/>
      <c r="M781" s="69"/>
      <c r="N781" s="69"/>
      <c r="O781" s="69"/>
      <c r="P781" s="69"/>
      <c r="Q781" s="69"/>
      <c r="R781" s="69"/>
      <c r="S781" s="69">
        <v>760</v>
      </c>
      <c r="T781" s="69">
        <v>910</v>
      </c>
      <c r="U781" s="70">
        <v>80</v>
      </c>
    </row>
    <row r="782" spans="1:21" ht="15.75" x14ac:dyDescent="0.25">
      <c r="A782" s="68" t="s">
        <v>3126</v>
      </c>
      <c r="B782" s="69">
        <v>1</v>
      </c>
      <c r="C782" s="69" t="s">
        <v>2909</v>
      </c>
      <c r="D782" s="69" t="s">
        <v>3224</v>
      </c>
      <c r="E782" s="69">
        <v>1</v>
      </c>
      <c r="F782" s="69">
        <v>2.4660000000000002</v>
      </c>
      <c r="G782" s="69" t="s">
        <v>0</v>
      </c>
      <c r="H782" s="69">
        <v>8000</v>
      </c>
      <c r="I782" s="69">
        <v>20</v>
      </c>
      <c r="J782" s="69" t="s">
        <v>2</v>
      </c>
      <c r="K782" s="69"/>
      <c r="L782" s="69"/>
      <c r="M782" s="69"/>
      <c r="N782" s="69"/>
      <c r="O782" s="69"/>
      <c r="P782" s="69"/>
      <c r="Q782" s="69"/>
      <c r="R782" s="69"/>
      <c r="S782" s="69">
        <v>760</v>
      </c>
      <c r="T782" s="69">
        <v>910</v>
      </c>
      <c r="U782" s="70">
        <v>80</v>
      </c>
    </row>
    <row r="783" spans="1:21" ht="15.75" x14ac:dyDescent="0.25">
      <c r="A783" s="68" t="s">
        <v>3126</v>
      </c>
      <c r="B783" s="69">
        <v>1</v>
      </c>
      <c r="C783" s="69" t="s">
        <v>2909</v>
      </c>
      <c r="D783" s="69" t="s">
        <v>3225</v>
      </c>
      <c r="E783" s="69">
        <v>1</v>
      </c>
      <c r="F783" s="69">
        <v>2.4660000000000002</v>
      </c>
      <c r="G783" s="69" t="s">
        <v>0</v>
      </c>
      <c r="H783" s="69">
        <v>8000</v>
      </c>
      <c r="I783" s="69">
        <v>20</v>
      </c>
      <c r="J783" s="69" t="s">
        <v>2</v>
      </c>
      <c r="K783" s="69"/>
      <c r="L783" s="69"/>
      <c r="M783" s="69"/>
      <c r="N783" s="69"/>
      <c r="O783" s="69"/>
      <c r="P783" s="69"/>
      <c r="Q783" s="69"/>
      <c r="R783" s="69"/>
      <c r="S783" s="69">
        <v>760</v>
      </c>
      <c r="T783" s="69">
        <v>910</v>
      </c>
      <c r="U783" s="70">
        <v>80</v>
      </c>
    </row>
    <row r="784" spans="1:21" ht="15.75" x14ac:dyDescent="0.25">
      <c r="A784" s="68" t="s">
        <v>3126</v>
      </c>
      <c r="B784" s="69">
        <v>2</v>
      </c>
      <c r="C784" s="69" t="s">
        <v>2909</v>
      </c>
      <c r="D784" s="69" t="s">
        <v>3226</v>
      </c>
      <c r="E784" s="69">
        <v>20</v>
      </c>
      <c r="F784" s="69">
        <v>0.39500000000000002</v>
      </c>
      <c r="G784" s="69" t="s">
        <v>0</v>
      </c>
      <c r="H784" s="69">
        <v>1660</v>
      </c>
      <c r="I784" s="69">
        <v>8</v>
      </c>
      <c r="J784" s="69" t="s">
        <v>1</v>
      </c>
      <c r="K784" s="69"/>
      <c r="L784" s="69"/>
      <c r="M784" s="69"/>
      <c r="N784" s="69"/>
      <c r="O784" s="69"/>
      <c r="P784" s="69"/>
      <c r="Q784" s="69"/>
      <c r="R784" s="69"/>
      <c r="S784" s="69">
        <v>200</v>
      </c>
      <c r="T784" s="69">
        <v>250</v>
      </c>
      <c r="U784" s="70">
        <v>10</v>
      </c>
    </row>
    <row r="785" spans="1:21" ht="15.75" x14ac:dyDescent="0.25">
      <c r="A785" s="68" t="s">
        <v>3126</v>
      </c>
      <c r="B785" s="69">
        <v>3</v>
      </c>
      <c r="C785" s="69" t="s">
        <v>2909</v>
      </c>
      <c r="D785" s="69" t="s">
        <v>3227</v>
      </c>
      <c r="E785" s="69">
        <v>1</v>
      </c>
      <c r="F785" s="69">
        <v>1.5780000000000001</v>
      </c>
      <c r="G785" s="69"/>
      <c r="H785" s="69">
        <v>6800</v>
      </c>
      <c r="I785" s="69">
        <v>16</v>
      </c>
      <c r="J785" s="69" t="s">
        <v>2</v>
      </c>
      <c r="K785" s="69"/>
      <c r="L785" s="69"/>
      <c r="M785" s="69"/>
      <c r="N785" s="69"/>
      <c r="O785" s="69"/>
      <c r="P785" s="69"/>
      <c r="Q785" s="69"/>
      <c r="R785" s="69"/>
      <c r="S785" s="69">
        <v>605</v>
      </c>
      <c r="T785" s="69">
        <v>730</v>
      </c>
      <c r="U785" s="70">
        <v>40</v>
      </c>
    </row>
    <row r="786" spans="1:21" ht="15.75" x14ac:dyDescent="0.25">
      <c r="A786" s="68" t="s">
        <v>3126</v>
      </c>
      <c r="B786" s="69">
        <v>3</v>
      </c>
      <c r="C786" s="69" t="s">
        <v>2909</v>
      </c>
      <c r="D786" s="69" t="s">
        <v>3228</v>
      </c>
      <c r="E786" s="69">
        <v>1</v>
      </c>
      <c r="F786" s="69">
        <v>1.5780000000000001</v>
      </c>
      <c r="G786" s="69"/>
      <c r="H786" s="69">
        <v>6800</v>
      </c>
      <c r="I786" s="69">
        <v>16</v>
      </c>
      <c r="J786" s="69" t="s">
        <v>2</v>
      </c>
      <c r="K786" s="69"/>
      <c r="L786" s="69"/>
      <c r="M786" s="69"/>
      <c r="N786" s="69"/>
      <c r="O786" s="69"/>
      <c r="P786" s="69"/>
      <c r="Q786" s="69"/>
      <c r="R786" s="69"/>
      <c r="S786" s="69">
        <v>605</v>
      </c>
      <c r="T786" s="69">
        <v>730</v>
      </c>
      <c r="U786" s="70">
        <v>40</v>
      </c>
    </row>
    <row r="787" spans="1:21" ht="15.75" x14ac:dyDescent="0.25">
      <c r="A787" s="68" t="s">
        <v>3126</v>
      </c>
      <c r="B787" s="69">
        <v>3</v>
      </c>
      <c r="C787" s="69" t="s">
        <v>2909</v>
      </c>
      <c r="D787" s="69" t="s">
        <v>3229</v>
      </c>
      <c r="E787" s="69">
        <v>1</v>
      </c>
      <c r="F787" s="69">
        <v>1.5780000000000001</v>
      </c>
      <c r="G787" s="69"/>
      <c r="H787" s="69">
        <v>6800</v>
      </c>
      <c r="I787" s="69">
        <v>16</v>
      </c>
      <c r="J787" s="69" t="s">
        <v>2</v>
      </c>
      <c r="K787" s="69"/>
      <c r="L787" s="69"/>
      <c r="M787" s="69"/>
      <c r="N787" s="69"/>
      <c r="O787" s="69"/>
      <c r="P787" s="69"/>
      <c r="Q787" s="69"/>
      <c r="R787" s="69"/>
      <c r="S787" s="69">
        <v>605</v>
      </c>
      <c r="T787" s="69">
        <v>730</v>
      </c>
      <c r="U787" s="70">
        <v>40</v>
      </c>
    </row>
    <row r="788" spans="1:21" ht="15.75" x14ac:dyDescent="0.25">
      <c r="A788" s="68" t="s">
        <v>3126</v>
      </c>
      <c r="B788" s="69">
        <v>3</v>
      </c>
      <c r="C788" s="69" t="s">
        <v>2909</v>
      </c>
      <c r="D788" s="69" t="s">
        <v>3230</v>
      </c>
      <c r="E788" s="69">
        <v>1</v>
      </c>
      <c r="F788" s="69">
        <v>1.5780000000000001</v>
      </c>
      <c r="G788" s="69"/>
      <c r="H788" s="69">
        <v>6800</v>
      </c>
      <c r="I788" s="69">
        <v>16</v>
      </c>
      <c r="J788" s="69" t="s">
        <v>2</v>
      </c>
      <c r="K788" s="69"/>
      <c r="L788" s="69"/>
      <c r="M788" s="69"/>
      <c r="N788" s="69"/>
      <c r="O788" s="69"/>
      <c r="P788" s="69"/>
      <c r="Q788" s="69"/>
      <c r="R788" s="69"/>
      <c r="S788" s="69">
        <v>605</v>
      </c>
      <c r="T788" s="69">
        <v>730</v>
      </c>
      <c r="U788" s="70">
        <v>40</v>
      </c>
    </row>
    <row r="789" spans="1:21" ht="15.75" x14ac:dyDescent="0.25">
      <c r="A789" s="68" t="s">
        <v>3126</v>
      </c>
      <c r="B789" s="69">
        <v>1</v>
      </c>
      <c r="C789" s="69" t="s">
        <v>2909</v>
      </c>
      <c r="D789" s="69" t="s">
        <v>3231</v>
      </c>
      <c r="E789" s="69">
        <v>1</v>
      </c>
      <c r="F789" s="69">
        <v>2.4660000000000002</v>
      </c>
      <c r="G789" s="69" t="s">
        <v>0</v>
      </c>
      <c r="H789" s="69">
        <v>8000</v>
      </c>
      <c r="I789" s="69">
        <v>20</v>
      </c>
      <c r="J789" s="69" t="s">
        <v>2</v>
      </c>
      <c r="K789" s="69"/>
      <c r="L789" s="69"/>
      <c r="M789" s="69"/>
      <c r="N789" s="69"/>
      <c r="O789" s="69"/>
      <c r="P789" s="69"/>
      <c r="Q789" s="69"/>
      <c r="R789" s="69"/>
      <c r="S789" s="69">
        <v>760</v>
      </c>
      <c r="T789" s="69">
        <v>910</v>
      </c>
      <c r="U789" s="70">
        <v>80</v>
      </c>
    </row>
    <row r="790" spans="1:21" ht="15.75" x14ac:dyDescent="0.25">
      <c r="A790" s="66" t="s">
        <v>2971</v>
      </c>
      <c r="B790" s="13" t="s">
        <v>2971</v>
      </c>
      <c r="C790" s="13" t="s">
        <v>3776</v>
      </c>
      <c r="D790" s="13" t="s">
        <v>3996</v>
      </c>
      <c r="E790" s="13"/>
      <c r="F790" s="13"/>
      <c r="G790" s="13"/>
      <c r="H790" s="13"/>
      <c r="I790" s="13"/>
      <c r="J790" s="13"/>
      <c r="K790" s="13"/>
      <c r="L790" s="13"/>
      <c r="M790" s="13"/>
      <c r="N790" s="13"/>
      <c r="O790" s="13"/>
      <c r="P790" s="13"/>
      <c r="Q790" s="13"/>
      <c r="R790" s="13"/>
      <c r="S790" s="13"/>
      <c r="T790" s="13"/>
      <c r="U790" s="67"/>
    </row>
    <row r="791" spans="1:21" ht="15.75" x14ac:dyDescent="0.25">
      <c r="A791" s="66" t="s">
        <v>3074</v>
      </c>
      <c r="B791" s="13" t="s">
        <v>2971</v>
      </c>
      <c r="C791" s="95" t="s">
        <v>2972</v>
      </c>
      <c r="D791" s="95" t="s">
        <v>2967</v>
      </c>
      <c r="E791" s="95">
        <v>3.49</v>
      </c>
      <c r="F791" s="13"/>
      <c r="G791" s="13"/>
      <c r="H791" s="13"/>
      <c r="I791" s="13"/>
      <c r="J791" s="13"/>
      <c r="K791" s="13"/>
      <c r="L791" s="13"/>
      <c r="M791" s="13"/>
      <c r="N791" s="13"/>
      <c r="O791" s="13"/>
      <c r="P791" s="13"/>
      <c r="Q791" s="13"/>
      <c r="R791" s="13"/>
      <c r="S791" s="13"/>
      <c r="T791" s="13"/>
      <c r="U791" s="67"/>
    </row>
    <row r="792" spans="1:21" ht="15.75" x14ac:dyDescent="0.25">
      <c r="A792" s="14" t="s">
        <v>3074</v>
      </c>
      <c r="B792" s="15" t="s">
        <v>3074</v>
      </c>
      <c r="C792" s="15"/>
      <c r="D792" s="15" t="s">
        <v>3038</v>
      </c>
      <c r="E792" s="15">
        <v>1</v>
      </c>
      <c r="F792" s="15"/>
      <c r="G792" s="15"/>
      <c r="H792" s="15"/>
      <c r="I792" s="15"/>
      <c r="J792" s="15"/>
      <c r="K792" s="15"/>
      <c r="L792" s="15"/>
      <c r="M792" s="15"/>
      <c r="N792" s="15"/>
      <c r="O792" s="15"/>
      <c r="P792" s="15"/>
      <c r="Q792" s="15"/>
      <c r="R792" s="15"/>
      <c r="S792" s="15"/>
      <c r="T792" s="15"/>
      <c r="U792" s="16"/>
    </row>
    <row r="793" spans="1:21" ht="15.75" x14ac:dyDescent="0.25">
      <c r="A793" s="32" t="s">
        <v>3074</v>
      </c>
      <c r="B793" s="30"/>
      <c r="C793" s="35" t="s">
        <v>2980</v>
      </c>
      <c r="D793" s="35" t="s">
        <v>2967</v>
      </c>
      <c r="E793" s="35">
        <v>3.49</v>
      </c>
      <c r="F793" s="13" t="s">
        <v>4</v>
      </c>
      <c r="G793" s="30" t="s">
        <v>3</v>
      </c>
      <c r="H793" s="30"/>
      <c r="I793" s="30"/>
      <c r="J793" s="30"/>
      <c r="K793" s="30"/>
      <c r="L793" s="30"/>
      <c r="M793" s="30"/>
      <c r="N793" s="30"/>
      <c r="O793" s="30"/>
      <c r="P793" s="30"/>
      <c r="Q793" s="30"/>
      <c r="R793" s="30"/>
      <c r="S793" s="30"/>
      <c r="T793" s="30"/>
      <c r="U793" s="33"/>
    </row>
    <row r="794" spans="1:21" ht="15.75" x14ac:dyDescent="0.25">
      <c r="A794" s="66" t="s">
        <v>3074</v>
      </c>
      <c r="B794" s="13" t="s">
        <v>2971</v>
      </c>
      <c r="C794" s="13" t="s">
        <v>3075</v>
      </c>
      <c r="D794" s="13" t="s">
        <v>3076</v>
      </c>
      <c r="E794" s="13"/>
      <c r="F794" s="13"/>
      <c r="G794" s="13"/>
      <c r="H794" s="13"/>
      <c r="I794" s="13"/>
      <c r="J794" s="13"/>
      <c r="K794" s="13"/>
      <c r="L794" s="13"/>
      <c r="M794" s="13"/>
      <c r="N794" s="13"/>
      <c r="O794" s="13"/>
      <c r="P794" s="13"/>
      <c r="Q794" s="13"/>
      <c r="R794" s="13"/>
      <c r="S794" s="13"/>
      <c r="T794" s="13"/>
      <c r="U794" s="67"/>
    </row>
    <row r="795" spans="1:21" ht="15.75" x14ac:dyDescent="0.25">
      <c r="A795" s="68" t="s">
        <v>3074</v>
      </c>
      <c r="B795" s="69">
        <v>6</v>
      </c>
      <c r="C795" s="69" t="s">
        <v>2909</v>
      </c>
      <c r="D795" s="69" t="s">
        <v>3077</v>
      </c>
      <c r="E795" s="69">
        <v>1</v>
      </c>
      <c r="F795" s="69">
        <v>3.8530000000000002</v>
      </c>
      <c r="G795" s="69" t="s">
        <v>0</v>
      </c>
      <c r="H795" s="69">
        <v>2600</v>
      </c>
      <c r="I795" s="69">
        <v>25</v>
      </c>
      <c r="J795" s="69" t="s">
        <v>2</v>
      </c>
      <c r="K795" s="69"/>
      <c r="L795" s="69"/>
      <c r="M795" s="69"/>
      <c r="N795" s="69"/>
      <c r="O795" s="69"/>
      <c r="P795" s="69"/>
      <c r="Q795" s="69"/>
      <c r="R795" s="69"/>
      <c r="S795" s="69">
        <v>950</v>
      </c>
      <c r="T795" s="69">
        <v>1135</v>
      </c>
      <c r="U795" s="70">
        <v>100</v>
      </c>
    </row>
    <row r="796" spans="1:21" ht="15.75" x14ac:dyDescent="0.25">
      <c r="A796" s="68" t="s">
        <v>3074</v>
      </c>
      <c r="B796" s="69">
        <v>6</v>
      </c>
      <c r="C796" s="69" t="s">
        <v>2909</v>
      </c>
      <c r="D796" s="69" t="s">
        <v>3078</v>
      </c>
      <c r="E796" s="69">
        <v>1</v>
      </c>
      <c r="F796" s="69">
        <v>3.8530000000000002</v>
      </c>
      <c r="G796" s="69" t="s">
        <v>0</v>
      </c>
      <c r="H796" s="69">
        <v>2600</v>
      </c>
      <c r="I796" s="69">
        <v>25</v>
      </c>
      <c r="J796" s="69" t="s">
        <v>2</v>
      </c>
      <c r="K796" s="69"/>
      <c r="L796" s="69"/>
      <c r="M796" s="69"/>
      <c r="N796" s="69"/>
      <c r="O796" s="69"/>
      <c r="P796" s="69"/>
      <c r="Q796" s="69"/>
      <c r="R796" s="69"/>
      <c r="S796" s="69">
        <v>950</v>
      </c>
      <c r="T796" s="69">
        <v>1135</v>
      </c>
      <c r="U796" s="70">
        <v>100</v>
      </c>
    </row>
    <row r="797" spans="1:21" ht="15.75" x14ac:dyDescent="0.25">
      <c r="A797" s="68" t="s">
        <v>3074</v>
      </c>
      <c r="B797" s="69">
        <v>7</v>
      </c>
      <c r="C797" s="69" t="s">
        <v>2909</v>
      </c>
      <c r="D797" s="69" t="s">
        <v>3079</v>
      </c>
      <c r="E797" s="69">
        <v>1</v>
      </c>
      <c r="F797" s="69">
        <v>3.8530000000000002</v>
      </c>
      <c r="G797" s="69" t="s">
        <v>0</v>
      </c>
      <c r="H797" s="69">
        <v>4000</v>
      </c>
      <c r="I797" s="69">
        <v>25</v>
      </c>
      <c r="J797" s="69" t="s">
        <v>2</v>
      </c>
      <c r="K797" s="69"/>
      <c r="L797" s="69"/>
      <c r="M797" s="69"/>
      <c r="N797" s="69"/>
      <c r="O797" s="69"/>
      <c r="P797" s="69"/>
      <c r="Q797" s="69"/>
      <c r="R797" s="69"/>
      <c r="S797" s="69">
        <v>950</v>
      </c>
      <c r="T797" s="69">
        <v>1135</v>
      </c>
      <c r="U797" s="70">
        <v>100</v>
      </c>
    </row>
    <row r="798" spans="1:21" ht="15.75" x14ac:dyDescent="0.25">
      <c r="A798" s="68" t="s">
        <v>3074</v>
      </c>
      <c r="B798" s="69">
        <v>7</v>
      </c>
      <c r="C798" s="69" t="s">
        <v>2909</v>
      </c>
      <c r="D798" s="69" t="s">
        <v>3080</v>
      </c>
      <c r="E798" s="69">
        <v>1</v>
      </c>
      <c r="F798" s="69">
        <v>3.8530000000000002</v>
      </c>
      <c r="G798" s="69" t="s">
        <v>0</v>
      </c>
      <c r="H798" s="69">
        <v>4000</v>
      </c>
      <c r="I798" s="69">
        <v>25</v>
      </c>
      <c r="J798" s="69" t="s">
        <v>2</v>
      </c>
      <c r="K798" s="69"/>
      <c r="L798" s="69"/>
      <c r="M798" s="69"/>
      <c r="N798" s="69"/>
      <c r="O798" s="69"/>
      <c r="P798" s="69"/>
      <c r="Q798" s="69"/>
      <c r="R798" s="69"/>
      <c r="S798" s="69">
        <v>950</v>
      </c>
      <c r="T798" s="69">
        <v>1135</v>
      </c>
      <c r="U798" s="70">
        <v>100</v>
      </c>
    </row>
    <row r="799" spans="1:21" ht="15.75" x14ac:dyDescent="0.25">
      <c r="A799" s="68" t="s">
        <v>3074</v>
      </c>
      <c r="B799" s="69">
        <v>7</v>
      </c>
      <c r="C799" s="69" t="s">
        <v>2909</v>
      </c>
      <c r="D799" s="69" t="s">
        <v>3081</v>
      </c>
      <c r="E799" s="69">
        <v>1</v>
      </c>
      <c r="F799" s="69">
        <v>3.8530000000000002</v>
      </c>
      <c r="G799" s="69" t="s">
        <v>0</v>
      </c>
      <c r="H799" s="69">
        <v>4000</v>
      </c>
      <c r="I799" s="69">
        <v>25</v>
      </c>
      <c r="J799" s="69" t="s">
        <v>2</v>
      </c>
      <c r="K799" s="69"/>
      <c r="L799" s="69"/>
      <c r="M799" s="69"/>
      <c r="N799" s="69"/>
      <c r="O799" s="69"/>
      <c r="P799" s="69"/>
      <c r="Q799" s="69"/>
      <c r="R799" s="69"/>
      <c r="S799" s="69">
        <v>950</v>
      </c>
      <c r="T799" s="69">
        <v>1135</v>
      </c>
      <c r="U799" s="70">
        <v>100</v>
      </c>
    </row>
    <row r="800" spans="1:21" ht="15.75" x14ac:dyDescent="0.25">
      <c r="A800" s="68" t="s">
        <v>3074</v>
      </c>
      <c r="B800" s="69">
        <v>2</v>
      </c>
      <c r="C800" s="69" t="s">
        <v>2909</v>
      </c>
      <c r="D800" s="69" t="s">
        <v>3082</v>
      </c>
      <c r="E800" s="69">
        <v>1</v>
      </c>
      <c r="F800" s="69">
        <v>3.8530000000000002</v>
      </c>
      <c r="G800" s="69" t="s">
        <v>20</v>
      </c>
      <c r="H800" s="69">
        <v>15070</v>
      </c>
      <c r="I800" s="69">
        <v>25</v>
      </c>
      <c r="J800" s="69" t="s">
        <v>2</v>
      </c>
      <c r="K800" s="69"/>
      <c r="L800" s="69"/>
      <c r="M800" s="69"/>
      <c r="N800" s="69"/>
      <c r="O800" s="69"/>
      <c r="P800" s="69"/>
      <c r="Q800" s="69"/>
      <c r="R800" s="69"/>
      <c r="S800" s="69">
        <v>950</v>
      </c>
      <c r="T800" s="69">
        <v>1135</v>
      </c>
      <c r="U800" s="70">
        <v>100</v>
      </c>
    </row>
    <row r="801" spans="1:21" ht="15.75" x14ac:dyDescent="0.25">
      <c r="A801" s="68" t="s">
        <v>3074</v>
      </c>
      <c r="B801" s="69">
        <v>2</v>
      </c>
      <c r="C801" s="69" t="s">
        <v>2909</v>
      </c>
      <c r="D801" s="69" t="s">
        <v>3083</v>
      </c>
      <c r="E801" s="69">
        <v>1</v>
      </c>
      <c r="F801" s="69">
        <v>3.8530000000000002</v>
      </c>
      <c r="G801" s="69" t="s">
        <v>20</v>
      </c>
      <c r="H801" s="69">
        <v>15070</v>
      </c>
      <c r="I801" s="69">
        <v>25</v>
      </c>
      <c r="J801" s="69" t="s">
        <v>2</v>
      </c>
      <c r="K801" s="69"/>
      <c r="L801" s="69"/>
      <c r="M801" s="69"/>
      <c r="N801" s="69"/>
      <c r="O801" s="69"/>
      <c r="P801" s="69"/>
      <c r="Q801" s="69"/>
      <c r="R801" s="69"/>
      <c r="S801" s="69">
        <v>950</v>
      </c>
      <c r="T801" s="69">
        <v>1135</v>
      </c>
      <c r="U801" s="70">
        <v>100</v>
      </c>
    </row>
    <row r="802" spans="1:21" ht="15.75" x14ac:dyDescent="0.25">
      <c r="A802" s="68" t="s">
        <v>3074</v>
      </c>
      <c r="B802" s="69">
        <v>1</v>
      </c>
      <c r="C802" s="69" t="s">
        <v>2909</v>
      </c>
      <c r="D802" s="69" t="s">
        <v>3084</v>
      </c>
      <c r="E802" s="69">
        <v>1</v>
      </c>
      <c r="F802" s="69">
        <v>3.8530000000000002</v>
      </c>
      <c r="G802" s="69" t="s">
        <v>20</v>
      </c>
      <c r="H802" s="69">
        <v>15770</v>
      </c>
      <c r="I802" s="69">
        <v>25</v>
      </c>
      <c r="J802" s="69" t="s">
        <v>2</v>
      </c>
      <c r="K802" s="69"/>
      <c r="L802" s="69"/>
      <c r="M802" s="69"/>
      <c r="N802" s="69"/>
      <c r="O802" s="69"/>
      <c r="P802" s="69"/>
      <c r="Q802" s="69"/>
      <c r="R802" s="69"/>
      <c r="S802" s="69">
        <v>950</v>
      </c>
      <c r="T802" s="69">
        <v>1135</v>
      </c>
      <c r="U802" s="70">
        <v>100</v>
      </c>
    </row>
    <row r="803" spans="1:21" ht="15.75" x14ac:dyDescent="0.25">
      <c r="A803" s="68" t="s">
        <v>3074</v>
      </c>
      <c r="B803" s="69">
        <v>1</v>
      </c>
      <c r="C803" s="69" t="s">
        <v>2909</v>
      </c>
      <c r="D803" s="69" t="s">
        <v>3085</v>
      </c>
      <c r="E803" s="69">
        <v>1</v>
      </c>
      <c r="F803" s="69">
        <v>3.8530000000000002</v>
      </c>
      <c r="G803" s="69" t="s">
        <v>20</v>
      </c>
      <c r="H803" s="69">
        <v>15770</v>
      </c>
      <c r="I803" s="69">
        <v>25</v>
      </c>
      <c r="J803" s="69" t="s">
        <v>2</v>
      </c>
      <c r="K803" s="69"/>
      <c r="L803" s="69"/>
      <c r="M803" s="69"/>
      <c r="N803" s="69"/>
      <c r="O803" s="69"/>
      <c r="P803" s="69"/>
      <c r="Q803" s="69"/>
      <c r="R803" s="69"/>
      <c r="S803" s="69">
        <v>950</v>
      </c>
      <c r="T803" s="69">
        <v>1135</v>
      </c>
      <c r="U803" s="70">
        <v>100</v>
      </c>
    </row>
    <row r="804" spans="1:21" ht="15.75" x14ac:dyDescent="0.25">
      <c r="A804" s="68" t="s">
        <v>3074</v>
      </c>
      <c r="B804" s="69">
        <v>5</v>
      </c>
      <c r="C804" s="69" t="s">
        <v>2909</v>
      </c>
      <c r="D804" s="69" t="s">
        <v>3086</v>
      </c>
      <c r="E804" s="69">
        <v>19</v>
      </c>
      <c r="F804" s="69">
        <v>0.39500000000000002</v>
      </c>
      <c r="G804" s="69" t="s">
        <v>0</v>
      </c>
      <c r="H804" s="69">
        <v>425</v>
      </c>
      <c r="I804" s="69">
        <v>8</v>
      </c>
      <c r="J804" s="69" t="s">
        <v>1</v>
      </c>
      <c r="K804" s="69"/>
      <c r="L804" s="69"/>
      <c r="M804" s="69"/>
      <c r="N804" s="69"/>
      <c r="O804" s="69"/>
      <c r="P804" s="69"/>
      <c r="Q804" s="69"/>
      <c r="R804" s="69"/>
      <c r="S804" s="69">
        <v>200</v>
      </c>
      <c r="T804" s="69">
        <v>250</v>
      </c>
      <c r="U804" s="70">
        <v>10</v>
      </c>
    </row>
    <row r="805" spans="1:21" ht="15.75" x14ac:dyDescent="0.25">
      <c r="A805" s="68" t="s">
        <v>3074</v>
      </c>
      <c r="B805" s="69">
        <v>4</v>
      </c>
      <c r="C805" s="69" t="s">
        <v>2909</v>
      </c>
      <c r="D805" s="69" t="s">
        <v>3087</v>
      </c>
      <c r="E805" s="69">
        <v>14</v>
      </c>
      <c r="F805" s="69">
        <v>0.88800000000000001</v>
      </c>
      <c r="G805" s="69" t="s">
        <v>0</v>
      </c>
      <c r="H805" s="69">
        <v>2180</v>
      </c>
      <c r="I805" s="69">
        <v>12</v>
      </c>
      <c r="J805" s="69" t="s">
        <v>1</v>
      </c>
      <c r="K805" s="69"/>
      <c r="L805" s="69"/>
      <c r="M805" s="69"/>
      <c r="N805" s="69"/>
      <c r="O805" s="69"/>
      <c r="P805" s="69"/>
      <c r="Q805" s="69"/>
      <c r="R805" s="69"/>
      <c r="S805" s="69">
        <v>220</v>
      </c>
      <c r="T805" s="69">
        <v>265</v>
      </c>
      <c r="U805" s="70">
        <v>15</v>
      </c>
    </row>
    <row r="806" spans="1:21" ht="15.75" x14ac:dyDescent="0.25">
      <c r="A806" s="68" t="s">
        <v>3074</v>
      </c>
      <c r="B806" s="69">
        <v>4</v>
      </c>
      <c r="C806" s="69" t="s">
        <v>2909</v>
      </c>
      <c r="D806" s="69" t="s">
        <v>3088</v>
      </c>
      <c r="E806" s="69">
        <v>14</v>
      </c>
      <c r="F806" s="69">
        <v>0.88800000000000001</v>
      </c>
      <c r="G806" s="69" t="s">
        <v>0</v>
      </c>
      <c r="H806" s="69">
        <v>2180</v>
      </c>
      <c r="I806" s="69">
        <v>12</v>
      </c>
      <c r="J806" s="69" t="s">
        <v>1</v>
      </c>
      <c r="K806" s="69"/>
      <c r="L806" s="69"/>
      <c r="M806" s="69"/>
      <c r="N806" s="69"/>
      <c r="O806" s="69"/>
      <c r="P806" s="69"/>
      <c r="Q806" s="69"/>
      <c r="R806" s="69"/>
      <c r="S806" s="69">
        <v>220</v>
      </c>
      <c r="T806" s="69">
        <v>265</v>
      </c>
      <c r="U806" s="70">
        <v>15</v>
      </c>
    </row>
    <row r="807" spans="1:21" ht="15.75" x14ac:dyDescent="0.25">
      <c r="A807" s="68" t="s">
        <v>3074</v>
      </c>
      <c r="B807" s="69">
        <v>4</v>
      </c>
      <c r="C807" s="69" t="s">
        <v>2909</v>
      </c>
      <c r="D807" s="69" t="s">
        <v>3089</v>
      </c>
      <c r="E807" s="69">
        <v>14</v>
      </c>
      <c r="F807" s="69">
        <v>0.88800000000000001</v>
      </c>
      <c r="G807" s="69" t="s">
        <v>0</v>
      </c>
      <c r="H807" s="69">
        <v>2180</v>
      </c>
      <c r="I807" s="69">
        <v>12</v>
      </c>
      <c r="J807" s="69" t="s">
        <v>1</v>
      </c>
      <c r="K807" s="69"/>
      <c r="L807" s="69"/>
      <c r="M807" s="69"/>
      <c r="N807" s="69"/>
      <c r="O807" s="69"/>
      <c r="P807" s="69"/>
      <c r="Q807" s="69"/>
      <c r="R807" s="69"/>
      <c r="S807" s="69">
        <v>220</v>
      </c>
      <c r="T807" s="69">
        <v>265</v>
      </c>
      <c r="U807" s="70">
        <v>15</v>
      </c>
    </row>
    <row r="808" spans="1:21" ht="15.75" x14ac:dyDescent="0.25">
      <c r="A808" s="68" t="s">
        <v>3074</v>
      </c>
      <c r="B808" s="69">
        <v>6</v>
      </c>
      <c r="C808" s="69" t="s">
        <v>2909</v>
      </c>
      <c r="D808" s="69" t="s">
        <v>3090</v>
      </c>
      <c r="E808" s="69">
        <v>1</v>
      </c>
      <c r="F808" s="69">
        <v>3.8530000000000002</v>
      </c>
      <c r="G808" s="69" t="s">
        <v>0</v>
      </c>
      <c r="H808" s="69">
        <v>2600</v>
      </c>
      <c r="I808" s="69">
        <v>25</v>
      </c>
      <c r="J808" s="69" t="s">
        <v>2</v>
      </c>
      <c r="K808" s="69"/>
      <c r="L808" s="69"/>
      <c r="M808" s="69"/>
      <c r="N808" s="69"/>
      <c r="O808" s="69"/>
      <c r="P808" s="69"/>
      <c r="Q808" s="69"/>
      <c r="R808" s="69"/>
      <c r="S808" s="69">
        <v>950</v>
      </c>
      <c r="T808" s="69">
        <v>1135</v>
      </c>
      <c r="U808" s="70">
        <v>100</v>
      </c>
    </row>
    <row r="809" spans="1:21" ht="15.75" x14ac:dyDescent="0.25">
      <c r="A809" s="68" t="s">
        <v>3074</v>
      </c>
      <c r="B809" s="69">
        <v>6</v>
      </c>
      <c r="C809" s="69" t="s">
        <v>2909</v>
      </c>
      <c r="D809" s="69" t="s">
        <v>3091</v>
      </c>
      <c r="E809" s="69">
        <v>1</v>
      </c>
      <c r="F809" s="69">
        <v>3.8530000000000002</v>
      </c>
      <c r="G809" s="69" t="s">
        <v>0</v>
      </c>
      <c r="H809" s="69">
        <v>2600</v>
      </c>
      <c r="I809" s="69">
        <v>25</v>
      </c>
      <c r="J809" s="69" t="s">
        <v>2</v>
      </c>
      <c r="K809" s="69"/>
      <c r="L809" s="69"/>
      <c r="M809" s="69"/>
      <c r="N809" s="69"/>
      <c r="O809" s="69"/>
      <c r="P809" s="69"/>
      <c r="Q809" s="69"/>
      <c r="R809" s="69"/>
      <c r="S809" s="69">
        <v>950</v>
      </c>
      <c r="T809" s="69">
        <v>1135</v>
      </c>
      <c r="U809" s="70">
        <v>100</v>
      </c>
    </row>
    <row r="810" spans="1:21" ht="15.75" x14ac:dyDescent="0.25">
      <c r="A810" s="68" t="s">
        <v>3074</v>
      </c>
      <c r="B810" s="69">
        <v>7</v>
      </c>
      <c r="C810" s="69" t="s">
        <v>2909</v>
      </c>
      <c r="D810" s="69" t="s">
        <v>3092</v>
      </c>
      <c r="E810" s="69">
        <v>1</v>
      </c>
      <c r="F810" s="69">
        <v>3.8530000000000002</v>
      </c>
      <c r="G810" s="69" t="s">
        <v>0</v>
      </c>
      <c r="H810" s="69">
        <v>4000</v>
      </c>
      <c r="I810" s="69">
        <v>25</v>
      </c>
      <c r="J810" s="69" t="s">
        <v>2</v>
      </c>
      <c r="K810" s="69"/>
      <c r="L810" s="69"/>
      <c r="M810" s="69"/>
      <c r="N810" s="69"/>
      <c r="O810" s="69"/>
      <c r="P810" s="69"/>
      <c r="Q810" s="69"/>
      <c r="R810" s="69"/>
      <c r="S810" s="69">
        <v>950</v>
      </c>
      <c r="T810" s="69">
        <v>1135</v>
      </c>
      <c r="U810" s="70">
        <v>100</v>
      </c>
    </row>
    <row r="811" spans="1:21" ht="15.75" x14ac:dyDescent="0.25">
      <c r="A811" s="68" t="s">
        <v>3074</v>
      </c>
      <c r="B811" s="69">
        <v>7</v>
      </c>
      <c r="C811" s="69" t="s">
        <v>2909</v>
      </c>
      <c r="D811" s="69" t="s">
        <v>3093</v>
      </c>
      <c r="E811" s="69">
        <v>1</v>
      </c>
      <c r="F811" s="69">
        <v>3.8530000000000002</v>
      </c>
      <c r="G811" s="69" t="s">
        <v>0</v>
      </c>
      <c r="H811" s="69">
        <v>4000</v>
      </c>
      <c r="I811" s="69">
        <v>25</v>
      </c>
      <c r="J811" s="69" t="s">
        <v>2</v>
      </c>
      <c r="K811" s="69"/>
      <c r="L811" s="69"/>
      <c r="M811" s="69"/>
      <c r="N811" s="69"/>
      <c r="O811" s="69"/>
      <c r="P811" s="69"/>
      <c r="Q811" s="69"/>
      <c r="R811" s="69"/>
      <c r="S811" s="69">
        <v>950</v>
      </c>
      <c r="T811" s="69">
        <v>1135</v>
      </c>
      <c r="U811" s="70">
        <v>100</v>
      </c>
    </row>
    <row r="812" spans="1:21" ht="15.75" x14ac:dyDescent="0.25">
      <c r="A812" s="68" t="s">
        <v>3074</v>
      </c>
      <c r="B812" s="69">
        <v>4</v>
      </c>
      <c r="C812" s="69" t="s">
        <v>2909</v>
      </c>
      <c r="D812" s="69" t="s">
        <v>3094</v>
      </c>
      <c r="E812" s="69">
        <v>14</v>
      </c>
      <c r="F812" s="69">
        <v>0.88800000000000001</v>
      </c>
      <c r="G812" s="69" t="s">
        <v>0</v>
      </c>
      <c r="H812" s="69">
        <v>2180</v>
      </c>
      <c r="I812" s="69">
        <v>12</v>
      </c>
      <c r="J812" s="69" t="s">
        <v>1</v>
      </c>
      <c r="K812" s="69"/>
      <c r="L812" s="69"/>
      <c r="M812" s="69"/>
      <c r="N812" s="69"/>
      <c r="O812" s="69"/>
      <c r="P812" s="69"/>
      <c r="Q812" s="69"/>
      <c r="R812" s="69"/>
      <c r="S812" s="69">
        <v>220</v>
      </c>
      <c r="T812" s="69">
        <v>265</v>
      </c>
      <c r="U812" s="70">
        <v>15</v>
      </c>
    </row>
    <row r="813" spans="1:21" ht="15.75" x14ac:dyDescent="0.25">
      <c r="A813" s="68" t="s">
        <v>3074</v>
      </c>
      <c r="B813" s="69">
        <v>2</v>
      </c>
      <c r="C813" s="69" t="s">
        <v>2909</v>
      </c>
      <c r="D813" s="69" t="s">
        <v>3095</v>
      </c>
      <c r="E813" s="69">
        <v>1</v>
      </c>
      <c r="F813" s="69">
        <v>3.8530000000000002</v>
      </c>
      <c r="G813" s="69" t="s">
        <v>20</v>
      </c>
      <c r="H813" s="69">
        <v>15070</v>
      </c>
      <c r="I813" s="69">
        <v>25</v>
      </c>
      <c r="J813" s="69" t="s">
        <v>2</v>
      </c>
      <c r="K813" s="69"/>
      <c r="L813" s="69"/>
      <c r="M813" s="69"/>
      <c r="N813" s="69"/>
      <c r="O813" s="69"/>
      <c r="P813" s="69"/>
      <c r="Q813" s="69"/>
      <c r="R813" s="69"/>
      <c r="S813" s="69">
        <v>950</v>
      </c>
      <c r="T813" s="69">
        <v>1135</v>
      </c>
      <c r="U813" s="70">
        <v>100</v>
      </c>
    </row>
    <row r="814" spans="1:21" ht="15.75" x14ac:dyDescent="0.25">
      <c r="A814" s="68" t="s">
        <v>3074</v>
      </c>
      <c r="B814" s="69">
        <v>6</v>
      </c>
      <c r="C814" s="69" t="s">
        <v>2909</v>
      </c>
      <c r="D814" s="69" t="s">
        <v>3096</v>
      </c>
      <c r="E814" s="69">
        <v>1</v>
      </c>
      <c r="F814" s="69">
        <v>3.8530000000000002</v>
      </c>
      <c r="G814" s="69" t="s">
        <v>0</v>
      </c>
      <c r="H814" s="69">
        <v>2600</v>
      </c>
      <c r="I814" s="69">
        <v>25</v>
      </c>
      <c r="J814" s="69" t="s">
        <v>2</v>
      </c>
      <c r="K814" s="69"/>
      <c r="L814" s="69"/>
      <c r="M814" s="69"/>
      <c r="N814" s="69"/>
      <c r="O814" s="69"/>
      <c r="P814" s="69"/>
      <c r="Q814" s="69"/>
      <c r="R814" s="69"/>
      <c r="S814" s="69">
        <v>950</v>
      </c>
      <c r="T814" s="69">
        <v>1135</v>
      </c>
      <c r="U814" s="70">
        <v>100</v>
      </c>
    </row>
    <row r="815" spans="1:21" ht="15.75" x14ac:dyDescent="0.25">
      <c r="A815" s="68" t="s">
        <v>3074</v>
      </c>
      <c r="B815" s="69">
        <v>1</v>
      </c>
      <c r="C815" s="69" t="s">
        <v>2909</v>
      </c>
      <c r="D815" s="69" t="s">
        <v>3097</v>
      </c>
      <c r="E815" s="69">
        <v>1</v>
      </c>
      <c r="F815" s="69">
        <v>3.8530000000000002</v>
      </c>
      <c r="G815" s="69" t="s">
        <v>20</v>
      </c>
      <c r="H815" s="69">
        <v>15770</v>
      </c>
      <c r="I815" s="69">
        <v>25</v>
      </c>
      <c r="J815" s="69" t="s">
        <v>2</v>
      </c>
      <c r="K815" s="69"/>
      <c r="L815" s="69"/>
      <c r="M815" s="69"/>
      <c r="N815" s="69"/>
      <c r="O815" s="69"/>
      <c r="P815" s="69"/>
      <c r="Q815" s="69"/>
      <c r="R815" s="69"/>
      <c r="S815" s="69">
        <v>950</v>
      </c>
      <c r="T815" s="69">
        <v>1135</v>
      </c>
      <c r="U815" s="70">
        <v>100</v>
      </c>
    </row>
    <row r="816" spans="1:21" ht="15.75" x14ac:dyDescent="0.25">
      <c r="A816" s="68" t="s">
        <v>3074</v>
      </c>
      <c r="B816" s="69">
        <v>6</v>
      </c>
      <c r="C816" s="69" t="s">
        <v>2909</v>
      </c>
      <c r="D816" s="69" t="s">
        <v>3098</v>
      </c>
      <c r="E816" s="69">
        <v>1</v>
      </c>
      <c r="F816" s="69">
        <v>3.8530000000000002</v>
      </c>
      <c r="G816" s="69" t="s">
        <v>0</v>
      </c>
      <c r="H816" s="69">
        <v>2600</v>
      </c>
      <c r="I816" s="69">
        <v>25</v>
      </c>
      <c r="J816" s="69" t="s">
        <v>2</v>
      </c>
      <c r="K816" s="69"/>
      <c r="L816" s="69"/>
      <c r="M816" s="69"/>
      <c r="N816" s="69"/>
      <c r="O816" s="69"/>
      <c r="P816" s="69"/>
      <c r="Q816" s="69"/>
      <c r="R816" s="69"/>
      <c r="S816" s="69">
        <v>950</v>
      </c>
      <c r="T816" s="69">
        <v>1135</v>
      </c>
      <c r="U816" s="70">
        <v>100</v>
      </c>
    </row>
    <row r="817" spans="1:21" ht="15.75" x14ac:dyDescent="0.25">
      <c r="A817" s="68" t="s">
        <v>3074</v>
      </c>
      <c r="B817" s="69">
        <v>5</v>
      </c>
      <c r="C817" s="69" t="s">
        <v>2909</v>
      </c>
      <c r="D817" s="69" t="s">
        <v>3099</v>
      </c>
      <c r="E817" s="69">
        <v>19</v>
      </c>
      <c r="F817" s="69">
        <v>0.39500000000000002</v>
      </c>
      <c r="G817" s="69" t="s">
        <v>0</v>
      </c>
      <c r="H817" s="69">
        <v>425</v>
      </c>
      <c r="I817" s="69">
        <v>8</v>
      </c>
      <c r="J817" s="69" t="s">
        <v>1</v>
      </c>
      <c r="K817" s="69"/>
      <c r="L817" s="69"/>
      <c r="M817" s="69"/>
      <c r="N817" s="69"/>
      <c r="O817" s="69"/>
      <c r="P817" s="69"/>
      <c r="Q817" s="69"/>
      <c r="R817" s="69"/>
      <c r="S817" s="69">
        <v>200</v>
      </c>
      <c r="T817" s="69">
        <v>250</v>
      </c>
      <c r="U817" s="70">
        <v>10</v>
      </c>
    </row>
    <row r="818" spans="1:21" ht="15.75" x14ac:dyDescent="0.25">
      <c r="A818" s="68" t="s">
        <v>3074</v>
      </c>
      <c r="B818" s="69">
        <v>3</v>
      </c>
      <c r="C818" s="69" t="s">
        <v>2909</v>
      </c>
      <c r="D818" s="69" t="s">
        <v>3100</v>
      </c>
      <c r="E818" s="69">
        <v>1</v>
      </c>
      <c r="F818" s="69">
        <v>1.5780000000000001</v>
      </c>
      <c r="G818" s="69" t="s">
        <v>20</v>
      </c>
      <c r="H818" s="69">
        <v>14210</v>
      </c>
      <c r="I818" s="69">
        <v>16</v>
      </c>
      <c r="J818" s="69" t="s">
        <v>2</v>
      </c>
      <c r="K818" s="69"/>
      <c r="L818" s="69"/>
      <c r="M818" s="69"/>
      <c r="N818" s="69"/>
      <c r="O818" s="69"/>
      <c r="P818" s="69"/>
      <c r="Q818" s="69"/>
      <c r="R818" s="69"/>
      <c r="S818" s="69">
        <v>605</v>
      </c>
      <c r="T818" s="69">
        <v>730</v>
      </c>
      <c r="U818" s="70">
        <v>40</v>
      </c>
    </row>
    <row r="819" spans="1:21" ht="15.75" x14ac:dyDescent="0.25">
      <c r="A819" s="68" t="s">
        <v>3074</v>
      </c>
      <c r="B819" s="69">
        <v>2</v>
      </c>
      <c r="C819" s="69" t="s">
        <v>2909</v>
      </c>
      <c r="D819" s="69" t="s">
        <v>3101</v>
      </c>
      <c r="E819" s="69">
        <v>1</v>
      </c>
      <c r="F819" s="69">
        <v>3.8530000000000002</v>
      </c>
      <c r="G819" s="69" t="s">
        <v>20</v>
      </c>
      <c r="H819" s="69">
        <v>15070</v>
      </c>
      <c r="I819" s="69">
        <v>25</v>
      </c>
      <c r="J819" s="69" t="s">
        <v>2</v>
      </c>
      <c r="K819" s="69"/>
      <c r="L819" s="69"/>
      <c r="M819" s="69"/>
      <c r="N819" s="69"/>
      <c r="O819" s="69"/>
      <c r="P819" s="69"/>
      <c r="Q819" s="69"/>
      <c r="R819" s="69"/>
      <c r="S819" s="69">
        <v>950</v>
      </c>
      <c r="T819" s="69">
        <v>1135</v>
      </c>
      <c r="U819" s="70">
        <v>100</v>
      </c>
    </row>
    <row r="820" spans="1:21" ht="15.75" x14ac:dyDescent="0.25">
      <c r="A820" s="68" t="s">
        <v>3074</v>
      </c>
      <c r="B820" s="69">
        <v>4</v>
      </c>
      <c r="C820" s="69" t="s">
        <v>2909</v>
      </c>
      <c r="D820" s="69" t="s">
        <v>3102</v>
      </c>
      <c r="E820" s="69">
        <v>14</v>
      </c>
      <c r="F820" s="69">
        <v>0.88800000000000001</v>
      </c>
      <c r="G820" s="69" t="s">
        <v>0</v>
      </c>
      <c r="H820" s="69">
        <v>2180</v>
      </c>
      <c r="I820" s="69">
        <v>12</v>
      </c>
      <c r="J820" s="69" t="s">
        <v>1</v>
      </c>
      <c r="K820" s="69"/>
      <c r="L820" s="69"/>
      <c r="M820" s="69"/>
      <c r="N820" s="69"/>
      <c r="O820" s="69"/>
      <c r="P820" s="69"/>
      <c r="Q820" s="69"/>
      <c r="R820" s="69"/>
      <c r="S820" s="69">
        <v>220</v>
      </c>
      <c r="T820" s="69">
        <v>265</v>
      </c>
      <c r="U820" s="70">
        <v>15</v>
      </c>
    </row>
    <row r="821" spans="1:21" ht="15.75" x14ac:dyDescent="0.25">
      <c r="A821" s="68" t="s">
        <v>3074</v>
      </c>
      <c r="B821" s="69">
        <v>4</v>
      </c>
      <c r="C821" s="69" t="s">
        <v>2909</v>
      </c>
      <c r="D821" s="69" t="s">
        <v>3103</v>
      </c>
      <c r="E821" s="69">
        <v>14</v>
      </c>
      <c r="F821" s="69">
        <v>0.88800000000000001</v>
      </c>
      <c r="G821" s="69" t="s">
        <v>0</v>
      </c>
      <c r="H821" s="69">
        <v>2180</v>
      </c>
      <c r="I821" s="69">
        <v>12</v>
      </c>
      <c r="J821" s="69" t="s">
        <v>1</v>
      </c>
      <c r="K821" s="69"/>
      <c r="L821" s="69"/>
      <c r="M821" s="69"/>
      <c r="N821" s="69"/>
      <c r="O821" s="69"/>
      <c r="P821" s="69"/>
      <c r="Q821" s="69"/>
      <c r="R821" s="69"/>
      <c r="S821" s="69">
        <v>220</v>
      </c>
      <c r="T821" s="69">
        <v>265</v>
      </c>
      <c r="U821" s="70">
        <v>15</v>
      </c>
    </row>
    <row r="822" spans="1:21" ht="15.75" x14ac:dyDescent="0.25">
      <c r="A822" s="68" t="s">
        <v>3074</v>
      </c>
      <c r="B822" s="69">
        <v>1</v>
      </c>
      <c r="C822" s="69" t="s">
        <v>2909</v>
      </c>
      <c r="D822" s="69" t="s">
        <v>3104</v>
      </c>
      <c r="E822" s="69">
        <v>1</v>
      </c>
      <c r="F822" s="69">
        <v>3.8530000000000002</v>
      </c>
      <c r="G822" s="69" t="s">
        <v>20</v>
      </c>
      <c r="H822" s="69">
        <v>15770</v>
      </c>
      <c r="I822" s="69">
        <v>25</v>
      </c>
      <c r="J822" s="69" t="s">
        <v>2</v>
      </c>
      <c r="K822" s="69"/>
      <c r="L822" s="69"/>
      <c r="M822" s="69"/>
      <c r="N822" s="69"/>
      <c r="O822" s="69"/>
      <c r="P822" s="69"/>
      <c r="Q822" s="69"/>
      <c r="R822" s="69"/>
      <c r="S822" s="69">
        <v>950</v>
      </c>
      <c r="T822" s="69">
        <v>1135</v>
      </c>
      <c r="U822" s="70">
        <v>100</v>
      </c>
    </row>
    <row r="823" spans="1:21" ht="15.75" x14ac:dyDescent="0.25">
      <c r="A823" s="68" t="s">
        <v>3074</v>
      </c>
      <c r="B823" s="69">
        <v>1</v>
      </c>
      <c r="C823" s="69" t="s">
        <v>2909</v>
      </c>
      <c r="D823" s="69" t="s">
        <v>3105</v>
      </c>
      <c r="E823" s="69">
        <v>1</v>
      </c>
      <c r="F823" s="69">
        <v>3.8530000000000002</v>
      </c>
      <c r="G823" s="69" t="s">
        <v>20</v>
      </c>
      <c r="H823" s="69">
        <v>15770</v>
      </c>
      <c r="I823" s="69">
        <v>25</v>
      </c>
      <c r="J823" s="69" t="s">
        <v>2</v>
      </c>
      <c r="K823" s="69"/>
      <c r="L823" s="69"/>
      <c r="M823" s="69"/>
      <c r="N823" s="69"/>
      <c r="O823" s="69"/>
      <c r="P823" s="69"/>
      <c r="Q823" s="69"/>
      <c r="R823" s="69"/>
      <c r="S823" s="69">
        <v>950</v>
      </c>
      <c r="T823" s="69">
        <v>1135</v>
      </c>
      <c r="U823" s="70">
        <v>100</v>
      </c>
    </row>
    <row r="824" spans="1:21" ht="15.75" x14ac:dyDescent="0.25">
      <c r="A824" s="68" t="s">
        <v>3074</v>
      </c>
      <c r="B824" s="69">
        <v>3</v>
      </c>
      <c r="C824" s="69" t="s">
        <v>2909</v>
      </c>
      <c r="D824" s="69" t="s">
        <v>3106</v>
      </c>
      <c r="E824" s="69">
        <v>1</v>
      </c>
      <c r="F824" s="69">
        <v>1.5780000000000001</v>
      </c>
      <c r="G824" s="69" t="s">
        <v>20</v>
      </c>
      <c r="H824" s="69">
        <v>14210</v>
      </c>
      <c r="I824" s="69">
        <v>16</v>
      </c>
      <c r="J824" s="69" t="s">
        <v>2</v>
      </c>
      <c r="K824" s="69"/>
      <c r="L824" s="69"/>
      <c r="M824" s="69"/>
      <c r="N824" s="69"/>
      <c r="O824" s="69"/>
      <c r="P824" s="69"/>
      <c r="Q824" s="69"/>
      <c r="R824" s="69"/>
      <c r="S824" s="69">
        <v>605</v>
      </c>
      <c r="T824" s="69">
        <v>730</v>
      </c>
      <c r="U824" s="70">
        <v>40</v>
      </c>
    </row>
    <row r="825" spans="1:21" ht="15.75" x14ac:dyDescent="0.25">
      <c r="A825" s="68" t="s">
        <v>3074</v>
      </c>
      <c r="B825" s="69">
        <v>2</v>
      </c>
      <c r="C825" s="69" t="s">
        <v>2909</v>
      </c>
      <c r="D825" s="69" t="s">
        <v>3107</v>
      </c>
      <c r="E825" s="69">
        <v>1</v>
      </c>
      <c r="F825" s="69">
        <v>3.8530000000000002</v>
      </c>
      <c r="G825" s="69" t="s">
        <v>20</v>
      </c>
      <c r="H825" s="69">
        <v>15070</v>
      </c>
      <c r="I825" s="69">
        <v>25</v>
      </c>
      <c r="J825" s="69" t="s">
        <v>2</v>
      </c>
      <c r="K825" s="69"/>
      <c r="L825" s="69"/>
      <c r="M825" s="69"/>
      <c r="N825" s="69"/>
      <c r="O825" s="69"/>
      <c r="P825" s="69"/>
      <c r="Q825" s="69"/>
      <c r="R825" s="69"/>
      <c r="S825" s="69">
        <v>950</v>
      </c>
      <c r="T825" s="69">
        <v>1135</v>
      </c>
      <c r="U825" s="70">
        <v>100</v>
      </c>
    </row>
    <row r="826" spans="1:21" ht="15.75" x14ac:dyDescent="0.25">
      <c r="A826" s="66" t="s">
        <v>2971</v>
      </c>
      <c r="B826" s="13" t="s">
        <v>2971</v>
      </c>
      <c r="C826" s="13" t="s">
        <v>3776</v>
      </c>
      <c r="D826" s="13" t="s">
        <v>3997</v>
      </c>
      <c r="E826" s="13"/>
      <c r="F826" s="13"/>
      <c r="G826" s="13"/>
      <c r="H826" s="13"/>
      <c r="I826" s="13"/>
      <c r="J826" s="13"/>
      <c r="K826" s="13"/>
      <c r="L826" s="13"/>
      <c r="M826" s="13"/>
      <c r="N826" s="13"/>
      <c r="O826" s="13"/>
      <c r="P826" s="13"/>
      <c r="Q826" s="13"/>
      <c r="R826" s="13"/>
      <c r="S826" s="13"/>
      <c r="T826" s="13"/>
      <c r="U826" s="67"/>
    </row>
    <row r="827" spans="1:21" ht="15.75" x14ac:dyDescent="0.25">
      <c r="A827" s="66" t="s">
        <v>3037</v>
      </c>
      <c r="B827" s="13" t="s">
        <v>2971</v>
      </c>
      <c r="C827" s="95" t="s">
        <v>2972</v>
      </c>
      <c r="D827" s="95" t="s">
        <v>2967</v>
      </c>
      <c r="E827" s="95">
        <v>4.5199999999999996</v>
      </c>
      <c r="F827" s="13"/>
      <c r="G827" s="13"/>
      <c r="H827" s="13"/>
      <c r="I827" s="13"/>
      <c r="J827" s="13"/>
      <c r="K827" s="13"/>
      <c r="L827" s="13"/>
      <c r="M827" s="13"/>
      <c r="N827" s="13"/>
      <c r="O827" s="13"/>
      <c r="P827" s="13"/>
      <c r="Q827" s="13"/>
      <c r="R827" s="13"/>
      <c r="S827" s="13"/>
      <c r="T827" s="13"/>
      <c r="U827" s="67"/>
    </row>
    <row r="828" spans="1:21" ht="15.75" x14ac:dyDescent="0.25">
      <c r="A828" s="14" t="s">
        <v>3037</v>
      </c>
      <c r="B828" s="15" t="s">
        <v>3037</v>
      </c>
      <c r="C828" s="15"/>
      <c r="D828" s="15" t="s">
        <v>3038</v>
      </c>
      <c r="E828" s="15">
        <v>2</v>
      </c>
      <c r="F828" s="15"/>
      <c r="G828" s="15"/>
      <c r="H828" s="15"/>
      <c r="I828" s="15"/>
      <c r="J828" s="15"/>
      <c r="K828" s="15"/>
      <c r="L828" s="15"/>
      <c r="M828" s="15"/>
      <c r="N828" s="15"/>
      <c r="O828" s="15"/>
      <c r="P828" s="15"/>
      <c r="Q828" s="15"/>
      <c r="R828" s="15"/>
      <c r="S828" s="15"/>
      <c r="T828" s="15"/>
      <c r="U828" s="16"/>
    </row>
    <row r="829" spans="1:21" ht="15.75" x14ac:dyDescent="0.25">
      <c r="A829" s="32" t="s">
        <v>3037</v>
      </c>
      <c r="B829" s="30"/>
      <c r="C829" s="35" t="s">
        <v>2980</v>
      </c>
      <c r="D829" s="35" t="s">
        <v>2967</v>
      </c>
      <c r="E829" s="35">
        <v>4.5199999999999996</v>
      </c>
      <c r="F829" s="13" t="s">
        <v>4</v>
      </c>
      <c r="G829" s="30" t="s">
        <v>3</v>
      </c>
      <c r="H829" s="30"/>
      <c r="I829" s="30"/>
      <c r="J829" s="30"/>
      <c r="K829" s="30"/>
      <c r="L829" s="30"/>
      <c r="M829" s="30"/>
      <c r="N829" s="30"/>
      <c r="O829" s="30"/>
      <c r="P829" s="30"/>
      <c r="Q829" s="30"/>
      <c r="R829" s="30"/>
      <c r="S829" s="30"/>
      <c r="T829" s="30"/>
      <c r="U829" s="33"/>
    </row>
    <row r="830" spans="1:21" ht="15.75" x14ac:dyDescent="0.25">
      <c r="A830" s="66" t="s">
        <v>3037</v>
      </c>
      <c r="B830" s="13" t="s">
        <v>2971</v>
      </c>
      <c r="C830" s="13" t="s">
        <v>3039</v>
      </c>
      <c r="D830" s="13" t="s">
        <v>3040</v>
      </c>
      <c r="E830" s="13"/>
      <c r="F830" s="13"/>
      <c r="G830" s="13"/>
      <c r="H830" s="13"/>
      <c r="I830" s="13"/>
      <c r="J830" s="13"/>
      <c r="K830" s="13"/>
      <c r="L830" s="13"/>
      <c r="M830" s="13"/>
      <c r="N830" s="13"/>
      <c r="O830" s="13"/>
      <c r="P830" s="13"/>
      <c r="Q830" s="13"/>
      <c r="R830" s="13"/>
      <c r="S830" s="13"/>
      <c r="T830" s="13"/>
      <c r="U830" s="67"/>
    </row>
    <row r="831" spans="1:21" ht="15.75" x14ac:dyDescent="0.25">
      <c r="A831" s="68" t="s">
        <v>3037</v>
      </c>
      <c r="B831" s="69">
        <v>4</v>
      </c>
      <c r="C831" s="69" t="s">
        <v>2909</v>
      </c>
      <c r="D831" s="69" t="s">
        <v>3041</v>
      </c>
      <c r="E831" s="69">
        <v>15</v>
      </c>
      <c r="F831" s="69">
        <v>0.88800000000000001</v>
      </c>
      <c r="G831" s="69" t="s">
        <v>0</v>
      </c>
      <c r="H831" s="69">
        <v>2380</v>
      </c>
      <c r="I831" s="69">
        <v>12</v>
      </c>
      <c r="J831" s="69" t="s">
        <v>1</v>
      </c>
      <c r="K831" s="69"/>
      <c r="L831" s="69"/>
      <c r="M831" s="69"/>
      <c r="N831" s="69"/>
      <c r="O831" s="69"/>
      <c r="P831" s="69"/>
      <c r="Q831" s="69"/>
      <c r="R831" s="69"/>
      <c r="S831" s="69">
        <v>220</v>
      </c>
      <c r="T831" s="69">
        <v>265</v>
      </c>
      <c r="U831" s="70">
        <v>15</v>
      </c>
    </row>
    <row r="832" spans="1:21" ht="15.75" x14ac:dyDescent="0.25">
      <c r="A832" s="68" t="s">
        <v>3037</v>
      </c>
      <c r="B832" s="69">
        <v>5</v>
      </c>
      <c r="C832" s="69" t="s">
        <v>2909</v>
      </c>
      <c r="D832" s="69" t="s">
        <v>3042</v>
      </c>
      <c r="E832" s="69">
        <v>20</v>
      </c>
      <c r="F832" s="69">
        <v>0.39500000000000002</v>
      </c>
      <c r="G832" s="69" t="s">
        <v>0</v>
      </c>
      <c r="H832" s="69">
        <v>525</v>
      </c>
      <c r="I832" s="69">
        <v>8</v>
      </c>
      <c r="J832" s="69" t="s">
        <v>1</v>
      </c>
      <c r="K832" s="69"/>
      <c r="L832" s="69"/>
      <c r="M832" s="69"/>
      <c r="N832" s="69"/>
      <c r="O832" s="69"/>
      <c r="P832" s="69"/>
      <c r="Q832" s="69"/>
      <c r="R832" s="69"/>
      <c r="S832" s="69">
        <v>200</v>
      </c>
      <c r="T832" s="69">
        <v>250</v>
      </c>
      <c r="U832" s="70">
        <v>10</v>
      </c>
    </row>
    <row r="833" spans="1:21" ht="15.75" x14ac:dyDescent="0.25">
      <c r="A833" s="68" t="s">
        <v>3037</v>
      </c>
      <c r="B833" s="69">
        <v>4</v>
      </c>
      <c r="C833" s="69" t="s">
        <v>2909</v>
      </c>
      <c r="D833" s="69" t="s">
        <v>3043</v>
      </c>
      <c r="E833" s="69">
        <v>14</v>
      </c>
      <c r="F833" s="69">
        <v>0.88800000000000001</v>
      </c>
      <c r="G833" s="69" t="s">
        <v>0</v>
      </c>
      <c r="H833" s="69">
        <v>2380</v>
      </c>
      <c r="I833" s="69">
        <v>12</v>
      </c>
      <c r="J833" s="69" t="s">
        <v>1</v>
      </c>
      <c r="K833" s="69"/>
      <c r="L833" s="69"/>
      <c r="M833" s="69"/>
      <c r="N833" s="69"/>
      <c r="O833" s="69"/>
      <c r="P833" s="69"/>
      <c r="Q833" s="69"/>
      <c r="R833" s="69"/>
      <c r="S833" s="69">
        <v>220</v>
      </c>
      <c r="T833" s="69">
        <v>265</v>
      </c>
      <c r="U833" s="70">
        <v>15</v>
      </c>
    </row>
    <row r="834" spans="1:21" ht="15.75" x14ac:dyDescent="0.25">
      <c r="A834" s="68" t="s">
        <v>3037</v>
      </c>
      <c r="B834" s="69">
        <v>4</v>
      </c>
      <c r="C834" s="69" t="s">
        <v>2909</v>
      </c>
      <c r="D834" s="69" t="s">
        <v>3044</v>
      </c>
      <c r="E834" s="69">
        <v>15</v>
      </c>
      <c r="F834" s="69">
        <v>0.88800000000000001</v>
      </c>
      <c r="G834" s="69" t="s">
        <v>0</v>
      </c>
      <c r="H834" s="69">
        <v>2380</v>
      </c>
      <c r="I834" s="69">
        <v>12</v>
      </c>
      <c r="J834" s="69" t="s">
        <v>1</v>
      </c>
      <c r="K834" s="69"/>
      <c r="L834" s="69"/>
      <c r="M834" s="69"/>
      <c r="N834" s="69"/>
      <c r="O834" s="69"/>
      <c r="P834" s="69"/>
      <c r="Q834" s="69"/>
      <c r="R834" s="69"/>
      <c r="S834" s="69">
        <v>220</v>
      </c>
      <c r="T834" s="69">
        <v>265</v>
      </c>
      <c r="U834" s="70">
        <v>15</v>
      </c>
    </row>
    <row r="835" spans="1:21" ht="15.75" x14ac:dyDescent="0.25">
      <c r="A835" s="68" t="s">
        <v>3037</v>
      </c>
      <c r="B835" s="69">
        <v>6</v>
      </c>
      <c r="C835" s="69" t="s">
        <v>2909</v>
      </c>
      <c r="D835" s="69" t="s">
        <v>3045</v>
      </c>
      <c r="E835" s="69">
        <v>1</v>
      </c>
      <c r="F835" s="69">
        <v>3.8530000000000002</v>
      </c>
      <c r="G835" s="69" t="s">
        <v>0</v>
      </c>
      <c r="H835" s="69">
        <v>2600</v>
      </c>
      <c r="I835" s="69">
        <v>25</v>
      </c>
      <c r="J835" s="69" t="s">
        <v>2</v>
      </c>
      <c r="K835" s="69"/>
      <c r="L835" s="69"/>
      <c r="M835" s="69"/>
      <c r="N835" s="69"/>
      <c r="O835" s="69"/>
      <c r="P835" s="69"/>
      <c r="Q835" s="69"/>
      <c r="R835" s="69"/>
      <c r="S835" s="69">
        <v>950</v>
      </c>
      <c r="T835" s="69">
        <v>1135</v>
      </c>
      <c r="U835" s="70">
        <v>100</v>
      </c>
    </row>
    <row r="836" spans="1:21" ht="15.75" x14ac:dyDescent="0.25">
      <c r="A836" s="68" t="s">
        <v>3037</v>
      </c>
      <c r="B836" s="69">
        <v>6</v>
      </c>
      <c r="C836" s="69" t="s">
        <v>2909</v>
      </c>
      <c r="D836" s="69" t="s">
        <v>3046</v>
      </c>
      <c r="E836" s="69">
        <v>1</v>
      </c>
      <c r="F836" s="69">
        <v>3.8530000000000002</v>
      </c>
      <c r="G836" s="69" t="s">
        <v>0</v>
      </c>
      <c r="H836" s="69">
        <v>2600</v>
      </c>
      <c r="I836" s="69">
        <v>25</v>
      </c>
      <c r="J836" s="69" t="s">
        <v>2</v>
      </c>
      <c r="K836" s="69"/>
      <c r="L836" s="69"/>
      <c r="M836" s="69"/>
      <c r="N836" s="69"/>
      <c r="O836" s="69"/>
      <c r="P836" s="69"/>
      <c r="Q836" s="69"/>
      <c r="R836" s="69"/>
      <c r="S836" s="69">
        <v>950</v>
      </c>
      <c r="T836" s="69">
        <v>1135</v>
      </c>
      <c r="U836" s="70">
        <v>100</v>
      </c>
    </row>
    <row r="837" spans="1:21" ht="15.75" x14ac:dyDescent="0.25">
      <c r="A837" s="68" t="s">
        <v>3037</v>
      </c>
      <c r="B837" s="69">
        <v>7</v>
      </c>
      <c r="C837" s="69" t="s">
        <v>2909</v>
      </c>
      <c r="D837" s="69" t="s">
        <v>3047</v>
      </c>
      <c r="E837" s="69">
        <v>1</v>
      </c>
      <c r="F837" s="69">
        <v>3.8530000000000002</v>
      </c>
      <c r="G837" s="69" t="s">
        <v>0</v>
      </c>
      <c r="H837" s="69">
        <v>4000</v>
      </c>
      <c r="I837" s="69">
        <v>25</v>
      </c>
      <c r="J837" s="69" t="s">
        <v>2</v>
      </c>
      <c r="K837" s="69"/>
      <c r="L837" s="69"/>
      <c r="M837" s="69"/>
      <c r="N837" s="69"/>
      <c r="O837" s="69"/>
      <c r="P837" s="69"/>
      <c r="Q837" s="69"/>
      <c r="R837" s="69"/>
      <c r="S837" s="69">
        <v>950</v>
      </c>
      <c r="T837" s="69">
        <v>1135</v>
      </c>
      <c r="U837" s="70">
        <v>100</v>
      </c>
    </row>
    <row r="838" spans="1:21" ht="15.75" x14ac:dyDescent="0.25">
      <c r="A838" s="68" t="s">
        <v>3037</v>
      </c>
      <c r="B838" s="69">
        <v>7</v>
      </c>
      <c r="C838" s="69" t="s">
        <v>2909</v>
      </c>
      <c r="D838" s="69" t="s">
        <v>3048</v>
      </c>
      <c r="E838" s="69">
        <v>1</v>
      </c>
      <c r="F838" s="69">
        <v>3.8530000000000002</v>
      </c>
      <c r="G838" s="69" t="s">
        <v>0</v>
      </c>
      <c r="H838" s="69">
        <v>4000</v>
      </c>
      <c r="I838" s="69">
        <v>25</v>
      </c>
      <c r="J838" s="69" t="s">
        <v>2</v>
      </c>
      <c r="K838" s="69"/>
      <c r="L838" s="69"/>
      <c r="M838" s="69"/>
      <c r="N838" s="69"/>
      <c r="O838" s="69"/>
      <c r="P838" s="69"/>
      <c r="Q838" s="69"/>
      <c r="R838" s="69"/>
      <c r="S838" s="69">
        <v>950</v>
      </c>
      <c r="T838" s="69">
        <v>1135</v>
      </c>
      <c r="U838" s="70">
        <v>100</v>
      </c>
    </row>
    <row r="839" spans="1:21" ht="15.75" x14ac:dyDescent="0.25">
      <c r="A839" s="68" t="s">
        <v>3037</v>
      </c>
      <c r="B839" s="69">
        <v>7</v>
      </c>
      <c r="C839" s="69" t="s">
        <v>2909</v>
      </c>
      <c r="D839" s="69" t="s">
        <v>3049</v>
      </c>
      <c r="E839" s="69">
        <v>1</v>
      </c>
      <c r="F839" s="69">
        <v>3.8530000000000002</v>
      </c>
      <c r="G839" s="69" t="s">
        <v>0</v>
      </c>
      <c r="H839" s="69">
        <v>4000</v>
      </c>
      <c r="I839" s="69">
        <v>25</v>
      </c>
      <c r="J839" s="69" t="s">
        <v>2</v>
      </c>
      <c r="K839" s="69"/>
      <c r="L839" s="69"/>
      <c r="M839" s="69"/>
      <c r="N839" s="69"/>
      <c r="O839" s="69"/>
      <c r="P839" s="69"/>
      <c r="Q839" s="69"/>
      <c r="R839" s="69"/>
      <c r="S839" s="69">
        <v>950</v>
      </c>
      <c r="T839" s="69">
        <v>1135</v>
      </c>
      <c r="U839" s="70">
        <v>100</v>
      </c>
    </row>
    <row r="840" spans="1:21" ht="15.75" x14ac:dyDescent="0.25">
      <c r="A840" s="68" t="s">
        <v>3037</v>
      </c>
      <c r="B840" s="69">
        <v>7</v>
      </c>
      <c r="C840" s="69" t="s">
        <v>2909</v>
      </c>
      <c r="D840" s="69" t="s">
        <v>3050</v>
      </c>
      <c r="E840" s="69">
        <v>1</v>
      </c>
      <c r="F840" s="69">
        <v>3.8530000000000002</v>
      </c>
      <c r="G840" s="69" t="s">
        <v>0</v>
      </c>
      <c r="H840" s="69">
        <v>4000</v>
      </c>
      <c r="I840" s="69">
        <v>25</v>
      </c>
      <c r="J840" s="69" t="s">
        <v>2</v>
      </c>
      <c r="K840" s="69"/>
      <c r="L840" s="69"/>
      <c r="M840" s="69"/>
      <c r="N840" s="69"/>
      <c r="O840" s="69"/>
      <c r="P840" s="69"/>
      <c r="Q840" s="69"/>
      <c r="R840" s="69"/>
      <c r="S840" s="69">
        <v>950</v>
      </c>
      <c r="T840" s="69">
        <v>1135</v>
      </c>
      <c r="U840" s="70">
        <v>100</v>
      </c>
    </row>
    <row r="841" spans="1:21" ht="15.75" x14ac:dyDescent="0.25">
      <c r="A841" s="68" t="s">
        <v>3037</v>
      </c>
      <c r="B841" s="69">
        <v>7</v>
      </c>
      <c r="C841" s="69" t="s">
        <v>2909</v>
      </c>
      <c r="D841" s="69" t="s">
        <v>3051</v>
      </c>
      <c r="E841" s="69">
        <v>1</v>
      </c>
      <c r="F841" s="69">
        <v>3.8530000000000002</v>
      </c>
      <c r="G841" s="69" t="s">
        <v>0</v>
      </c>
      <c r="H841" s="69">
        <v>4000</v>
      </c>
      <c r="I841" s="69">
        <v>25</v>
      </c>
      <c r="J841" s="69" t="s">
        <v>2</v>
      </c>
      <c r="K841" s="69"/>
      <c r="L841" s="69"/>
      <c r="M841" s="69"/>
      <c r="N841" s="69"/>
      <c r="O841" s="69"/>
      <c r="P841" s="69"/>
      <c r="Q841" s="69"/>
      <c r="R841" s="69"/>
      <c r="S841" s="69">
        <v>950</v>
      </c>
      <c r="T841" s="69">
        <v>1135</v>
      </c>
      <c r="U841" s="70">
        <v>100</v>
      </c>
    </row>
    <row r="842" spans="1:21" ht="15.75" x14ac:dyDescent="0.25">
      <c r="A842" s="68" t="s">
        <v>3037</v>
      </c>
      <c r="B842" s="69">
        <v>7</v>
      </c>
      <c r="C842" s="69" t="s">
        <v>2909</v>
      </c>
      <c r="D842" s="69" t="s">
        <v>3052</v>
      </c>
      <c r="E842" s="69">
        <v>1</v>
      </c>
      <c r="F842" s="69">
        <v>3.8530000000000002</v>
      </c>
      <c r="G842" s="69" t="s">
        <v>0</v>
      </c>
      <c r="H842" s="69">
        <v>4000</v>
      </c>
      <c r="I842" s="69">
        <v>25</v>
      </c>
      <c r="J842" s="69" t="s">
        <v>2</v>
      </c>
      <c r="K842" s="69"/>
      <c r="L842" s="69"/>
      <c r="M842" s="69"/>
      <c r="N842" s="69"/>
      <c r="O842" s="69"/>
      <c r="P842" s="69"/>
      <c r="Q842" s="69"/>
      <c r="R842" s="69"/>
      <c r="S842" s="69">
        <v>950</v>
      </c>
      <c r="T842" s="69">
        <v>1135</v>
      </c>
      <c r="U842" s="70">
        <v>100</v>
      </c>
    </row>
    <row r="843" spans="1:21" ht="15.75" x14ac:dyDescent="0.25">
      <c r="A843" s="68" t="s">
        <v>3037</v>
      </c>
      <c r="B843" s="69">
        <v>4</v>
      </c>
      <c r="C843" s="69" t="s">
        <v>2909</v>
      </c>
      <c r="D843" s="69" t="s">
        <v>3053</v>
      </c>
      <c r="E843" s="69">
        <v>15</v>
      </c>
      <c r="F843" s="69">
        <v>0.88800000000000001</v>
      </c>
      <c r="G843" s="69" t="s">
        <v>0</v>
      </c>
      <c r="H843" s="69">
        <v>2380</v>
      </c>
      <c r="I843" s="69">
        <v>12</v>
      </c>
      <c r="J843" s="69" t="s">
        <v>1</v>
      </c>
      <c r="K843" s="69"/>
      <c r="L843" s="69"/>
      <c r="M843" s="69"/>
      <c r="N843" s="69"/>
      <c r="O843" s="69"/>
      <c r="P843" s="69"/>
      <c r="Q843" s="69"/>
      <c r="R843" s="69"/>
      <c r="S843" s="69">
        <v>220</v>
      </c>
      <c r="T843" s="69">
        <v>265</v>
      </c>
      <c r="U843" s="70">
        <v>15</v>
      </c>
    </row>
    <row r="844" spans="1:21" ht="15.75" x14ac:dyDescent="0.25">
      <c r="A844" s="68" t="s">
        <v>3037</v>
      </c>
      <c r="B844" s="69">
        <v>2</v>
      </c>
      <c r="C844" s="69" t="s">
        <v>2909</v>
      </c>
      <c r="D844" s="69" t="s">
        <v>3054</v>
      </c>
      <c r="E844" s="69">
        <v>1</v>
      </c>
      <c r="F844" s="69">
        <v>3.8530000000000002</v>
      </c>
      <c r="G844" s="69" t="s">
        <v>20</v>
      </c>
      <c r="H844" s="69">
        <v>15570</v>
      </c>
      <c r="I844" s="69">
        <v>25</v>
      </c>
      <c r="J844" s="69" t="s">
        <v>2</v>
      </c>
      <c r="K844" s="69"/>
      <c r="L844" s="69"/>
      <c r="M844" s="69"/>
      <c r="N844" s="69"/>
      <c r="O844" s="69"/>
      <c r="P844" s="69"/>
      <c r="Q844" s="69"/>
      <c r="R844" s="69"/>
      <c r="S844" s="69">
        <v>950</v>
      </c>
      <c r="T844" s="69">
        <v>1135</v>
      </c>
      <c r="U844" s="70">
        <v>100</v>
      </c>
    </row>
    <row r="845" spans="1:21" ht="15.75" x14ac:dyDescent="0.25">
      <c r="A845" s="68" t="s">
        <v>3037</v>
      </c>
      <c r="B845" s="69">
        <v>2</v>
      </c>
      <c r="C845" s="69" t="s">
        <v>2909</v>
      </c>
      <c r="D845" s="69" t="s">
        <v>3055</v>
      </c>
      <c r="E845" s="69">
        <v>1</v>
      </c>
      <c r="F845" s="69">
        <v>3.8530000000000002</v>
      </c>
      <c r="G845" s="69" t="s">
        <v>20</v>
      </c>
      <c r="H845" s="69">
        <v>15570</v>
      </c>
      <c r="I845" s="69">
        <v>25</v>
      </c>
      <c r="J845" s="69" t="s">
        <v>2</v>
      </c>
      <c r="K845" s="69"/>
      <c r="L845" s="69"/>
      <c r="M845" s="69"/>
      <c r="N845" s="69"/>
      <c r="O845" s="69"/>
      <c r="P845" s="69"/>
      <c r="Q845" s="69"/>
      <c r="R845" s="69"/>
      <c r="S845" s="69">
        <v>950</v>
      </c>
      <c r="T845" s="69">
        <v>1135</v>
      </c>
      <c r="U845" s="70">
        <v>100</v>
      </c>
    </row>
    <row r="846" spans="1:21" ht="15.75" x14ac:dyDescent="0.25">
      <c r="A846" s="68" t="s">
        <v>3037</v>
      </c>
      <c r="B846" s="69">
        <v>2</v>
      </c>
      <c r="C846" s="69" t="s">
        <v>2909</v>
      </c>
      <c r="D846" s="69" t="s">
        <v>3056</v>
      </c>
      <c r="E846" s="69">
        <v>1</v>
      </c>
      <c r="F846" s="69">
        <v>3.8530000000000002</v>
      </c>
      <c r="G846" s="69" t="s">
        <v>20</v>
      </c>
      <c r="H846" s="69">
        <v>15570</v>
      </c>
      <c r="I846" s="69">
        <v>25</v>
      </c>
      <c r="J846" s="69" t="s">
        <v>2</v>
      </c>
      <c r="K846" s="69"/>
      <c r="L846" s="69"/>
      <c r="M846" s="69"/>
      <c r="N846" s="69"/>
      <c r="O846" s="69"/>
      <c r="P846" s="69"/>
      <c r="Q846" s="69"/>
      <c r="R846" s="69"/>
      <c r="S846" s="69">
        <v>950</v>
      </c>
      <c r="T846" s="69">
        <v>1135</v>
      </c>
      <c r="U846" s="70">
        <v>100</v>
      </c>
    </row>
    <row r="847" spans="1:21" ht="15.75" x14ac:dyDescent="0.25">
      <c r="A847" s="68" t="s">
        <v>3037</v>
      </c>
      <c r="B847" s="69">
        <v>2</v>
      </c>
      <c r="C847" s="69" t="s">
        <v>2909</v>
      </c>
      <c r="D847" s="69" t="s">
        <v>3057</v>
      </c>
      <c r="E847" s="69">
        <v>1</v>
      </c>
      <c r="F847" s="69">
        <v>3.8530000000000002</v>
      </c>
      <c r="G847" s="69" t="s">
        <v>20</v>
      </c>
      <c r="H847" s="69">
        <v>15570</v>
      </c>
      <c r="I847" s="69">
        <v>25</v>
      </c>
      <c r="J847" s="69" t="s">
        <v>2</v>
      </c>
      <c r="K847" s="69"/>
      <c r="L847" s="69"/>
      <c r="M847" s="69"/>
      <c r="N847" s="69"/>
      <c r="O847" s="69"/>
      <c r="P847" s="69"/>
      <c r="Q847" s="69"/>
      <c r="R847" s="69"/>
      <c r="S847" s="69">
        <v>950</v>
      </c>
      <c r="T847" s="69">
        <v>1135</v>
      </c>
      <c r="U847" s="70">
        <v>100</v>
      </c>
    </row>
    <row r="848" spans="1:21" ht="15.75" x14ac:dyDescent="0.25">
      <c r="A848" s="68" t="s">
        <v>3037</v>
      </c>
      <c r="B848" s="69">
        <v>6</v>
      </c>
      <c r="C848" s="69" t="s">
        <v>2909</v>
      </c>
      <c r="D848" s="69" t="s">
        <v>3058</v>
      </c>
      <c r="E848" s="69">
        <v>1</v>
      </c>
      <c r="F848" s="69">
        <v>3.8530000000000002</v>
      </c>
      <c r="G848" s="69" t="s">
        <v>0</v>
      </c>
      <c r="H848" s="69">
        <v>2600</v>
      </c>
      <c r="I848" s="69">
        <v>25</v>
      </c>
      <c r="J848" s="69" t="s">
        <v>2</v>
      </c>
      <c r="K848" s="69"/>
      <c r="L848" s="69"/>
      <c r="M848" s="69"/>
      <c r="N848" s="69"/>
      <c r="O848" s="69"/>
      <c r="P848" s="69"/>
      <c r="Q848" s="69"/>
      <c r="R848" s="69"/>
      <c r="S848" s="69">
        <v>950</v>
      </c>
      <c r="T848" s="69">
        <v>1135</v>
      </c>
      <c r="U848" s="70">
        <v>100</v>
      </c>
    </row>
    <row r="849" spans="1:21" ht="15.75" x14ac:dyDescent="0.25">
      <c r="A849" s="68" t="s">
        <v>3037</v>
      </c>
      <c r="B849" s="69">
        <v>1</v>
      </c>
      <c r="C849" s="69" t="s">
        <v>2909</v>
      </c>
      <c r="D849" s="69" t="s">
        <v>3059</v>
      </c>
      <c r="E849" s="69">
        <v>1</v>
      </c>
      <c r="F849" s="69">
        <v>3.8530000000000002</v>
      </c>
      <c r="G849" s="69" t="s">
        <v>20</v>
      </c>
      <c r="H849" s="69">
        <v>16270</v>
      </c>
      <c r="I849" s="69">
        <v>25</v>
      </c>
      <c r="J849" s="69" t="s">
        <v>2</v>
      </c>
      <c r="K849" s="69"/>
      <c r="L849" s="69"/>
      <c r="M849" s="69"/>
      <c r="N849" s="69"/>
      <c r="O849" s="69"/>
      <c r="P849" s="69"/>
      <c r="Q849" s="69"/>
      <c r="R849" s="69"/>
      <c r="S849" s="69">
        <v>950</v>
      </c>
      <c r="T849" s="69">
        <v>1135</v>
      </c>
      <c r="U849" s="70">
        <v>100</v>
      </c>
    </row>
    <row r="850" spans="1:21" ht="15.75" x14ac:dyDescent="0.25">
      <c r="A850" s="68" t="s">
        <v>3037</v>
      </c>
      <c r="B850" s="69">
        <v>1</v>
      </c>
      <c r="C850" s="69" t="s">
        <v>2909</v>
      </c>
      <c r="D850" s="69" t="s">
        <v>3060</v>
      </c>
      <c r="E850" s="69">
        <v>1</v>
      </c>
      <c r="F850" s="69">
        <v>3.8530000000000002</v>
      </c>
      <c r="G850" s="69" t="s">
        <v>20</v>
      </c>
      <c r="H850" s="69">
        <v>16270</v>
      </c>
      <c r="I850" s="69">
        <v>25</v>
      </c>
      <c r="J850" s="69" t="s">
        <v>2</v>
      </c>
      <c r="K850" s="69"/>
      <c r="L850" s="69"/>
      <c r="M850" s="69"/>
      <c r="N850" s="69"/>
      <c r="O850" s="69"/>
      <c r="P850" s="69"/>
      <c r="Q850" s="69"/>
      <c r="R850" s="69"/>
      <c r="S850" s="69">
        <v>950</v>
      </c>
      <c r="T850" s="69">
        <v>1135</v>
      </c>
      <c r="U850" s="70">
        <v>100</v>
      </c>
    </row>
    <row r="851" spans="1:21" ht="15.75" x14ac:dyDescent="0.25">
      <c r="A851" s="68" t="s">
        <v>3037</v>
      </c>
      <c r="B851" s="69">
        <v>1</v>
      </c>
      <c r="C851" s="69" t="s">
        <v>2909</v>
      </c>
      <c r="D851" s="69" t="s">
        <v>3061</v>
      </c>
      <c r="E851" s="69">
        <v>1</v>
      </c>
      <c r="F851" s="69">
        <v>3.8530000000000002</v>
      </c>
      <c r="G851" s="69" t="s">
        <v>20</v>
      </c>
      <c r="H851" s="69">
        <v>16270</v>
      </c>
      <c r="I851" s="69">
        <v>25</v>
      </c>
      <c r="J851" s="69" t="s">
        <v>2</v>
      </c>
      <c r="K851" s="69"/>
      <c r="L851" s="69"/>
      <c r="M851" s="69"/>
      <c r="N851" s="69"/>
      <c r="O851" s="69"/>
      <c r="P851" s="69"/>
      <c r="Q851" s="69"/>
      <c r="R851" s="69"/>
      <c r="S851" s="69">
        <v>950</v>
      </c>
      <c r="T851" s="69">
        <v>1135</v>
      </c>
      <c r="U851" s="70">
        <v>100</v>
      </c>
    </row>
    <row r="852" spans="1:21" ht="31.5" x14ac:dyDescent="0.25">
      <c r="A852" s="68" t="s">
        <v>3037</v>
      </c>
      <c r="B852" s="69">
        <v>1</v>
      </c>
      <c r="C852" s="69" t="s">
        <v>2909</v>
      </c>
      <c r="D852" s="69" t="s">
        <v>3062</v>
      </c>
      <c r="E852" s="69">
        <v>1</v>
      </c>
      <c r="F852" s="69">
        <v>3.8530000000000002</v>
      </c>
      <c r="G852" s="69" t="s">
        <v>20</v>
      </c>
      <c r="H852" s="69">
        <v>16270</v>
      </c>
      <c r="I852" s="69">
        <v>25</v>
      </c>
      <c r="J852" s="69" t="s">
        <v>2</v>
      </c>
      <c r="K852" s="69"/>
      <c r="L852" s="69"/>
      <c r="M852" s="69"/>
      <c r="N852" s="69"/>
      <c r="O852" s="69"/>
      <c r="P852" s="69"/>
      <c r="Q852" s="69"/>
      <c r="R852" s="69"/>
      <c r="S852" s="69">
        <v>950</v>
      </c>
      <c r="T852" s="69">
        <v>1135</v>
      </c>
      <c r="U852" s="70">
        <v>100</v>
      </c>
    </row>
    <row r="853" spans="1:21" ht="15.75" x14ac:dyDescent="0.25">
      <c r="A853" s="68" t="s">
        <v>3037</v>
      </c>
      <c r="B853" s="69">
        <v>6</v>
      </c>
      <c r="C853" s="69" t="s">
        <v>2909</v>
      </c>
      <c r="D853" s="69" t="s">
        <v>3063</v>
      </c>
      <c r="E853" s="69">
        <v>1</v>
      </c>
      <c r="F853" s="69">
        <v>3.8530000000000002</v>
      </c>
      <c r="G853" s="69" t="s">
        <v>0</v>
      </c>
      <c r="H853" s="69">
        <v>2600</v>
      </c>
      <c r="I853" s="69">
        <v>25</v>
      </c>
      <c r="J853" s="69" t="s">
        <v>2</v>
      </c>
      <c r="K853" s="69"/>
      <c r="L853" s="69"/>
      <c r="M853" s="69"/>
      <c r="N853" s="69"/>
      <c r="O853" s="69"/>
      <c r="P853" s="69"/>
      <c r="Q853" s="69"/>
      <c r="R853" s="69"/>
      <c r="S853" s="69">
        <v>950</v>
      </c>
      <c r="T853" s="69">
        <v>1135</v>
      </c>
      <c r="U853" s="70">
        <v>100</v>
      </c>
    </row>
    <row r="854" spans="1:21" ht="15.75" x14ac:dyDescent="0.25">
      <c r="A854" s="68" t="s">
        <v>3037</v>
      </c>
      <c r="B854" s="69">
        <v>5</v>
      </c>
      <c r="C854" s="69" t="s">
        <v>2909</v>
      </c>
      <c r="D854" s="69" t="s">
        <v>3064</v>
      </c>
      <c r="E854" s="69">
        <v>20</v>
      </c>
      <c r="F854" s="69">
        <v>0.39500000000000002</v>
      </c>
      <c r="G854" s="69" t="s">
        <v>0</v>
      </c>
      <c r="H854" s="69">
        <v>525</v>
      </c>
      <c r="I854" s="69">
        <v>8</v>
      </c>
      <c r="J854" s="69" t="s">
        <v>1</v>
      </c>
      <c r="K854" s="69"/>
      <c r="L854" s="69"/>
      <c r="M854" s="69"/>
      <c r="N854" s="69"/>
      <c r="O854" s="69"/>
      <c r="P854" s="69"/>
      <c r="Q854" s="69"/>
      <c r="R854" s="69"/>
      <c r="S854" s="69">
        <v>200</v>
      </c>
      <c r="T854" s="69">
        <v>250</v>
      </c>
      <c r="U854" s="70">
        <v>10</v>
      </c>
    </row>
    <row r="855" spans="1:21" ht="15.75" x14ac:dyDescent="0.25">
      <c r="A855" s="68" t="s">
        <v>3037</v>
      </c>
      <c r="B855" s="69">
        <v>3</v>
      </c>
      <c r="C855" s="69" t="s">
        <v>2909</v>
      </c>
      <c r="D855" s="69" t="s">
        <v>3065</v>
      </c>
      <c r="E855" s="69">
        <v>1</v>
      </c>
      <c r="F855" s="69">
        <v>1.5780000000000001</v>
      </c>
      <c r="G855" s="69" t="s">
        <v>20</v>
      </c>
      <c r="H855" s="69">
        <v>14210</v>
      </c>
      <c r="I855" s="69">
        <v>16</v>
      </c>
      <c r="J855" s="69" t="s">
        <v>2</v>
      </c>
      <c r="K855" s="69"/>
      <c r="L855" s="69"/>
      <c r="M855" s="69"/>
      <c r="N855" s="69"/>
      <c r="O855" s="69"/>
      <c r="P855" s="69"/>
      <c r="Q855" s="69"/>
      <c r="R855" s="69"/>
      <c r="S855" s="69">
        <v>605</v>
      </c>
      <c r="T855" s="69">
        <v>730</v>
      </c>
      <c r="U855" s="70">
        <v>40</v>
      </c>
    </row>
    <row r="856" spans="1:21" ht="15.75" x14ac:dyDescent="0.25">
      <c r="A856" s="68" t="s">
        <v>3037</v>
      </c>
      <c r="B856" s="69">
        <v>2</v>
      </c>
      <c r="C856" s="69" t="s">
        <v>2909</v>
      </c>
      <c r="D856" s="69" t="s">
        <v>3066</v>
      </c>
      <c r="E856" s="69">
        <v>1</v>
      </c>
      <c r="F856" s="69">
        <v>3.8530000000000002</v>
      </c>
      <c r="G856" s="69" t="s">
        <v>20</v>
      </c>
      <c r="H856" s="69">
        <v>15570</v>
      </c>
      <c r="I856" s="69">
        <v>25</v>
      </c>
      <c r="J856" s="69" t="s">
        <v>2</v>
      </c>
      <c r="K856" s="69"/>
      <c r="L856" s="69"/>
      <c r="M856" s="69"/>
      <c r="N856" s="69"/>
      <c r="O856" s="69"/>
      <c r="P856" s="69"/>
      <c r="Q856" s="69"/>
      <c r="R856" s="69"/>
      <c r="S856" s="69">
        <v>950</v>
      </c>
      <c r="T856" s="69">
        <v>1135</v>
      </c>
      <c r="U856" s="70">
        <v>100</v>
      </c>
    </row>
    <row r="857" spans="1:21" ht="15.75" x14ac:dyDescent="0.25">
      <c r="A857" s="68" t="s">
        <v>3037</v>
      </c>
      <c r="B857" s="69">
        <v>4</v>
      </c>
      <c r="C857" s="69" t="s">
        <v>2909</v>
      </c>
      <c r="D857" s="69" t="s">
        <v>3067</v>
      </c>
      <c r="E857" s="69">
        <v>14</v>
      </c>
      <c r="F857" s="69">
        <v>0.88800000000000001</v>
      </c>
      <c r="G857" s="69" t="s">
        <v>0</v>
      </c>
      <c r="H857" s="69">
        <v>2380</v>
      </c>
      <c r="I857" s="69">
        <v>12</v>
      </c>
      <c r="J857" s="69" t="s">
        <v>1</v>
      </c>
      <c r="K857" s="69"/>
      <c r="L857" s="69"/>
      <c r="M857" s="69"/>
      <c r="N857" s="69"/>
      <c r="O857" s="69"/>
      <c r="P857" s="69"/>
      <c r="Q857" s="69"/>
      <c r="R857" s="69"/>
      <c r="S857" s="69">
        <v>220</v>
      </c>
      <c r="T857" s="69">
        <v>265</v>
      </c>
      <c r="U857" s="70">
        <v>15</v>
      </c>
    </row>
    <row r="858" spans="1:21" ht="15.75" x14ac:dyDescent="0.25">
      <c r="A858" s="68" t="s">
        <v>3037</v>
      </c>
      <c r="B858" s="69">
        <v>4</v>
      </c>
      <c r="C858" s="69" t="s">
        <v>2909</v>
      </c>
      <c r="D858" s="69" t="s">
        <v>3068</v>
      </c>
      <c r="E858" s="69">
        <v>15</v>
      </c>
      <c r="F858" s="69">
        <v>0.88800000000000001</v>
      </c>
      <c r="G858" s="69" t="s">
        <v>0</v>
      </c>
      <c r="H858" s="69">
        <v>2380</v>
      </c>
      <c r="I858" s="69">
        <v>12</v>
      </c>
      <c r="J858" s="69" t="s">
        <v>1</v>
      </c>
      <c r="K858" s="69"/>
      <c r="L858" s="69"/>
      <c r="M858" s="69"/>
      <c r="N858" s="69"/>
      <c r="O858" s="69"/>
      <c r="P858" s="69"/>
      <c r="Q858" s="69"/>
      <c r="R858" s="69"/>
      <c r="S858" s="69">
        <v>220</v>
      </c>
      <c r="T858" s="69">
        <v>265</v>
      </c>
      <c r="U858" s="70">
        <v>15</v>
      </c>
    </row>
    <row r="859" spans="1:21" ht="15.75" x14ac:dyDescent="0.25">
      <c r="A859" s="68" t="s">
        <v>3037</v>
      </c>
      <c r="B859" s="69">
        <v>1</v>
      </c>
      <c r="C859" s="69" t="s">
        <v>2909</v>
      </c>
      <c r="D859" s="69" t="s">
        <v>3069</v>
      </c>
      <c r="E859" s="69">
        <v>1</v>
      </c>
      <c r="F859" s="69">
        <v>3.8530000000000002</v>
      </c>
      <c r="G859" s="69" t="s">
        <v>20</v>
      </c>
      <c r="H859" s="69">
        <v>16270</v>
      </c>
      <c r="I859" s="69">
        <v>25</v>
      </c>
      <c r="J859" s="69" t="s">
        <v>2</v>
      </c>
      <c r="K859" s="69"/>
      <c r="L859" s="69"/>
      <c r="M859" s="69"/>
      <c r="N859" s="69"/>
      <c r="O859" s="69"/>
      <c r="P859" s="69"/>
      <c r="Q859" s="69"/>
      <c r="R859" s="69"/>
      <c r="S859" s="69">
        <v>950</v>
      </c>
      <c r="T859" s="69">
        <v>1135</v>
      </c>
      <c r="U859" s="70">
        <v>100</v>
      </c>
    </row>
    <row r="860" spans="1:21" ht="15.75" x14ac:dyDescent="0.25">
      <c r="A860" s="68" t="s">
        <v>3037</v>
      </c>
      <c r="B860" s="69">
        <v>1</v>
      </c>
      <c r="C860" s="69" t="s">
        <v>2909</v>
      </c>
      <c r="D860" s="69" t="s">
        <v>3070</v>
      </c>
      <c r="E860" s="69">
        <v>1</v>
      </c>
      <c r="F860" s="69">
        <v>3.8530000000000002</v>
      </c>
      <c r="G860" s="69" t="s">
        <v>20</v>
      </c>
      <c r="H860" s="69">
        <v>16270</v>
      </c>
      <c r="I860" s="69">
        <v>25</v>
      </c>
      <c r="J860" s="69" t="s">
        <v>2</v>
      </c>
      <c r="K860" s="69"/>
      <c r="L860" s="69"/>
      <c r="M860" s="69"/>
      <c r="N860" s="69"/>
      <c r="O860" s="69"/>
      <c r="P860" s="69"/>
      <c r="Q860" s="69"/>
      <c r="R860" s="69"/>
      <c r="S860" s="69">
        <v>950</v>
      </c>
      <c r="T860" s="69">
        <v>1135</v>
      </c>
      <c r="U860" s="70">
        <v>100</v>
      </c>
    </row>
    <row r="861" spans="1:21" ht="15.75" x14ac:dyDescent="0.25">
      <c r="A861" s="68" t="s">
        <v>3037</v>
      </c>
      <c r="B861" s="69">
        <v>3</v>
      </c>
      <c r="C861" s="69" t="s">
        <v>2909</v>
      </c>
      <c r="D861" s="69" t="s">
        <v>3071</v>
      </c>
      <c r="E861" s="69">
        <v>1</v>
      </c>
      <c r="F861" s="69">
        <v>1.5780000000000001</v>
      </c>
      <c r="G861" s="69" t="s">
        <v>20</v>
      </c>
      <c r="H861" s="69">
        <v>14210</v>
      </c>
      <c r="I861" s="69">
        <v>16</v>
      </c>
      <c r="J861" s="69" t="s">
        <v>2</v>
      </c>
      <c r="K861" s="69"/>
      <c r="L861" s="69"/>
      <c r="M861" s="69"/>
      <c r="N861" s="69"/>
      <c r="O861" s="69"/>
      <c r="P861" s="69"/>
      <c r="Q861" s="69"/>
      <c r="R861" s="69"/>
      <c r="S861" s="69">
        <v>605</v>
      </c>
      <c r="T861" s="69">
        <v>730</v>
      </c>
      <c r="U861" s="70">
        <v>40</v>
      </c>
    </row>
    <row r="862" spans="1:21" ht="15.75" x14ac:dyDescent="0.25">
      <c r="A862" s="68" t="s">
        <v>3037</v>
      </c>
      <c r="B862" s="69">
        <v>2</v>
      </c>
      <c r="C862" s="69" t="s">
        <v>2909</v>
      </c>
      <c r="D862" s="69" t="s">
        <v>3072</v>
      </c>
      <c r="E862" s="69">
        <v>1</v>
      </c>
      <c r="F862" s="69">
        <v>3.8530000000000002</v>
      </c>
      <c r="G862" s="69" t="s">
        <v>20</v>
      </c>
      <c r="H862" s="69">
        <v>15570</v>
      </c>
      <c r="I862" s="69">
        <v>25</v>
      </c>
      <c r="J862" s="69" t="s">
        <v>2</v>
      </c>
      <c r="K862" s="69"/>
      <c r="L862" s="69"/>
      <c r="M862" s="69"/>
      <c r="N862" s="69"/>
      <c r="O862" s="69"/>
      <c r="P862" s="69"/>
      <c r="Q862" s="69"/>
      <c r="R862" s="69"/>
      <c r="S862" s="69">
        <v>950</v>
      </c>
      <c r="T862" s="69">
        <v>1135</v>
      </c>
      <c r="U862" s="70">
        <v>100</v>
      </c>
    </row>
    <row r="863" spans="1:21" ht="15.75" x14ac:dyDescent="0.25">
      <c r="A863" s="66" t="s">
        <v>2971</v>
      </c>
      <c r="B863" s="13" t="s">
        <v>2971</v>
      </c>
      <c r="C863" s="13" t="s">
        <v>3776</v>
      </c>
      <c r="D863" s="13" t="s">
        <v>3998</v>
      </c>
      <c r="E863" s="13"/>
      <c r="F863" s="13"/>
      <c r="G863" s="13"/>
      <c r="H863" s="13"/>
      <c r="I863" s="13"/>
      <c r="J863" s="13"/>
      <c r="K863" s="13"/>
      <c r="L863" s="13"/>
      <c r="M863" s="13"/>
      <c r="N863" s="13"/>
      <c r="O863" s="13"/>
      <c r="P863" s="13"/>
      <c r="Q863" s="13"/>
      <c r="R863" s="13"/>
      <c r="S863" s="13"/>
      <c r="T863" s="13"/>
      <c r="U863" s="67"/>
    </row>
    <row r="864" spans="1:21" ht="15.75" x14ac:dyDescent="0.25">
      <c r="A864" s="66" t="s">
        <v>3017</v>
      </c>
      <c r="B864" s="13" t="s">
        <v>2971</v>
      </c>
      <c r="C864" s="95" t="s">
        <v>2972</v>
      </c>
      <c r="D864" s="95" t="s">
        <v>2967</v>
      </c>
      <c r="E864" s="95">
        <v>0.44</v>
      </c>
      <c r="F864" s="13"/>
      <c r="G864" s="13"/>
      <c r="H864" s="13"/>
      <c r="I864" s="13"/>
      <c r="J864" s="13"/>
      <c r="K864" s="13"/>
      <c r="L864" s="13"/>
      <c r="M864" s="13"/>
      <c r="N864" s="13"/>
      <c r="O864" s="13"/>
      <c r="P864" s="13"/>
      <c r="Q864" s="13"/>
      <c r="R864" s="13"/>
      <c r="S864" s="13"/>
      <c r="T864" s="13"/>
      <c r="U864" s="67"/>
    </row>
    <row r="865" spans="1:21" ht="15.75" x14ac:dyDescent="0.25">
      <c r="A865" s="14" t="s">
        <v>3017</v>
      </c>
      <c r="B865" s="15" t="s">
        <v>3017</v>
      </c>
      <c r="C865" s="15"/>
      <c r="D865" s="15" t="s">
        <v>3018</v>
      </c>
      <c r="E865" s="15">
        <v>1</v>
      </c>
      <c r="F865" s="15"/>
      <c r="G865" s="15"/>
      <c r="H865" s="15"/>
      <c r="I865" s="15"/>
      <c r="J865" s="15"/>
      <c r="K865" s="15"/>
      <c r="L865" s="15"/>
      <c r="M865" s="15"/>
      <c r="N865" s="15"/>
      <c r="O865" s="15"/>
      <c r="P865" s="15"/>
      <c r="Q865" s="15"/>
      <c r="R865" s="15"/>
      <c r="S865" s="15"/>
      <c r="T865" s="15"/>
      <c r="U865" s="16"/>
    </row>
    <row r="866" spans="1:21" ht="15.75" x14ac:dyDescent="0.25">
      <c r="A866" s="32" t="s">
        <v>3017</v>
      </c>
      <c r="B866" s="30"/>
      <c r="C866" s="35" t="s">
        <v>2980</v>
      </c>
      <c r="D866" s="35" t="s">
        <v>2967</v>
      </c>
      <c r="E866" s="35">
        <v>0.44</v>
      </c>
      <c r="F866" s="13" t="s">
        <v>4</v>
      </c>
      <c r="G866" s="30" t="s">
        <v>3</v>
      </c>
      <c r="H866" s="30"/>
      <c r="I866" s="30"/>
      <c r="J866" s="30"/>
      <c r="K866" s="30"/>
      <c r="L866" s="30"/>
      <c r="M866" s="30"/>
      <c r="N866" s="30"/>
      <c r="O866" s="30"/>
      <c r="P866" s="30"/>
      <c r="Q866" s="30"/>
      <c r="R866" s="30"/>
      <c r="S866" s="30"/>
      <c r="T866" s="30"/>
      <c r="U866" s="33"/>
    </row>
    <row r="867" spans="1:21" ht="15.75" x14ac:dyDescent="0.25">
      <c r="A867" s="66" t="s">
        <v>3017</v>
      </c>
      <c r="B867" s="13" t="s">
        <v>2971</v>
      </c>
      <c r="C867" s="13" t="s">
        <v>3019</v>
      </c>
      <c r="D867" s="13" t="s">
        <v>3020</v>
      </c>
      <c r="E867" s="13"/>
      <c r="F867" s="13"/>
      <c r="G867" s="13"/>
      <c r="H867" s="13"/>
      <c r="I867" s="13"/>
      <c r="J867" s="13"/>
      <c r="K867" s="13"/>
      <c r="L867" s="13"/>
      <c r="M867" s="13"/>
      <c r="N867" s="13"/>
      <c r="O867" s="13"/>
      <c r="P867" s="13"/>
      <c r="Q867" s="13"/>
      <c r="R867" s="13"/>
      <c r="S867" s="13"/>
      <c r="T867" s="13"/>
      <c r="U867" s="67"/>
    </row>
    <row r="868" spans="1:21" ht="15.75" x14ac:dyDescent="0.25">
      <c r="A868" s="68" t="s">
        <v>3017</v>
      </c>
      <c r="B868" s="69">
        <v>6</v>
      </c>
      <c r="C868" s="69" t="s">
        <v>2909</v>
      </c>
      <c r="D868" s="69" t="s">
        <v>3021</v>
      </c>
      <c r="E868" s="69">
        <v>1</v>
      </c>
      <c r="F868" s="69">
        <v>3.8530000000000002</v>
      </c>
      <c r="G868" s="69" t="s">
        <v>0</v>
      </c>
      <c r="H868" s="69">
        <v>2560</v>
      </c>
      <c r="I868" s="69">
        <v>25</v>
      </c>
      <c r="J868" s="69" t="s">
        <v>2</v>
      </c>
      <c r="K868" s="69"/>
      <c r="L868" s="69"/>
      <c r="M868" s="69"/>
      <c r="N868" s="69"/>
      <c r="O868" s="69"/>
      <c r="P868" s="69"/>
      <c r="Q868" s="69"/>
      <c r="R868" s="69"/>
      <c r="S868" s="69">
        <v>950</v>
      </c>
      <c r="T868" s="69">
        <v>1135</v>
      </c>
      <c r="U868" s="70">
        <v>100</v>
      </c>
    </row>
    <row r="869" spans="1:21" ht="15.75" x14ac:dyDescent="0.25">
      <c r="A869" s="68" t="s">
        <v>3017</v>
      </c>
      <c r="B869" s="69">
        <v>6</v>
      </c>
      <c r="C869" s="69" t="s">
        <v>2909</v>
      </c>
      <c r="D869" s="69" t="s">
        <v>3022</v>
      </c>
      <c r="E869" s="69">
        <v>1</v>
      </c>
      <c r="F869" s="69">
        <v>3.8530000000000002</v>
      </c>
      <c r="G869" s="69" t="s">
        <v>0</v>
      </c>
      <c r="H869" s="69">
        <v>2560</v>
      </c>
      <c r="I869" s="69">
        <v>25</v>
      </c>
      <c r="J869" s="69" t="s">
        <v>2</v>
      </c>
      <c r="K869" s="69"/>
      <c r="L869" s="69"/>
      <c r="M869" s="69"/>
      <c r="N869" s="69"/>
      <c r="O869" s="69"/>
      <c r="P869" s="69"/>
      <c r="Q869" s="69"/>
      <c r="R869" s="69"/>
      <c r="S869" s="69">
        <v>950</v>
      </c>
      <c r="T869" s="69">
        <v>1135</v>
      </c>
      <c r="U869" s="70">
        <v>100</v>
      </c>
    </row>
    <row r="870" spans="1:21" ht="15.75" x14ac:dyDescent="0.25">
      <c r="A870" s="68" t="s">
        <v>3017</v>
      </c>
      <c r="B870" s="69">
        <v>5</v>
      </c>
      <c r="C870" s="69" t="s">
        <v>2909</v>
      </c>
      <c r="D870" s="69" t="s">
        <v>3023</v>
      </c>
      <c r="E870" s="69">
        <v>8</v>
      </c>
      <c r="F870" s="69">
        <v>0.39500000000000002</v>
      </c>
      <c r="G870" s="69" t="s">
        <v>0</v>
      </c>
      <c r="H870" s="69">
        <v>425</v>
      </c>
      <c r="I870" s="69">
        <v>8</v>
      </c>
      <c r="J870" s="69" t="s">
        <v>1</v>
      </c>
      <c r="K870" s="69"/>
      <c r="L870" s="69"/>
      <c r="M870" s="69"/>
      <c r="N870" s="69"/>
      <c r="O870" s="69"/>
      <c r="P870" s="69"/>
      <c r="Q870" s="69"/>
      <c r="R870" s="69"/>
      <c r="S870" s="69">
        <v>200</v>
      </c>
      <c r="T870" s="69">
        <v>250</v>
      </c>
      <c r="U870" s="70">
        <v>10</v>
      </c>
    </row>
    <row r="871" spans="1:21" ht="15.75" x14ac:dyDescent="0.25">
      <c r="A871" s="68" t="s">
        <v>3017</v>
      </c>
      <c r="B871" s="69">
        <v>3</v>
      </c>
      <c r="C871" s="69" t="s">
        <v>2909</v>
      </c>
      <c r="D871" s="69" t="s">
        <v>3024</v>
      </c>
      <c r="E871" s="69">
        <v>1</v>
      </c>
      <c r="F871" s="69">
        <v>1.5780000000000001</v>
      </c>
      <c r="G871" s="69"/>
      <c r="H871" s="69">
        <v>2800</v>
      </c>
      <c r="I871" s="69">
        <v>16</v>
      </c>
      <c r="J871" s="69" t="s">
        <v>2</v>
      </c>
      <c r="K871" s="69"/>
      <c r="L871" s="69"/>
      <c r="M871" s="69"/>
      <c r="N871" s="69"/>
      <c r="O871" s="69"/>
      <c r="P871" s="69"/>
      <c r="Q871" s="69"/>
      <c r="R871" s="69"/>
      <c r="S871" s="69">
        <v>605</v>
      </c>
      <c r="T871" s="69">
        <v>730</v>
      </c>
      <c r="U871" s="70">
        <v>40</v>
      </c>
    </row>
    <row r="872" spans="1:21" ht="15.75" x14ac:dyDescent="0.25">
      <c r="A872" s="68" t="s">
        <v>3017</v>
      </c>
      <c r="B872" s="69">
        <v>2</v>
      </c>
      <c r="C872" s="69" t="s">
        <v>2909</v>
      </c>
      <c r="D872" s="69" t="s">
        <v>3025</v>
      </c>
      <c r="E872" s="69">
        <v>1</v>
      </c>
      <c r="F872" s="69">
        <v>3.8530000000000002</v>
      </c>
      <c r="G872" s="69" t="s">
        <v>0</v>
      </c>
      <c r="H872" s="69">
        <v>3300</v>
      </c>
      <c r="I872" s="69">
        <v>25</v>
      </c>
      <c r="J872" s="69" t="s">
        <v>2</v>
      </c>
      <c r="K872" s="69"/>
      <c r="L872" s="69"/>
      <c r="M872" s="69"/>
      <c r="N872" s="69"/>
      <c r="O872" s="69"/>
      <c r="P872" s="69"/>
      <c r="Q872" s="69"/>
      <c r="R872" s="69"/>
      <c r="S872" s="69">
        <v>950</v>
      </c>
      <c r="T872" s="69">
        <v>1135</v>
      </c>
      <c r="U872" s="70">
        <v>100</v>
      </c>
    </row>
    <row r="873" spans="1:21" ht="15.75" x14ac:dyDescent="0.25">
      <c r="A873" s="68" t="s">
        <v>3017</v>
      </c>
      <c r="B873" s="69">
        <v>2</v>
      </c>
      <c r="C873" s="69" t="s">
        <v>2909</v>
      </c>
      <c r="D873" s="69" t="s">
        <v>3026</v>
      </c>
      <c r="E873" s="69">
        <v>1</v>
      </c>
      <c r="F873" s="69">
        <v>3.8530000000000002</v>
      </c>
      <c r="G873" s="69" t="s">
        <v>0</v>
      </c>
      <c r="H873" s="69">
        <v>3300</v>
      </c>
      <c r="I873" s="69">
        <v>25</v>
      </c>
      <c r="J873" s="69" t="s">
        <v>2</v>
      </c>
      <c r="K873" s="69"/>
      <c r="L873" s="69"/>
      <c r="M873" s="69"/>
      <c r="N873" s="69"/>
      <c r="O873" s="69"/>
      <c r="P873" s="69"/>
      <c r="Q873" s="69"/>
      <c r="R873" s="69"/>
      <c r="S873" s="69">
        <v>950</v>
      </c>
      <c r="T873" s="69">
        <v>1135</v>
      </c>
      <c r="U873" s="70">
        <v>100</v>
      </c>
    </row>
    <row r="874" spans="1:21" ht="15.75" x14ac:dyDescent="0.25">
      <c r="A874" s="68" t="s">
        <v>3017</v>
      </c>
      <c r="B874" s="69">
        <v>4</v>
      </c>
      <c r="C874" s="69" t="s">
        <v>2909</v>
      </c>
      <c r="D874" s="69" t="s">
        <v>3027</v>
      </c>
      <c r="E874" s="69">
        <v>7</v>
      </c>
      <c r="F874" s="69">
        <v>0.39500000000000002</v>
      </c>
      <c r="G874" s="69" t="s">
        <v>0</v>
      </c>
      <c r="H874" s="69">
        <v>1780</v>
      </c>
      <c r="I874" s="69">
        <v>8</v>
      </c>
      <c r="J874" s="69" t="s">
        <v>1</v>
      </c>
      <c r="K874" s="69"/>
      <c r="L874" s="69"/>
      <c r="M874" s="69"/>
      <c r="N874" s="69"/>
      <c r="O874" s="69"/>
      <c r="P874" s="69"/>
      <c r="Q874" s="69"/>
      <c r="R874" s="69"/>
      <c r="S874" s="69">
        <v>200</v>
      </c>
      <c r="T874" s="69">
        <v>250</v>
      </c>
      <c r="U874" s="70">
        <v>10</v>
      </c>
    </row>
    <row r="875" spans="1:21" ht="15.75" x14ac:dyDescent="0.25">
      <c r="A875" s="68" t="s">
        <v>3017</v>
      </c>
      <c r="B875" s="69">
        <v>4</v>
      </c>
      <c r="C875" s="69" t="s">
        <v>2909</v>
      </c>
      <c r="D875" s="69" t="s">
        <v>3028</v>
      </c>
      <c r="E875" s="69">
        <v>3</v>
      </c>
      <c r="F875" s="69">
        <v>0.39500000000000002</v>
      </c>
      <c r="G875" s="69" t="s">
        <v>0</v>
      </c>
      <c r="H875" s="69">
        <v>1780</v>
      </c>
      <c r="I875" s="69">
        <v>8</v>
      </c>
      <c r="J875" s="69" t="s">
        <v>1</v>
      </c>
      <c r="K875" s="69"/>
      <c r="L875" s="69"/>
      <c r="M875" s="69"/>
      <c r="N875" s="69"/>
      <c r="O875" s="69"/>
      <c r="P875" s="69"/>
      <c r="Q875" s="69"/>
      <c r="R875" s="69"/>
      <c r="S875" s="69">
        <v>200</v>
      </c>
      <c r="T875" s="69">
        <v>250</v>
      </c>
      <c r="U875" s="70">
        <v>10</v>
      </c>
    </row>
    <row r="876" spans="1:21" ht="15.75" x14ac:dyDescent="0.25">
      <c r="A876" s="68" t="s">
        <v>3017</v>
      </c>
      <c r="B876" s="69">
        <v>4</v>
      </c>
      <c r="C876" s="69" t="s">
        <v>2909</v>
      </c>
      <c r="D876" s="69" t="s">
        <v>3029</v>
      </c>
      <c r="E876" s="69">
        <v>7</v>
      </c>
      <c r="F876" s="69">
        <v>0.39500000000000002</v>
      </c>
      <c r="G876" s="69" t="s">
        <v>0</v>
      </c>
      <c r="H876" s="69">
        <v>1780</v>
      </c>
      <c r="I876" s="69">
        <v>8</v>
      </c>
      <c r="J876" s="69" t="s">
        <v>1</v>
      </c>
      <c r="K876" s="69"/>
      <c r="L876" s="69"/>
      <c r="M876" s="69"/>
      <c r="N876" s="69"/>
      <c r="O876" s="69"/>
      <c r="P876" s="69"/>
      <c r="Q876" s="69"/>
      <c r="R876" s="69"/>
      <c r="S876" s="69">
        <v>200</v>
      </c>
      <c r="T876" s="69">
        <v>250</v>
      </c>
      <c r="U876" s="70">
        <v>10</v>
      </c>
    </row>
    <row r="877" spans="1:21" ht="15.75" x14ac:dyDescent="0.25">
      <c r="A877" s="68" t="s">
        <v>3017</v>
      </c>
      <c r="B877" s="69">
        <v>1</v>
      </c>
      <c r="C877" s="69" t="s">
        <v>2909</v>
      </c>
      <c r="D877" s="69" t="s">
        <v>3030</v>
      </c>
      <c r="E877" s="69">
        <v>1</v>
      </c>
      <c r="F877" s="69">
        <v>3.8530000000000002</v>
      </c>
      <c r="G877" s="69" t="s">
        <v>0</v>
      </c>
      <c r="H877" s="69">
        <v>3920</v>
      </c>
      <c r="I877" s="69">
        <v>25</v>
      </c>
      <c r="J877" s="69" t="s">
        <v>2</v>
      </c>
      <c r="K877" s="69"/>
      <c r="L877" s="69"/>
      <c r="M877" s="69"/>
      <c r="N877" s="69"/>
      <c r="O877" s="69"/>
      <c r="P877" s="69"/>
      <c r="Q877" s="69"/>
      <c r="R877" s="69"/>
      <c r="S877" s="69">
        <v>950</v>
      </c>
      <c r="T877" s="69">
        <v>1135</v>
      </c>
      <c r="U877" s="70">
        <v>100</v>
      </c>
    </row>
    <row r="878" spans="1:21" ht="15.75" x14ac:dyDescent="0.25">
      <c r="A878" s="68" t="s">
        <v>3017</v>
      </c>
      <c r="B878" s="69">
        <v>1</v>
      </c>
      <c r="C878" s="69" t="s">
        <v>2909</v>
      </c>
      <c r="D878" s="69" t="s">
        <v>3031</v>
      </c>
      <c r="E878" s="69">
        <v>1</v>
      </c>
      <c r="F878" s="69">
        <v>3.8530000000000002</v>
      </c>
      <c r="G878" s="69" t="s">
        <v>0</v>
      </c>
      <c r="H878" s="69">
        <v>3920</v>
      </c>
      <c r="I878" s="69">
        <v>25</v>
      </c>
      <c r="J878" s="69" t="s">
        <v>2</v>
      </c>
      <c r="K878" s="69"/>
      <c r="L878" s="69"/>
      <c r="M878" s="69"/>
      <c r="N878" s="69"/>
      <c r="O878" s="69"/>
      <c r="P878" s="69"/>
      <c r="Q878" s="69"/>
      <c r="R878" s="69"/>
      <c r="S878" s="69">
        <v>950</v>
      </c>
      <c r="T878" s="69">
        <v>1135</v>
      </c>
      <c r="U878" s="70">
        <v>100</v>
      </c>
    </row>
    <row r="879" spans="1:21" ht="15.75" x14ac:dyDescent="0.25">
      <c r="A879" s="68" t="s">
        <v>3017</v>
      </c>
      <c r="B879" s="69">
        <v>1</v>
      </c>
      <c r="C879" s="69" t="s">
        <v>2909</v>
      </c>
      <c r="D879" s="69" t="s">
        <v>3032</v>
      </c>
      <c r="E879" s="69">
        <v>1</v>
      </c>
      <c r="F879" s="69">
        <v>3.8530000000000002</v>
      </c>
      <c r="G879" s="69" t="s">
        <v>0</v>
      </c>
      <c r="H879" s="69">
        <v>3920</v>
      </c>
      <c r="I879" s="69">
        <v>25</v>
      </c>
      <c r="J879" s="69" t="s">
        <v>2</v>
      </c>
      <c r="K879" s="69"/>
      <c r="L879" s="69"/>
      <c r="M879" s="69"/>
      <c r="N879" s="69"/>
      <c r="O879" s="69"/>
      <c r="P879" s="69"/>
      <c r="Q879" s="69"/>
      <c r="R879" s="69"/>
      <c r="S879" s="69">
        <v>950</v>
      </c>
      <c r="T879" s="69">
        <v>1135</v>
      </c>
      <c r="U879" s="70">
        <v>100</v>
      </c>
    </row>
    <row r="880" spans="1:21" ht="15.75" x14ac:dyDescent="0.25">
      <c r="A880" s="68" t="s">
        <v>3017</v>
      </c>
      <c r="B880" s="69">
        <v>3</v>
      </c>
      <c r="C880" s="69" t="s">
        <v>2909</v>
      </c>
      <c r="D880" s="69" t="s">
        <v>3033</v>
      </c>
      <c r="E880" s="69">
        <v>1</v>
      </c>
      <c r="F880" s="69">
        <v>1.5780000000000001</v>
      </c>
      <c r="G880" s="69"/>
      <c r="H880" s="69">
        <v>2800</v>
      </c>
      <c r="I880" s="69">
        <v>16</v>
      </c>
      <c r="J880" s="69" t="s">
        <v>2</v>
      </c>
      <c r="K880" s="69"/>
      <c r="L880" s="69"/>
      <c r="M880" s="69"/>
      <c r="N880" s="69"/>
      <c r="O880" s="69"/>
      <c r="P880" s="69"/>
      <c r="Q880" s="69"/>
      <c r="R880" s="69"/>
      <c r="S880" s="69">
        <v>605</v>
      </c>
      <c r="T880" s="69">
        <v>730</v>
      </c>
      <c r="U880" s="70">
        <v>40</v>
      </c>
    </row>
    <row r="881" spans="1:21" ht="15.75" x14ac:dyDescent="0.25">
      <c r="A881" s="68" t="s">
        <v>3017</v>
      </c>
      <c r="B881" s="69">
        <v>2</v>
      </c>
      <c r="C881" s="69" t="s">
        <v>2909</v>
      </c>
      <c r="D881" s="69" t="s">
        <v>3034</v>
      </c>
      <c r="E881" s="69">
        <v>1</v>
      </c>
      <c r="F881" s="69">
        <v>3.8530000000000002</v>
      </c>
      <c r="G881" s="69" t="s">
        <v>0</v>
      </c>
      <c r="H881" s="69">
        <v>3300</v>
      </c>
      <c r="I881" s="69">
        <v>25</v>
      </c>
      <c r="J881" s="69" t="s">
        <v>2</v>
      </c>
      <c r="K881" s="69"/>
      <c r="L881" s="69"/>
      <c r="M881" s="69"/>
      <c r="N881" s="69"/>
      <c r="O881" s="69"/>
      <c r="P881" s="69"/>
      <c r="Q881" s="69"/>
      <c r="R881" s="69"/>
      <c r="S881" s="69">
        <v>950</v>
      </c>
      <c r="T881" s="69">
        <v>1135</v>
      </c>
      <c r="U881" s="70">
        <v>100</v>
      </c>
    </row>
    <row r="882" spans="1:21" ht="15.75" x14ac:dyDescent="0.25">
      <c r="A882" s="66" t="s">
        <v>2971</v>
      </c>
      <c r="B882" s="13" t="s">
        <v>2971</v>
      </c>
      <c r="C882" s="13" t="s">
        <v>3776</v>
      </c>
      <c r="D882" s="13" t="s">
        <v>3999</v>
      </c>
      <c r="E882" s="13"/>
      <c r="F882" s="13"/>
      <c r="G882" s="13"/>
      <c r="H882" s="13"/>
      <c r="I882" s="13"/>
      <c r="J882" s="13"/>
      <c r="K882" s="13"/>
      <c r="L882" s="13"/>
      <c r="M882" s="13"/>
      <c r="N882" s="13"/>
      <c r="O882" s="13"/>
      <c r="P882" s="13"/>
      <c r="Q882" s="13"/>
      <c r="R882" s="13"/>
      <c r="S882" s="13"/>
      <c r="T882" s="13"/>
      <c r="U882" s="67"/>
    </row>
    <row r="883" spans="1:21" ht="15.75" x14ac:dyDescent="0.25">
      <c r="A883" s="66" t="s">
        <v>2998</v>
      </c>
      <c r="B883" s="13" t="s">
        <v>2971</v>
      </c>
      <c r="C883" s="95" t="s">
        <v>2972</v>
      </c>
      <c r="D883" s="95" t="s">
        <v>2967</v>
      </c>
      <c r="E883" s="95">
        <v>0.69</v>
      </c>
      <c r="F883" s="13"/>
      <c r="G883" s="13"/>
      <c r="H883" s="13"/>
      <c r="I883" s="13"/>
      <c r="J883" s="13"/>
      <c r="K883" s="13"/>
      <c r="L883" s="13"/>
      <c r="M883" s="13"/>
      <c r="N883" s="13"/>
      <c r="O883" s="13"/>
      <c r="P883" s="13"/>
      <c r="Q883" s="13"/>
      <c r="R883" s="13"/>
      <c r="S883" s="13"/>
      <c r="T883" s="13"/>
      <c r="U883" s="67"/>
    </row>
    <row r="884" spans="1:21" ht="15.75" x14ac:dyDescent="0.25">
      <c r="A884" s="14" t="s">
        <v>2998</v>
      </c>
      <c r="B884" s="15" t="s">
        <v>2998</v>
      </c>
      <c r="C884" s="15"/>
      <c r="D884" s="15" t="s">
        <v>2999</v>
      </c>
      <c r="E884" s="15">
        <v>1</v>
      </c>
      <c r="F884" s="15"/>
      <c r="G884" s="15"/>
      <c r="H884" s="15"/>
      <c r="I884" s="15"/>
      <c r="J884" s="15"/>
      <c r="K884" s="15"/>
      <c r="L884" s="15"/>
      <c r="M884" s="15"/>
      <c r="N884" s="15"/>
      <c r="O884" s="15"/>
      <c r="P884" s="15"/>
      <c r="Q884" s="15"/>
      <c r="R884" s="15"/>
      <c r="S884" s="15"/>
      <c r="T884" s="15"/>
      <c r="U884" s="16"/>
    </row>
    <row r="885" spans="1:21" ht="15.75" x14ac:dyDescent="0.25">
      <c r="A885" s="32" t="s">
        <v>2998</v>
      </c>
      <c r="B885" s="30"/>
      <c r="C885" s="35" t="s">
        <v>2980</v>
      </c>
      <c r="D885" s="35" t="s">
        <v>2967</v>
      </c>
      <c r="E885" s="35">
        <v>0.69</v>
      </c>
      <c r="F885" s="13" t="s">
        <v>4</v>
      </c>
      <c r="G885" s="30" t="s">
        <v>3</v>
      </c>
      <c r="H885" s="30"/>
      <c r="I885" s="30"/>
      <c r="J885" s="30"/>
      <c r="K885" s="30"/>
      <c r="L885" s="30"/>
      <c r="M885" s="30"/>
      <c r="N885" s="30"/>
      <c r="O885" s="30"/>
      <c r="P885" s="30"/>
      <c r="Q885" s="30"/>
      <c r="R885" s="30"/>
      <c r="S885" s="30"/>
      <c r="T885" s="30"/>
      <c r="U885" s="33"/>
    </row>
    <row r="886" spans="1:21" ht="15.75" x14ac:dyDescent="0.25">
      <c r="A886" s="66" t="s">
        <v>2998</v>
      </c>
      <c r="B886" s="13" t="s">
        <v>2971</v>
      </c>
      <c r="C886" s="13" t="s">
        <v>3000</v>
      </c>
      <c r="D886" s="13" t="s">
        <v>3001</v>
      </c>
      <c r="E886" s="13"/>
      <c r="F886" s="13"/>
      <c r="G886" s="13"/>
      <c r="H886" s="13"/>
      <c r="I886" s="13"/>
      <c r="J886" s="13"/>
      <c r="K886" s="13"/>
      <c r="L886" s="13"/>
      <c r="M886" s="13"/>
      <c r="N886" s="13"/>
      <c r="O886" s="13"/>
      <c r="P886" s="13"/>
      <c r="Q886" s="13"/>
      <c r="R886" s="13"/>
      <c r="S886" s="13"/>
      <c r="T886" s="13"/>
      <c r="U886" s="67"/>
    </row>
    <row r="887" spans="1:21" ht="15.75" x14ac:dyDescent="0.25">
      <c r="A887" s="68" t="s">
        <v>2998</v>
      </c>
      <c r="B887" s="69">
        <v>6</v>
      </c>
      <c r="C887" s="69" t="s">
        <v>2909</v>
      </c>
      <c r="D887" s="69" t="s">
        <v>3002</v>
      </c>
      <c r="E887" s="69">
        <v>1</v>
      </c>
      <c r="F887" s="69">
        <v>3.8530000000000002</v>
      </c>
      <c r="G887" s="69" t="s">
        <v>0</v>
      </c>
      <c r="H887" s="69">
        <v>2560</v>
      </c>
      <c r="I887" s="69">
        <v>25</v>
      </c>
      <c r="J887" s="69" t="s">
        <v>2</v>
      </c>
      <c r="K887" s="69"/>
      <c r="L887" s="69"/>
      <c r="M887" s="69"/>
      <c r="N887" s="69"/>
      <c r="O887" s="69"/>
      <c r="P887" s="69"/>
      <c r="Q887" s="69"/>
      <c r="R887" s="69"/>
      <c r="S887" s="69">
        <v>950</v>
      </c>
      <c r="T887" s="69">
        <v>1135</v>
      </c>
      <c r="U887" s="70">
        <v>100</v>
      </c>
    </row>
    <row r="888" spans="1:21" ht="15.75" x14ac:dyDescent="0.25">
      <c r="A888" s="68" t="s">
        <v>2998</v>
      </c>
      <c r="B888" s="69">
        <v>6</v>
      </c>
      <c r="C888" s="69" t="s">
        <v>2909</v>
      </c>
      <c r="D888" s="69" t="s">
        <v>3003</v>
      </c>
      <c r="E888" s="69">
        <v>1</v>
      </c>
      <c r="F888" s="69">
        <v>3.8530000000000002</v>
      </c>
      <c r="G888" s="69" t="s">
        <v>0</v>
      </c>
      <c r="H888" s="69">
        <v>2560</v>
      </c>
      <c r="I888" s="69">
        <v>25</v>
      </c>
      <c r="J888" s="69" t="s">
        <v>2</v>
      </c>
      <c r="K888" s="69"/>
      <c r="L888" s="69"/>
      <c r="M888" s="69"/>
      <c r="N888" s="69"/>
      <c r="O888" s="69"/>
      <c r="P888" s="69"/>
      <c r="Q888" s="69"/>
      <c r="R888" s="69"/>
      <c r="S888" s="69">
        <v>950</v>
      </c>
      <c r="T888" s="69">
        <v>1135</v>
      </c>
      <c r="U888" s="70">
        <v>100</v>
      </c>
    </row>
    <row r="889" spans="1:21" ht="15.75" x14ac:dyDescent="0.25">
      <c r="A889" s="68" t="s">
        <v>2998</v>
      </c>
      <c r="B889" s="69">
        <v>5</v>
      </c>
      <c r="C889" s="69" t="s">
        <v>2909</v>
      </c>
      <c r="D889" s="69" t="s">
        <v>3004</v>
      </c>
      <c r="E889" s="69">
        <v>12</v>
      </c>
      <c r="F889" s="69">
        <v>0.39500000000000002</v>
      </c>
      <c r="G889" s="69" t="s">
        <v>0</v>
      </c>
      <c r="H889" s="69">
        <v>425</v>
      </c>
      <c r="I889" s="69">
        <v>8</v>
      </c>
      <c r="J889" s="69" t="s">
        <v>1</v>
      </c>
      <c r="K889" s="69"/>
      <c r="L889" s="69"/>
      <c r="M889" s="69"/>
      <c r="N889" s="69"/>
      <c r="O889" s="69"/>
      <c r="P889" s="69"/>
      <c r="Q889" s="69"/>
      <c r="R889" s="69"/>
      <c r="S889" s="69">
        <v>200</v>
      </c>
      <c r="T889" s="69">
        <v>250</v>
      </c>
      <c r="U889" s="70">
        <v>10</v>
      </c>
    </row>
    <row r="890" spans="1:21" ht="15.75" x14ac:dyDescent="0.25">
      <c r="A890" s="68" t="s">
        <v>2998</v>
      </c>
      <c r="B890" s="69">
        <v>3</v>
      </c>
      <c r="C890" s="69" t="s">
        <v>2909</v>
      </c>
      <c r="D890" s="69" t="s">
        <v>3005</v>
      </c>
      <c r="E890" s="69">
        <v>1</v>
      </c>
      <c r="F890" s="69">
        <v>1.5780000000000001</v>
      </c>
      <c r="G890" s="69"/>
      <c r="H890" s="69">
        <v>4000</v>
      </c>
      <c r="I890" s="69">
        <v>16</v>
      </c>
      <c r="J890" s="69" t="s">
        <v>2</v>
      </c>
      <c r="K890" s="69"/>
      <c r="L890" s="69"/>
      <c r="M890" s="69"/>
      <c r="N890" s="69"/>
      <c r="O890" s="69"/>
      <c r="P890" s="69"/>
      <c r="Q890" s="69"/>
      <c r="R890" s="69"/>
      <c r="S890" s="69">
        <v>605</v>
      </c>
      <c r="T890" s="69">
        <v>730</v>
      </c>
      <c r="U890" s="70">
        <v>40</v>
      </c>
    </row>
    <row r="891" spans="1:21" ht="15.75" x14ac:dyDescent="0.25">
      <c r="A891" s="68" t="s">
        <v>2998</v>
      </c>
      <c r="B891" s="69">
        <v>2</v>
      </c>
      <c r="C891" s="69" t="s">
        <v>2909</v>
      </c>
      <c r="D891" s="69" t="s">
        <v>3006</v>
      </c>
      <c r="E891" s="69">
        <v>1</v>
      </c>
      <c r="F891" s="69">
        <v>3.8530000000000002</v>
      </c>
      <c r="G891" s="69" t="s">
        <v>0</v>
      </c>
      <c r="H891" s="69">
        <v>4500</v>
      </c>
      <c r="I891" s="69">
        <v>25</v>
      </c>
      <c r="J891" s="69" t="s">
        <v>2</v>
      </c>
      <c r="K891" s="69"/>
      <c r="L891" s="69"/>
      <c r="M891" s="69"/>
      <c r="N891" s="69"/>
      <c r="O891" s="69"/>
      <c r="P891" s="69"/>
      <c r="Q891" s="69"/>
      <c r="R891" s="69"/>
      <c r="S891" s="69">
        <v>950</v>
      </c>
      <c r="T891" s="69">
        <v>1135</v>
      </c>
      <c r="U891" s="70">
        <v>100</v>
      </c>
    </row>
    <row r="892" spans="1:21" ht="15.75" x14ac:dyDescent="0.25">
      <c r="A892" s="68" t="s">
        <v>2998</v>
      </c>
      <c r="B892" s="69">
        <v>2</v>
      </c>
      <c r="C892" s="69" t="s">
        <v>2909</v>
      </c>
      <c r="D892" s="69" t="s">
        <v>3007</v>
      </c>
      <c r="E892" s="69">
        <v>1</v>
      </c>
      <c r="F892" s="69">
        <v>3.8530000000000002</v>
      </c>
      <c r="G892" s="69" t="s">
        <v>0</v>
      </c>
      <c r="H892" s="69">
        <v>4500</v>
      </c>
      <c r="I892" s="69">
        <v>25</v>
      </c>
      <c r="J892" s="69" t="s">
        <v>2</v>
      </c>
      <c r="K892" s="69"/>
      <c r="L892" s="69"/>
      <c r="M892" s="69"/>
      <c r="N892" s="69"/>
      <c r="O892" s="69"/>
      <c r="P892" s="69"/>
      <c r="Q892" s="69"/>
      <c r="R892" s="69"/>
      <c r="S892" s="69">
        <v>950</v>
      </c>
      <c r="T892" s="69">
        <v>1135</v>
      </c>
      <c r="U892" s="70">
        <v>100</v>
      </c>
    </row>
    <row r="893" spans="1:21" ht="15.75" x14ac:dyDescent="0.25">
      <c r="A893" s="68" t="s">
        <v>2998</v>
      </c>
      <c r="B893" s="69">
        <v>4</v>
      </c>
      <c r="C893" s="69" t="s">
        <v>2909</v>
      </c>
      <c r="D893" s="69" t="s">
        <v>3008</v>
      </c>
      <c r="E893" s="69">
        <v>9</v>
      </c>
      <c r="F893" s="69">
        <v>0.39500000000000002</v>
      </c>
      <c r="G893" s="69" t="s">
        <v>0</v>
      </c>
      <c r="H893" s="69">
        <v>1780</v>
      </c>
      <c r="I893" s="69">
        <v>8</v>
      </c>
      <c r="J893" s="69" t="s">
        <v>1</v>
      </c>
      <c r="K893" s="69"/>
      <c r="L893" s="69"/>
      <c r="M893" s="69"/>
      <c r="N893" s="69"/>
      <c r="O893" s="69"/>
      <c r="P893" s="69"/>
      <c r="Q893" s="69"/>
      <c r="R893" s="69"/>
      <c r="S893" s="69">
        <v>200</v>
      </c>
      <c r="T893" s="69">
        <v>250</v>
      </c>
      <c r="U893" s="70">
        <v>10</v>
      </c>
    </row>
    <row r="894" spans="1:21" ht="15.75" x14ac:dyDescent="0.25">
      <c r="A894" s="68" t="s">
        <v>2998</v>
      </c>
      <c r="B894" s="69">
        <v>4</v>
      </c>
      <c r="C894" s="69" t="s">
        <v>2909</v>
      </c>
      <c r="D894" s="69" t="s">
        <v>3009</v>
      </c>
      <c r="E894" s="69">
        <v>8</v>
      </c>
      <c r="F894" s="69">
        <v>0.39500000000000002</v>
      </c>
      <c r="G894" s="69" t="s">
        <v>0</v>
      </c>
      <c r="H894" s="69">
        <v>1780</v>
      </c>
      <c r="I894" s="69">
        <v>8</v>
      </c>
      <c r="J894" s="69" t="s">
        <v>1</v>
      </c>
      <c r="K894" s="69"/>
      <c r="L894" s="69"/>
      <c r="M894" s="69"/>
      <c r="N894" s="69"/>
      <c r="O894" s="69"/>
      <c r="P894" s="69"/>
      <c r="Q894" s="69"/>
      <c r="R894" s="69"/>
      <c r="S894" s="69">
        <v>200</v>
      </c>
      <c r="T894" s="69">
        <v>250</v>
      </c>
      <c r="U894" s="70">
        <v>10</v>
      </c>
    </row>
    <row r="895" spans="1:21" ht="15.75" x14ac:dyDescent="0.25">
      <c r="A895" s="68" t="s">
        <v>2998</v>
      </c>
      <c r="B895" s="69">
        <v>4</v>
      </c>
      <c r="C895" s="69" t="s">
        <v>2909</v>
      </c>
      <c r="D895" s="69" t="s">
        <v>3010</v>
      </c>
      <c r="E895" s="69">
        <v>9</v>
      </c>
      <c r="F895" s="69">
        <v>0.39500000000000002</v>
      </c>
      <c r="G895" s="69" t="s">
        <v>0</v>
      </c>
      <c r="H895" s="69">
        <v>1780</v>
      </c>
      <c r="I895" s="69">
        <v>8</v>
      </c>
      <c r="J895" s="69" t="s">
        <v>1</v>
      </c>
      <c r="K895" s="69"/>
      <c r="L895" s="69"/>
      <c r="M895" s="69"/>
      <c r="N895" s="69"/>
      <c r="O895" s="69"/>
      <c r="P895" s="69"/>
      <c r="Q895" s="69"/>
      <c r="R895" s="69"/>
      <c r="S895" s="69">
        <v>200</v>
      </c>
      <c r="T895" s="69">
        <v>250</v>
      </c>
      <c r="U895" s="70">
        <v>10</v>
      </c>
    </row>
    <row r="896" spans="1:21" ht="15.75" x14ac:dyDescent="0.25">
      <c r="A896" s="68" t="s">
        <v>2998</v>
      </c>
      <c r="B896" s="69">
        <v>1</v>
      </c>
      <c r="C896" s="69" t="s">
        <v>2909</v>
      </c>
      <c r="D896" s="69" t="s">
        <v>3011</v>
      </c>
      <c r="E896" s="69">
        <v>1</v>
      </c>
      <c r="F896" s="69">
        <v>3.8530000000000002</v>
      </c>
      <c r="G896" s="69" t="s">
        <v>0</v>
      </c>
      <c r="H896" s="69">
        <v>5120</v>
      </c>
      <c r="I896" s="69">
        <v>25</v>
      </c>
      <c r="J896" s="69" t="s">
        <v>2</v>
      </c>
      <c r="K896" s="69"/>
      <c r="L896" s="69"/>
      <c r="M896" s="69"/>
      <c r="N896" s="69"/>
      <c r="O896" s="69"/>
      <c r="P896" s="69"/>
      <c r="Q896" s="69"/>
      <c r="R896" s="69"/>
      <c r="S896" s="69">
        <v>950</v>
      </c>
      <c r="T896" s="69">
        <v>1135</v>
      </c>
      <c r="U896" s="70">
        <v>100</v>
      </c>
    </row>
    <row r="897" spans="1:21" ht="15.75" x14ac:dyDescent="0.25">
      <c r="A897" s="68" t="s">
        <v>2998</v>
      </c>
      <c r="B897" s="69">
        <v>1</v>
      </c>
      <c r="C897" s="69" t="s">
        <v>2909</v>
      </c>
      <c r="D897" s="69" t="s">
        <v>3012</v>
      </c>
      <c r="E897" s="69">
        <v>1</v>
      </c>
      <c r="F897" s="69">
        <v>3.8530000000000002</v>
      </c>
      <c r="G897" s="69" t="s">
        <v>0</v>
      </c>
      <c r="H897" s="69">
        <v>5120</v>
      </c>
      <c r="I897" s="69">
        <v>25</v>
      </c>
      <c r="J897" s="69" t="s">
        <v>2</v>
      </c>
      <c r="K897" s="69"/>
      <c r="L897" s="69"/>
      <c r="M897" s="69"/>
      <c r="N897" s="69"/>
      <c r="O897" s="69"/>
      <c r="P897" s="69"/>
      <c r="Q897" s="69"/>
      <c r="R897" s="69"/>
      <c r="S897" s="69">
        <v>950</v>
      </c>
      <c r="T897" s="69">
        <v>1135</v>
      </c>
      <c r="U897" s="70">
        <v>100</v>
      </c>
    </row>
    <row r="898" spans="1:21" ht="15.75" x14ac:dyDescent="0.25">
      <c r="A898" s="68" t="s">
        <v>2998</v>
      </c>
      <c r="B898" s="69">
        <v>1</v>
      </c>
      <c r="C898" s="69" t="s">
        <v>2909</v>
      </c>
      <c r="D898" s="69" t="s">
        <v>3013</v>
      </c>
      <c r="E898" s="69">
        <v>1</v>
      </c>
      <c r="F898" s="69">
        <v>3.8530000000000002</v>
      </c>
      <c r="G898" s="69" t="s">
        <v>0</v>
      </c>
      <c r="H898" s="69">
        <v>5120</v>
      </c>
      <c r="I898" s="69">
        <v>25</v>
      </c>
      <c r="J898" s="69" t="s">
        <v>2</v>
      </c>
      <c r="K898" s="69"/>
      <c r="L898" s="69"/>
      <c r="M898" s="69"/>
      <c r="N898" s="69"/>
      <c r="O898" s="69"/>
      <c r="P898" s="69"/>
      <c r="Q898" s="69"/>
      <c r="R898" s="69"/>
      <c r="S898" s="69">
        <v>950</v>
      </c>
      <c r="T898" s="69">
        <v>1135</v>
      </c>
      <c r="U898" s="70">
        <v>100</v>
      </c>
    </row>
    <row r="899" spans="1:21" ht="15.75" x14ac:dyDescent="0.25">
      <c r="A899" s="68" t="s">
        <v>2998</v>
      </c>
      <c r="B899" s="69">
        <v>3</v>
      </c>
      <c r="C899" s="69" t="s">
        <v>2909</v>
      </c>
      <c r="D899" s="69" t="s">
        <v>3014</v>
      </c>
      <c r="E899" s="69">
        <v>1</v>
      </c>
      <c r="F899" s="69">
        <v>1.5780000000000001</v>
      </c>
      <c r="G899" s="69"/>
      <c r="H899" s="69">
        <v>4000</v>
      </c>
      <c r="I899" s="69">
        <v>16</v>
      </c>
      <c r="J899" s="69" t="s">
        <v>2</v>
      </c>
      <c r="K899" s="69"/>
      <c r="L899" s="69"/>
      <c r="M899" s="69"/>
      <c r="N899" s="69"/>
      <c r="O899" s="69"/>
      <c r="P899" s="69"/>
      <c r="Q899" s="69"/>
      <c r="R899" s="69"/>
      <c r="S899" s="69">
        <v>605</v>
      </c>
      <c r="T899" s="69">
        <v>730</v>
      </c>
      <c r="U899" s="70">
        <v>40</v>
      </c>
    </row>
    <row r="900" spans="1:21" ht="15.75" x14ac:dyDescent="0.25">
      <c r="A900" s="68" t="s">
        <v>2998</v>
      </c>
      <c r="B900" s="69">
        <v>2</v>
      </c>
      <c r="C900" s="69" t="s">
        <v>2909</v>
      </c>
      <c r="D900" s="69" t="s">
        <v>3015</v>
      </c>
      <c r="E900" s="69">
        <v>1</v>
      </c>
      <c r="F900" s="69">
        <v>3.8530000000000002</v>
      </c>
      <c r="G900" s="69" t="s">
        <v>0</v>
      </c>
      <c r="H900" s="69">
        <v>4500</v>
      </c>
      <c r="I900" s="69">
        <v>25</v>
      </c>
      <c r="J900" s="69" t="s">
        <v>2</v>
      </c>
      <c r="K900" s="69"/>
      <c r="L900" s="69"/>
      <c r="M900" s="69"/>
      <c r="N900" s="69"/>
      <c r="O900" s="69"/>
      <c r="P900" s="69"/>
      <c r="Q900" s="69"/>
      <c r="R900" s="69"/>
      <c r="S900" s="69">
        <v>950</v>
      </c>
      <c r="T900" s="69">
        <v>1135</v>
      </c>
      <c r="U900" s="70">
        <v>100</v>
      </c>
    </row>
    <row r="901" spans="1:21" ht="15.75" x14ac:dyDescent="0.25">
      <c r="A901" s="66" t="s">
        <v>2971</v>
      </c>
      <c r="B901" s="13" t="s">
        <v>2971</v>
      </c>
      <c r="C901" s="13" t="s">
        <v>3776</v>
      </c>
      <c r="D901" s="13" t="s">
        <v>4000</v>
      </c>
      <c r="E901" s="13"/>
      <c r="F901" s="13"/>
      <c r="G901" s="13"/>
      <c r="H901" s="13"/>
      <c r="I901" s="13"/>
      <c r="J901" s="13"/>
      <c r="K901" s="13"/>
      <c r="L901" s="13"/>
      <c r="M901" s="13"/>
      <c r="N901" s="13"/>
      <c r="O901" s="13"/>
      <c r="P901" s="13"/>
      <c r="Q901" s="13"/>
      <c r="R901" s="13"/>
      <c r="S901" s="13"/>
      <c r="T901" s="13"/>
      <c r="U901" s="67"/>
    </row>
    <row r="902" spans="1:21" ht="15.75" x14ac:dyDescent="0.25">
      <c r="A902" s="66" t="s">
        <v>2978</v>
      </c>
      <c r="B902" s="13" t="s">
        <v>2971</v>
      </c>
      <c r="C902" s="95" t="s">
        <v>2972</v>
      </c>
      <c r="D902" s="95" t="s">
        <v>2967</v>
      </c>
      <c r="E902" s="95">
        <v>0.43</v>
      </c>
      <c r="F902" s="13"/>
      <c r="G902" s="13"/>
      <c r="H902" s="13"/>
      <c r="I902" s="13"/>
      <c r="J902" s="13"/>
      <c r="K902" s="13"/>
      <c r="L902" s="13"/>
      <c r="M902" s="13"/>
      <c r="N902" s="13"/>
      <c r="O902" s="13"/>
      <c r="P902" s="13"/>
      <c r="Q902" s="13"/>
      <c r="R902" s="13"/>
      <c r="S902" s="13"/>
      <c r="T902" s="13"/>
      <c r="U902" s="67"/>
    </row>
    <row r="903" spans="1:21" ht="15.75" x14ac:dyDescent="0.25">
      <c r="A903" s="14" t="s">
        <v>2978</v>
      </c>
      <c r="B903" s="15" t="s">
        <v>2978</v>
      </c>
      <c r="C903" s="15"/>
      <c r="D903" s="15" t="s">
        <v>2979</v>
      </c>
      <c r="E903" s="15">
        <v>1</v>
      </c>
      <c r="F903" s="15"/>
      <c r="G903" s="15"/>
      <c r="H903" s="15"/>
      <c r="I903" s="15"/>
      <c r="J903" s="15"/>
      <c r="K903" s="15"/>
      <c r="L903" s="15"/>
      <c r="M903" s="15"/>
      <c r="N903" s="15"/>
      <c r="O903" s="15"/>
      <c r="P903" s="15"/>
      <c r="Q903" s="15"/>
      <c r="R903" s="15"/>
      <c r="S903" s="15"/>
      <c r="T903" s="15"/>
      <c r="U903" s="16"/>
    </row>
    <row r="904" spans="1:21" ht="15.75" x14ac:dyDescent="0.25">
      <c r="A904" s="32" t="s">
        <v>2978</v>
      </c>
      <c r="B904" s="30"/>
      <c r="C904" s="35" t="s">
        <v>2980</v>
      </c>
      <c r="D904" s="35" t="s">
        <v>2967</v>
      </c>
      <c r="E904" s="35">
        <v>0.43</v>
      </c>
      <c r="F904" s="13" t="s">
        <v>4</v>
      </c>
      <c r="G904" s="30" t="s">
        <v>3</v>
      </c>
      <c r="H904" s="30"/>
      <c r="I904" s="30"/>
      <c r="J904" s="30"/>
      <c r="K904" s="30"/>
      <c r="L904" s="30"/>
      <c r="M904" s="30"/>
      <c r="N904" s="30"/>
      <c r="O904" s="30"/>
      <c r="P904" s="30"/>
      <c r="Q904" s="30"/>
      <c r="R904" s="30"/>
      <c r="S904" s="30"/>
      <c r="T904" s="30"/>
      <c r="U904" s="33"/>
    </row>
    <row r="905" spans="1:21" ht="15.75" x14ac:dyDescent="0.25">
      <c r="A905" s="66" t="s">
        <v>2978</v>
      </c>
      <c r="B905" s="13" t="s">
        <v>2971</v>
      </c>
      <c r="C905" s="13" t="s">
        <v>2983</v>
      </c>
      <c r="D905" s="13" t="s">
        <v>2984</v>
      </c>
      <c r="E905" s="13"/>
      <c r="F905" s="13"/>
      <c r="G905" s="13"/>
      <c r="H905" s="13"/>
      <c r="I905" s="13"/>
      <c r="J905" s="13"/>
      <c r="K905" s="13"/>
      <c r="L905" s="13"/>
      <c r="M905" s="13"/>
      <c r="N905" s="13"/>
      <c r="O905" s="13"/>
      <c r="P905" s="13"/>
      <c r="Q905" s="13"/>
      <c r="R905" s="13"/>
      <c r="S905" s="13"/>
      <c r="T905" s="13"/>
      <c r="U905" s="67"/>
    </row>
    <row r="906" spans="1:21" ht="15.75" x14ac:dyDescent="0.25">
      <c r="A906" s="68" t="s">
        <v>2978</v>
      </c>
      <c r="B906" s="69">
        <v>5</v>
      </c>
      <c r="C906" s="69" t="s">
        <v>2909</v>
      </c>
      <c r="D906" s="69" t="s">
        <v>2985</v>
      </c>
      <c r="E906" s="69">
        <v>8</v>
      </c>
      <c r="F906" s="69">
        <v>0.39500000000000002</v>
      </c>
      <c r="G906" s="69" t="s">
        <v>0</v>
      </c>
      <c r="H906" s="69">
        <v>425</v>
      </c>
      <c r="I906" s="69">
        <v>8</v>
      </c>
      <c r="J906" s="69" t="s">
        <v>1</v>
      </c>
      <c r="K906" s="69"/>
      <c r="L906" s="69"/>
      <c r="M906" s="69"/>
      <c r="N906" s="69"/>
      <c r="O906" s="69"/>
      <c r="P906" s="69"/>
      <c r="Q906" s="69"/>
      <c r="R906" s="69"/>
      <c r="S906" s="69">
        <v>200</v>
      </c>
      <c r="T906" s="69">
        <v>250</v>
      </c>
      <c r="U906" s="70">
        <v>10</v>
      </c>
    </row>
    <row r="907" spans="1:21" ht="15.75" x14ac:dyDescent="0.25">
      <c r="A907" s="68" t="s">
        <v>2978</v>
      </c>
      <c r="B907" s="69">
        <v>3</v>
      </c>
      <c r="C907" s="69" t="s">
        <v>2909</v>
      </c>
      <c r="D907" s="69" t="s">
        <v>2986</v>
      </c>
      <c r="E907" s="69">
        <v>1</v>
      </c>
      <c r="F907" s="69">
        <v>1.5780000000000001</v>
      </c>
      <c r="G907" s="69"/>
      <c r="H907" s="69">
        <v>2750</v>
      </c>
      <c r="I907" s="69">
        <v>16</v>
      </c>
      <c r="J907" s="69" t="s">
        <v>2</v>
      </c>
      <c r="K907" s="69"/>
      <c r="L907" s="69"/>
      <c r="M907" s="69"/>
      <c r="N907" s="69"/>
      <c r="O907" s="69"/>
      <c r="P907" s="69"/>
      <c r="Q907" s="69"/>
      <c r="R907" s="69"/>
      <c r="S907" s="69">
        <v>605</v>
      </c>
      <c r="T907" s="69">
        <v>730</v>
      </c>
      <c r="U907" s="70">
        <v>40</v>
      </c>
    </row>
    <row r="908" spans="1:21" ht="15.75" x14ac:dyDescent="0.25">
      <c r="A908" s="68" t="s">
        <v>2978</v>
      </c>
      <c r="B908" s="69">
        <v>2</v>
      </c>
      <c r="C908" s="69" t="s">
        <v>2909</v>
      </c>
      <c r="D908" s="69" t="s">
        <v>2987</v>
      </c>
      <c r="E908" s="69">
        <v>1</v>
      </c>
      <c r="F908" s="69">
        <v>3.8530000000000002</v>
      </c>
      <c r="G908" s="69" t="s">
        <v>0</v>
      </c>
      <c r="H908" s="69">
        <v>3350</v>
      </c>
      <c r="I908" s="69">
        <v>25</v>
      </c>
      <c r="J908" s="69" t="s">
        <v>2</v>
      </c>
      <c r="K908" s="69"/>
      <c r="L908" s="69"/>
      <c r="M908" s="69"/>
      <c r="N908" s="69"/>
      <c r="O908" s="69"/>
      <c r="P908" s="69"/>
      <c r="Q908" s="69"/>
      <c r="R908" s="69"/>
      <c r="S908" s="69">
        <v>950</v>
      </c>
      <c r="T908" s="69">
        <v>1135</v>
      </c>
      <c r="U908" s="70">
        <v>100</v>
      </c>
    </row>
    <row r="909" spans="1:21" ht="15.75" x14ac:dyDescent="0.25">
      <c r="A909" s="68" t="s">
        <v>2978</v>
      </c>
      <c r="B909" s="69">
        <v>2</v>
      </c>
      <c r="C909" s="69" t="s">
        <v>2909</v>
      </c>
      <c r="D909" s="69" t="s">
        <v>2988</v>
      </c>
      <c r="E909" s="69">
        <v>1</v>
      </c>
      <c r="F909" s="69">
        <v>3.8530000000000002</v>
      </c>
      <c r="G909" s="69" t="s">
        <v>0</v>
      </c>
      <c r="H909" s="69">
        <v>3350</v>
      </c>
      <c r="I909" s="69">
        <v>25</v>
      </c>
      <c r="J909" s="69" t="s">
        <v>2</v>
      </c>
      <c r="K909" s="69"/>
      <c r="L909" s="69"/>
      <c r="M909" s="69"/>
      <c r="N909" s="69"/>
      <c r="O909" s="69"/>
      <c r="P909" s="69"/>
      <c r="Q909" s="69"/>
      <c r="R909" s="69"/>
      <c r="S909" s="69">
        <v>950</v>
      </c>
      <c r="T909" s="69">
        <v>1135</v>
      </c>
      <c r="U909" s="70">
        <v>100</v>
      </c>
    </row>
    <row r="910" spans="1:21" ht="15.75" x14ac:dyDescent="0.25">
      <c r="A910" s="68" t="s">
        <v>2978</v>
      </c>
      <c r="B910" s="69">
        <v>4</v>
      </c>
      <c r="C910" s="69" t="s">
        <v>2909</v>
      </c>
      <c r="D910" s="69" t="s">
        <v>2989</v>
      </c>
      <c r="E910" s="69">
        <v>7</v>
      </c>
      <c r="F910" s="69">
        <v>0.39500000000000002</v>
      </c>
      <c r="G910" s="69" t="s">
        <v>0</v>
      </c>
      <c r="H910" s="69">
        <v>1780</v>
      </c>
      <c r="I910" s="69">
        <v>8</v>
      </c>
      <c r="J910" s="69" t="s">
        <v>1</v>
      </c>
      <c r="K910" s="69"/>
      <c r="L910" s="69"/>
      <c r="M910" s="69"/>
      <c r="N910" s="69"/>
      <c r="O910" s="69"/>
      <c r="P910" s="69"/>
      <c r="Q910" s="69"/>
      <c r="R910" s="69"/>
      <c r="S910" s="69">
        <v>200</v>
      </c>
      <c r="T910" s="69">
        <v>250</v>
      </c>
      <c r="U910" s="70">
        <v>10</v>
      </c>
    </row>
    <row r="911" spans="1:21" ht="15.75" x14ac:dyDescent="0.25">
      <c r="A911" s="68" t="s">
        <v>2978</v>
      </c>
      <c r="B911" s="69">
        <v>4</v>
      </c>
      <c r="C911" s="69" t="s">
        <v>2909</v>
      </c>
      <c r="D911" s="69" t="s">
        <v>2990</v>
      </c>
      <c r="E911" s="69">
        <v>3</v>
      </c>
      <c r="F911" s="69">
        <v>0.39500000000000002</v>
      </c>
      <c r="G911" s="69" t="s">
        <v>0</v>
      </c>
      <c r="H911" s="69">
        <v>1780</v>
      </c>
      <c r="I911" s="69">
        <v>8</v>
      </c>
      <c r="J911" s="69" t="s">
        <v>1</v>
      </c>
      <c r="K911" s="69"/>
      <c r="L911" s="69"/>
      <c r="M911" s="69"/>
      <c r="N911" s="69"/>
      <c r="O911" s="69"/>
      <c r="P911" s="69"/>
      <c r="Q911" s="69"/>
      <c r="R911" s="69"/>
      <c r="S911" s="69">
        <v>200</v>
      </c>
      <c r="T911" s="69">
        <v>250</v>
      </c>
      <c r="U911" s="70">
        <v>10</v>
      </c>
    </row>
    <row r="912" spans="1:21" ht="15.75" x14ac:dyDescent="0.25">
      <c r="A912" s="68" t="s">
        <v>2978</v>
      </c>
      <c r="B912" s="69">
        <v>4</v>
      </c>
      <c r="C912" s="69" t="s">
        <v>2909</v>
      </c>
      <c r="D912" s="69" t="s">
        <v>2991</v>
      </c>
      <c r="E912" s="69">
        <v>7</v>
      </c>
      <c r="F912" s="69">
        <v>0.39500000000000002</v>
      </c>
      <c r="G912" s="69" t="s">
        <v>0</v>
      </c>
      <c r="H912" s="69">
        <v>1780</v>
      </c>
      <c r="I912" s="69">
        <v>8</v>
      </c>
      <c r="J912" s="69" t="s">
        <v>1</v>
      </c>
      <c r="K912" s="69"/>
      <c r="L912" s="69"/>
      <c r="M912" s="69"/>
      <c r="N912" s="69"/>
      <c r="O912" s="69"/>
      <c r="P912" s="69"/>
      <c r="Q912" s="69"/>
      <c r="R912" s="69"/>
      <c r="S912" s="69">
        <v>200</v>
      </c>
      <c r="T912" s="69">
        <v>250</v>
      </c>
      <c r="U912" s="70">
        <v>10</v>
      </c>
    </row>
    <row r="913" spans="1:21" ht="15.75" x14ac:dyDescent="0.25">
      <c r="A913" s="68" t="s">
        <v>2978</v>
      </c>
      <c r="B913" s="69">
        <v>1</v>
      </c>
      <c r="C913" s="69" t="s">
        <v>2909</v>
      </c>
      <c r="D913" s="69" t="s">
        <v>2992</v>
      </c>
      <c r="E913" s="69">
        <v>1</v>
      </c>
      <c r="F913" s="69">
        <v>3.8530000000000002</v>
      </c>
      <c r="G913" s="69" t="s">
        <v>0</v>
      </c>
      <c r="H913" s="69">
        <v>3970</v>
      </c>
      <c r="I913" s="69">
        <v>25</v>
      </c>
      <c r="J913" s="69" t="s">
        <v>2</v>
      </c>
      <c r="K913" s="69"/>
      <c r="L913" s="69"/>
      <c r="M913" s="69"/>
      <c r="N913" s="69"/>
      <c r="O913" s="69"/>
      <c r="P913" s="69"/>
      <c r="Q913" s="69"/>
      <c r="R913" s="69"/>
      <c r="S913" s="69">
        <v>950</v>
      </c>
      <c r="T913" s="69">
        <v>1135</v>
      </c>
      <c r="U913" s="70">
        <v>100</v>
      </c>
    </row>
    <row r="914" spans="1:21" ht="15.75" x14ac:dyDescent="0.25">
      <c r="A914" s="68" t="s">
        <v>2978</v>
      </c>
      <c r="B914" s="69">
        <v>1</v>
      </c>
      <c r="C914" s="69" t="s">
        <v>2909</v>
      </c>
      <c r="D914" s="69" t="s">
        <v>2993</v>
      </c>
      <c r="E914" s="69">
        <v>1</v>
      </c>
      <c r="F914" s="69">
        <v>3.8530000000000002</v>
      </c>
      <c r="G914" s="69" t="s">
        <v>0</v>
      </c>
      <c r="H914" s="69">
        <v>3970</v>
      </c>
      <c r="I914" s="69">
        <v>25</v>
      </c>
      <c r="J914" s="69" t="s">
        <v>2</v>
      </c>
      <c r="K914" s="69"/>
      <c r="L914" s="69"/>
      <c r="M914" s="69"/>
      <c r="N914" s="69"/>
      <c r="O914" s="69"/>
      <c r="P914" s="69"/>
      <c r="Q914" s="69"/>
      <c r="R914" s="69"/>
      <c r="S914" s="69">
        <v>950</v>
      </c>
      <c r="T914" s="69">
        <v>1135</v>
      </c>
      <c r="U914" s="70">
        <v>100</v>
      </c>
    </row>
    <row r="915" spans="1:21" ht="15.75" x14ac:dyDescent="0.25">
      <c r="A915" s="68" t="s">
        <v>2978</v>
      </c>
      <c r="B915" s="69">
        <v>1</v>
      </c>
      <c r="C915" s="69" t="s">
        <v>2909</v>
      </c>
      <c r="D915" s="69" t="s">
        <v>2994</v>
      </c>
      <c r="E915" s="69">
        <v>1</v>
      </c>
      <c r="F915" s="69">
        <v>3.8530000000000002</v>
      </c>
      <c r="G915" s="69" t="s">
        <v>0</v>
      </c>
      <c r="H915" s="69">
        <v>3970</v>
      </c>
      <c r="I915" s="69">
        <v>25</v>
      </c>
      <c r="J915" s="69" t="s">
        <v>2</v>
      </c>
      <c r="K915" s="69"/>
      <c r="L915" s="69"/>
      <c r="M915" s="69"/>
      <c r="N915" s="69"/>
      <c r="O915" s="69"/>
      <c r="P915" s="69"/>
      <c r="Q915" s="69"/>
      <c r="R915" s="69"/>
      <c r="S915" s="69">
        <v>950</v>
      </c>
      <c r="T915" s="69">
        <v>1135</v>
      </c>
      <c r="U915" s="70">
        <v>100</v>
      </c>
    </row>
    <row r="916" spans="1:21" ht="15.75" x14ac:dyDescent="0.25">
      <c r="A916" s="68" t="s">
        <v>2978</v>
      </c>
      <c r="B916" s="69">
        <v>3</v>
      </c>
      <c r="C916" s="69" t="s">
        <v>2909</v>
      </c>
      <c r="D916" s="69" t="s">
        <v>2995</v>
      </c>
      <c r="E916" s="69">
        <v>1</v>
      </c>
      <c r="F916" s="69">
        <v>1.5780000000000001</v>
      </c>
      <c r="G916" s="69"/>
      <c r="H916" s="69">
        <v>2750</v>
      </c>
      <c r="I916" s="69">
        <v>16</v>
      </c>
      <c r="J916" s="69" t="s">
        <v>2</v>
      </c>
      <c r="K916" s="69"/>
      <c r="L916" s="69"/>
      <c r="M916" s="69"/>
      <c r="N916" s="69"/>
      <c r="O916" s="69"/>
      <c r="P916" s="69"/>
      <c r="Q916" s="69"/>
      <c r="R916" s="69"/>
      <c r="S916" s="69">
        <v>605</v>
      </c>
      <c r="T916" s="69">
        <v>730</v>
      </c>
      <c r="U916" s="70">
        <v>40</v>
      </c>
    </row>
    <row r="917" spans="1:21" ht="15.75" x14ac:dyDescent="0.25">
      <c r="A917" s="68" t="s">
        <v>2978</v>
      </c>
      <c r="B917" s="69">
        <v>2</v>
      </c>
      <c r="C917" s="69" t="s">
        <v>2909</v>
      </c>
      <c r="D917" s="69" t="s">
        <v>2996</v>
      </c>
      <c r="E917" s="69">
        <v>1</v>
      </c>
      <c r="F917" s="69">
        <v>3.8530000000000002</v>
      </c>
      <c r="G917" s="69" t="s">
        <v>0</v>
      </c>
      <c r="H917" s="69">
        <v>3350</v>
      </c>
      <c r="I917" s="69">
        <v>25</v>
      </c>
      <c r="J917" s="69" t="s">
        <v>2</v>
      </c>
      <c r="K917" s="69"/>
      <c r="L917" s="69"/>
      <c r="M917" s="69"/>
      <c r="N917" s="69"/>
      <c r="O917" s="69"/>
      <c r="P917" s="69"/>
      <c r="Q917" s="69"/>
      <c r="R917" s="69"/>
      <c r="S917" s="69">
        <v>950</v>
      </c>
      <c r="T917" s="69">
        <v>1135</v>
      </c>
      <c r="U917" s="70">
        <v>100</v>
      </c>
    </row>
    <row r="918" spans="1:21" ht="15.75" x14ac:dyDescent="0.25">
      <c r="A918" s="66" t="s">
        <v>2971</v>
      </c>
      <c r="B918" s="13" t="s">
        <v>2971</v>
      </c>
      <c r="C918" s="13" t="s">
        <v>3776</v>
      </c>
      <c r="D918" s="13" t="s">
        <v>2939</v>
      </c>
      <c r="E918" s="13"/>
      <c r="F918" s="13"/>
      <c r="G918" s="13"/>
      <c r="H918" s="13"/>
      <c r="I918" s="13"/>
      <c r="J918" s="13"/>
      <c r="K918" s="13"/>
      <c r="L918" s="13"/>
      <c r="M918" s="13"/>
      <c r="N918" s="13"/>
      <c r="O918" s="13"/>
      <c r="P918" s="13"/>
      <c r="Q918" s="13"/>
      <c r="R918" s="13"/>
      <c r="S918" s="13"/>
      <c r="T918" s="13"/>
      <c r="U918" s="67"/>
    </row>
    <row r="919" spans="1:21" ht="15.75" x14ac:dyDescent="0.25">
      <c r="A919" s="18" t="s">
        <v>3173</v>
      </c>
      <c r="B919" s="19" t="s">
        <v>3173</v>
      </c>
      <c r="C919" s="19" t="s">
        <v>2932</v>
      </c>
      <c r="D919" s="19" t="s">
        <v>3174</v>
      </c>
      <c r="E919" s="19"/>
      <c r="F919" s="19"/>
      <c r="G919" s="19"/>
      <c r="H919" s="19"/>
      <c r="I919" s="19"/>
      <c r="J919" s="19"/>
      <c r="K919" s="19"/>
      <c r="L919" s="19"/>
      <c r="M919" s="19"/>
      <c r="N919" s="19"/>
      <c r="O919" s="19"/>
      <c r="P919" s="19"/>
      <c r="Q919" s="19"/>
      <c r="R919" s="19"/>
      <c r="S919" s="19"/>
      <c r="T919" s="19"/>
      <c r="U919" s="20"/>
    </row>
    <row r="920" spans="1:21" ht="31.5" x14ac:dyDescent="0.25">
      <c r="A920" s="32" t="s">
        <v>3173</v>
      </c>
      <c r="B920" s="30">
        <v>1</v>
      </c>
      <c r="C920" s="30" t="s">
        <v>2909</v>
      </c>
      <c r="D920" s="30" t="s">
        <v>3175</v>
      </c>
      <c r="E920" s="30">
        <v>4</v>
      </c>
      <c r="F920" s="13">
        <v>0.88800000000000001</v>
      </c>
      <c r="G920" s="30"/>
      <c r="H920" s="30">
        <v>6000</v>
      </c>
      <c r="I920" s="30">
        <v>12</v>
      </c>
      <c r="J920" s="30" t="s">
        <v>2</v>
      </c>
      <c r="K920" s="30"/>
      <c r="L920" s="30"/>
      <c r="M920" s="30"/>
      <c r="N920" s="30"/>
      <c r="O920" s="30"/>
      <c r="P920" s="30"/>
      <c r="Q920" s="30"/>
      <c r="R920" s="30"/>
      <c r="S920" s="30" t="s">
        <v>2934</v>
      </c>
      <c r="T920" s="30" t="s">
        <v>2934</v>
      </c>
      <c r="U920" s="33">
        <v>30</v>
      </c>
    </row>
    <row r="921" spans="1:21" ht="31.5" x14ac:dyDescent="0.25">
      <c r="A921" s="32" t="s">
        <v>3173</v>
      </c>
      <c r="B921" s="30">
        <v>2</v>
      </c>
      <c r="C921" s="30" t="s">
        <v>2909</v>
      </c>
      <c r="D921" s="30" t="s">
        <v>3176</v>
      </c>
      <c r="E921" s="30">
        <v>60</v>
      </c>
      <c r="F921" s="13">
        <v>0.88800000000000001</v>
      </c>
      <c r="G921" s="30"/>
      <c r="H921" s="30">
        <v>760</v>
      </c>
      <c r="I921" s="30">
        <v>12</v>
      </c>
      <c r="J921" s="30" t="s">
        <v>2</v>
      </c>
      <c r="K921" s="30"/>
      <c r="L921" s="30"/>
      <c r="M921" s="30"/>
      <c r="N921" s="30"/>
      <c r="O921" s="30"/>
      <c r="P921" s="30"/>
      <c r="Q921" s="30"/>
      <c r="R921" s="30"/>
      <c r="S921" s="30" t="s">
        <v>2934</v>
      </c>
      <c r="T921" s="30" t="s">
        <v>2934</v>
      </c>
      <c r="U921" s="33">
        <v>30</v>
      </c>
    </row>
    <row r="922" spans="1:21" ht="31.5" x14ac:dyDescent="0.25">
      <c r="A922" s="32" t="s">
        <v>3173</v>
      </c>
      <c r="B922" s="30">
        <v>3</v>
      </c>
      <c r="C922" s="30" t="s">
        <v>2909</v>
      </c>
      <c r="D922" s="30" t="s">
        <v>2935</v>
      </c>
      <c r="E922" s="30">
        <v>60</v>
      </c>
      <c r="F922" s="13">
        <v>0.61599999999999999</v>
      </c>
      <c r="G922" s="30"/>
      <c r="H922" s="30">
        <v>500</v>
      </c>
      <c r="I922" s="30">
        <v>10</v>
      </c>
      <c r="J922" s="30" t="s">
        <v>2</v>
      </c>
      <c r="K922" s="30"/>
      <c r="L922" s="30"/>
      <c r="M922" s="30"/>
      <c r="N922" s="30"/>
      <c r="O922" s="30"/>
      <c r="P922" s="30"/>
      <c r="Q922" s="30"/>
      <c r="R922" s="30"/>
      <c r="S922" s="30" t="s">
        <v>2934</v>
      </c>
      <c r="T922" s="30" t="s">
        <v>2934</v>
      </c>
      <c r="U922" s="33">
        <v>25</v>
      </c>
    </row>
    <row r="923" spans="1:21" ht="31.5" x14ac:dyDescent="0.25">
      <c r="A923" s="32" t="s">
        <v>3173</v>
      </c>
      <c r="B923" s="30">
        <v>4</v>
      </c>
      <c r="C923" s="30" t="s">
        <v>2909</v>
      </c>
      <c r="D923" s="30" t="s">
        <v>2935</v>
      </c>
      <c r="E923" s="30">
        <v>4</v>
      </c>
      <c r="F923" s="13">
        <v>0.88800000000000001</v>
      </c>
      <c r="G923" s="30"/>
      <c r="H923" s="30">
        <v>1200</v>
      </c>
      <c r="I923" s="30">
        <v>12</v>
      </c>
      <c r="J923" s="30" t="s">
        <v>2</v>
      </c>
      <c r="K923" s="30"/>
      <c r="L923" s="30"/>
      <c r="M923" s="30"/>
      <c r="N923" s="30"/>
      <c r="O923" s="30"/>
      <c r="P923" s="30"/>
      <c r="Q923" s="30"/>
      <c r="R923" s="30"/>
      <c r="S923" s="30" t="s">
        <v>2934</v>
      </c>
      <c r="T923" s="30" t="s">
        <v>2934</v>
      </c>
      <c r="U923" s="33">
        <v>30</v>
      </c>
    </row>
    <row r="924" spans="1:21" ht="15.75" x14ac:dyDescent="0.25">
      <c r="A924" s="18" t="s">
        <v>3169</v>
      </c>
      <c r="B924" s="19" t="s">
        <v>3169</v>
      </c>
      <c r="C924" s="19" t="s">
        <v>2932</v>
      </c>
      <c r="D924" s="19" t="s">
        <v>3170</v>
      </c>
      <c r="E924" s="19"/>
      <c r="F924" s="19"/>
      <c r="G924" s="19"/>
      <c r="H924" s="19"/>
      <c r="I924" s="19"/>
      <c r="J924" s="19"/>
      <c r="K924" s="19"/>
      <c r="L924" s="19"/>
      <c r="M924" s="19"/>
      <c r="N924" s="19"/>
      <c r="O924" s="19"/>
      <c r="P924" s="19"/>
      <c r="Q924" s="19"/>
      <c r="R924" s="19"/>
      <c r="S924" s="19"/>
      <c r="T924" s="19"/>
      <c r="U924" s="20"/>
    </row>
    <row r="925" spans="1:21" ht="31.5" x14ac:dyDescent="0.25">
      <c r="A925" s="32" t="s">
        <v>3169</v>
      </c>
      <c r="B925" s="30">
        <v>1</v>
      </c>
      <c r="C925" s="30" t="s">
        <v>2909</v>
      </c>
      <c r="D925" s="30" t="s">
        <v>2933</v>
      </c>
      <c r="E925" s="30">
        <v>2</v>
      </c>
      <c r="F925" s="13">
        <v>0.88800000000000001</v>
      </c>
      <c r="G925" s="30"/>
      <c r="H925" s="30">
        <v>2900</v>
      </c>
      <c r="I925" s="30">
        <v>12</v>
      </c>
      <c r="J925" s="30" t="s">
        <v>2</v>
      </c>
      <c r="K925" s="30"/>
      <c r="L925" s="30"/>
      <c r="M925" s="30"/>
      <c r="N925" s="30"/>
      <c r="O925" s="30"/>
      <c r="P925" s="30"/>
      <c r="Q925" s="30"/>
      <c r="R925" s="30"/>
      <c r="S925" s="30" t="s">
        <v>2934</v>
      </c>
      <c r="T925" s="30" t="s">
        <v>2934</v>
      </c>
      <c r="U925" s="33">
        <v>30</v>
      </c>
    </row>
    <row r="926" spans="1:21" ht="31.5" x14ac:dyDescent="0.25">
      <c r="A926" s="32" t="s">
        <v>3169</v>
      </c>
      <c r="B926" s="30">
        <v>2</v>
      </c>
      <c r="C926" s="30" t="s">
        <v>2909</v>
      </c>
      <c r="D926" s="30" t="s">
        <v>2935</v>
      </c>
      <c r="E926" s="30">
        <v>15</v>
      </c>
      <c r="F926" s="13">
        <v>0.88800000000000001</v>
      </c>
      <c r="G926" s="30"/>
      <c r="H926" s="30">
        <v>780</v>
      </c>
      <c r="I926" s="30">
        <v>12</v>
      </c>
      <c r="J926" s="30" t="s">
        <v>2</v>
      </c>
      <c r="K926" s="30"/>
      <c r="L926" s="30"/>
      <c r="M926" s="30"/>
      <c r="N926" s="30"/>
      <c r="O926" s="30"/>
      <c r="P926" s="30"/>
      <c r="Q926" s="30"/>
      <c r="R926" s="30"/>
      <c r="S926" s="30" t="s">
        <v>2934</v>
      </c>
      <c r="T926" s="30" t="s">
        <v>2934</v>
      </c>
      <c r="U926" s="33">
        <v>30</v>
      </c>
    </row>
    <row r="927" spans="1:21" ht="15.75" x14ac:dyDescent="0.25">
      <c r="A927" s="18" t="s">
        <v>3171</v>
      </c>
      <c r="B927" s="19" t="s">
        <v>3171</v>
      </c>
      <c r="C927" s="19" t="s">
        <v>2932</v>
      </c>
      <c r="D927" s="19" t="s">
        <v>3172</v>
      </c>
      <c r="E927" s="19"/>
      <c r="F927" s="19"/>
      <c r="G927" s="19"/>
      <c r="H927" s="19"/>
      <c r="I927" s="19"/>
      <c r="J927" s="19"/>
      <c r="K927" s="19"/>
      <c r="L927" s="19"/>
      <c r="M927" s="19"/>
      <c r="N927" s="19"/>
      <c r="O927" s="19"/>
      <c r="P927" s="19"/>
      <c r="Q927" s="19"/>
      <c r="R927" s="19"/>
      <c r="S927" s="19"/>
      <c r="T927" s="19"/>
      <c r="U927" s="20"/>
    </row>
    <row r="928" spans="1:21" ht="31.5" x14ac:dyDescent="0.25">
      <c r="A928" s="32" t="s">
        <v>3171</v>
      </c>
      <c r="B928" s="30">
        <v>1</v>
      </c>
      <c r="C928" s="30" t="s">
        <v>2909</v>
      </c>
      <c r="D928" s="30" t="s">
        <v>2933</v>
      </c>
      <c r="E928" s="30">
        <v>2</v>
      </c>
      <c r="F928" s="13">
        <v>0.88800000000000001</v>
      </c>
      <c r="G928" s="30"/>
      <c r="H928" s="30">
        <v>2100</v>
      </c>
      <c r="I928" s="30">
        <v>12</v>
      </c>
      <c r="J928" s="30" t="s">
        <v>2</v>
      </c>
      <c r="K928" s="30"/>
      <c r="L928" s="30"/>
      <c r="M928" s="30"/>
      <c r="N928" s="30"/>
      <c r="O928" s="30"/>
      <c r="P928" s="30"/>
      <c r="Q928" s="30"/>
      <c r="R928" s="30"/>
      <c r="S928" s="30" t="s">
        <v>2934</v>
      </c>
      <c r="T928" s="30" t="s">
        <v>2934</v>
      </c>
      <c r="U928" s="33">
        <v>30</v>
      </c>
    </row>
    <row r="929" spans="1:21" ht="31.5" x14ac:dyDescent="0.25">
      <c r="A929" s="32" t="s">
        <v>3171</v>
      </c>
      <c r="B929" s="30">
        <v>2</v>
      </c>
      <c r="C929" s="30" t="s">
        <v>2909</v>
      </c>
      <c r="D929" s="30" t="s">
        <v>2935</v>
      </c>
      <c r="E929" s="30">
        <v>11</v>
      </c>
      <c r="F929" s="13">
        <v>0.88800000000000001</v>
      </c>
      <c r="G929" s="30"/>
      <c r="H929" s="30">
        <v>780</v>
      </c>
      <c r="I929" s="30">
        <v>12</v>
      </c>
      <c r="J929" s="30" t="s">
        <v>2</v>
      </c>
      <c r="K929" s="30"/>
      <c r="L929" s="30"/>
      <c r="M929" s="30"/>
      <c r="N929" s="30"/>
      <c r="O929" s="30"/>
      <c r="P929" s="30"/>
      <c r="Q929" s="30"/>
      <c r="R929" s="30"/>
      <c r="S929" s="30" t="s">
        <v>2934</v>
      </c>
      <c r="T929" s="30" t="s">
        <v>2934</v>
      </c>
      <c r="U929" s="33">
        <v>30</v>
      </c>
    </row>
    <row r="930" spans="1:21" ht="15.75" x14ac:dyDescent="0.25">
      <c r="A930" s="18" t="s">
        <v>3177</v>
      </c>
      <c r="B930" s="19" t="s">
        <v>3177</v>
      </c>
      <c r="C930" s="19" t="s">
        <v>2932</v>
      </c>
      <c r="D930" s="19" t="s">
        <v>3178</v>
      </c>
      <c r="E930" s="19"/>
      <c r="F930" s="19"/>
      <c r="G930" s="19"/>
      <c r="H930" s="19"/>
      <c r="I930" s="19"/>
      <c r="J930" s="19"/>
      <c r="K930" s="19"/>
      <c r="L930" s="19"/>
      <c r="M930" s="19"/>
      <c r="N930" s="19"/>
      <c r="O930" s="19"/>
      <c r="P930" s="19"/>
      <c r="Q930" s="19"/>
      <c r="R930" s="19"/>
      <c r="S930" s="19"/>
      <c r="T930" s="19"/>
      <c r="U930" s="20"/>
    </row>
    <row r="931" spans="1:21" ht="31.5" x14ac:dyDescent="0.25">
      <c r="A931" s="32" t="s">
        <v>3177</v>
      </c>
      <c r="B931" s="30">
        <v>1</v>
      </c>
      <c r="C931" s="30" t="s">
        <v>2909</v>
      </c>
      <c r="D931" s="30" t="s">
        <v>2935</v>
      </c>
      <c r="E931" s="30">
        <v>2</v>
      </c>
      <c r="F931" s="13">
        <v>0.61699999999999999</v>
      </c>
      <c r="G931" s="30"/>
      <c r="H931" s="30">
        <v>1280</v>
      </c>
      <c r="I931" s="30">
        <v>10</v>
      </c>
      <c r="J931" s="30" t="s">
        <v>1</v>
      </c>
      <c r="K931" s="30"/>
      <c r="L931" s="30"/>
      <c r="M931" s="30"/>
      <c r="N931" s="30"/>
      <c r="O931" s="30"/>
      <c r="P931" s="30"/>
      <c r="Q931" s="30"/>
      <c r="R931" s="30"/>
      <c r="S931" s="30" t="s">
        <v>2934</v>
      </c>
      <c r="T931" s="30" t="s">
        <v>2934</v>
      </c>
      <c r="U931" s="33">
        <v>12.5</v>
      </c>
    </row>
    <row r="932" spans="1:21" ht="31.5" x14ac:dyDescent="0.25">
      <c r="A932" s="32" t="s">
        <v>3177</v>
      </c>
      <c r="B932" s="30">
        <v>2</v>
      </c>
      <c r="C932" s="30" t="s">
        <v>2909</v>
      </c>
      <c r="D932" s="30" t="s">
        <v>2933</v>
      </c>
      <c r="E932" s="30">
        <v>9</v>
      </c>
      <c r="F932" s="13">
        <v>0.61699999999999999</v>
      </c>
      <c r="G932" s="30"/>
      <c r="H932" s="30">
        <v>230</v>
      </c>
      <c r="I932" s="30">
        <v>10</v>
      </c>
      <c r="J932" s="30" t="s">
        <v>1</v>
      </c>
      <c r="K932" s="30"/>
      <c r="L932" s="30"/>
      <c r="M932" s="30"/>
      <c r="N932" s="30"/>
      <c r="O932" s="30"/>
      <c r="P932" s="30"/>
      <c r="Q932" s="30"/>
      <c r="R932" s="30"/>
      <c r="S932" s="30" t="s">
        <v>2934</v>
      </c>
      <c r="T932" s="30" t="s">
        <v>2934</v>
      </c>
      <c r="U932" s="33">
        <v>12.5</v>
      </c>
    </row>
    <row r="933" spans="1:21" ht="15.75" x14ac:dyDescent="0.25">
      <c r="A933" s="18" t="s">
        <v>3179</v>
      </c>
      <c r="B933" s="19" t="s">
        <v>3179</v>
      </c>
      <c r="C933" s="19" t="s">
        <v>2932</v>
      </c>
      <c r="D933" s="19" t="s">
        <v>3180</v>
      </c>
      <c r="E933" s="19"/>
      <c r="F933" s="19"/>
      <c r="G933" s="19"/>
      <c r="H933" s="19"/>
      <c r="I933" s="19"/>
      <c r="J933" s="19"/>
      <c r="K933" s="19"/>
      <c r="L933" s="19"/>
      <c r="M933" s="19"/>
      <c r="N933" s="19"/>
      <c r="O933" s="19"/>
      <c r="P933" s="19"/>
      <c r="Q933" s="19"/>
      <c r="R933" s="19"/>
      <c r="S933" s="19"/>
      <c r="T933" s="19"/>
      <c r="U933" s="20"/>
    </row>
    <row r="934" spans="1:21" ht="31.5" x14ac:dyDescent="0.25">
      <c r="A934" s="32" t="s">
        <v>3179</v>
      </c>
      <c r="B934" s="30">
        <v>1</v>
      </c>
      <c r="C934" s="30" t="s">
        <v>2909</v>
      </c>
      <c r="D934" s="30" t="s">
        <v>2935</v>
      </c>
      <c r="E934" s="30">
        <v>2</v>
      </c>
      <c r="F934" s="13">
        <v>0.39500000000000002</v>
      </c>
      <c r="G934" s="30"/>
      <c r="H934" s="30">
        <v>1450</v>
      </c>
      <c r="I934" s="30">
        <v>8</v>
      </c>
      <c r="J934" s="30" t="s">
        <v>2</v>
      </c>
      <c r="K934" s="30"/>
      <c r="L934" s="30"/>
      <c r="M934" s="30"/>
      <c r="N934" s="30"/>
      <c r="O934" s="30"/>
      <c r="P934" s="30"/>
      <c r="Q934" s="30"/>
      <c r="R934" s="30"/>
      <c r="S934" s="30" t="s">
        <v>2934</v>
      </c>
      <c r="T934" s="30" t="s">
        <v>2934</v>
      </c>
      <c r="U934" s="33">
        <v>20</v>
      </c>
    </row>
    <row r="935" spans="1:21" ht="31.5" x14ac:dyDescent="0.25">
      <c r="A935" s="32" t="s">
        <v>3179</v>
      </c>
      <c r="B935" s="30">
        <v>2</v>
      </c>
      <c r="C935" s="30" t="s">
        <v>2909</v>
      </c>
      <c r="D935" s="30" t="s">
        <v>2933</v>
      </c>
      <c r="E935" s="30">
        <v>18</v>
      </c>
      <c r="F935" s="13">
        <v>0.39500000000000002</v>
      </c>
      <c r="G935" s="30"/>
      <c r="H935" s="30">
        <v>260</v>
      </c>
      <c r="I935" s="30">
        <v>8</v>
      </c>
      <c r="J935" s="30" t="s">
        <v>2</v>
      </c>
      <c r="K935" s="30"/>
      <c r="L935" s="30"/>
      <c r="M935" s="30"/>
      <c r="N935" s="30"/>
      <c r="O935" s="30"/>
      <c r="P935" s="30"/>
      <c r="Q935" s="30"/>
      <c r="R935" s="30"/>
      <c r="S935" s="30" t="s">
        <v>2934</v>
      </c>
      <c r="T935" s="30" t="s">
        <v>2934</v>
      </c>
      <c r="U935" s="33">
        <v>20</v>
      </c>
    </row>
    <row r="936" spans="1:21" ht="15.75" x14ac:dyDescent="0.25">
      <c r="A936" s="18" t="s">
        <v>3181</v>
      </c>
      <c r="B936" s="19" t="s">
        <v>3181</v>
      </c>
      <c r="C936" s="19" t="s">
        <v>2932</v>
      </c>
      <c r="D936" s="19" t="s">
        <v>3182</v>
      </c>
      <c r="E936" s="19"/>
      <c r="F936" s="19"/>
      <c r="G936" s="19"/>
      <c r="H936" s="19"/>
      <c r="I936" s="19"/>
      <c r="J936" s="19"/>
      <c r="K936" s="19"/>
      <c r="L936" s="19"/>
      <c r="M936" s="19"/>
      <c r="N936" s="19"/>
      <c r="O936" s="19"/>
      <c r="P936" s="19"/>
      <c r="Q936" s="19"/>
      <c r="R936" s="19"/>
      <c r="S936" s="19"/>
      <c r="T936" s="19"/>
      <c r="U936" s="20"/>
    </row>
    <row r="937" spans="1:21" ht="31.5" x14ac:dyDescent="0.25">
      <c r="A937" s="32" t="s">
        <v>3181</v>
      </c>
      <c r="B937" s="30">
        <v>1</v>
      </c>
      <c r="C937" s="30" t="s">
        <v>2909</v>
      </c>
      <c r="D937" s="30" t="s">
        <v>2935</v>
      </c>
      <c r="E937" s="30">
        <v>2</v>
      </c>
      <c r="F937" s="13">
        <v>0.61699999999999999</v>
      </c>
      <c r="G937" s="30"/>
      <c r="H937" s="30">
        <v>1280</v>
      </c>
      <c r="I937" s="30">
        <v>10</v>
      </c>
      <c r="J937" s="30" t="s">
        <v>1</v>
      </c>
      <c r="K937" s="30"/>
      <c r="L937" s="30"/>
      <c r="M937" s="30"/>
      <c r="N937" s="30"/>
      <c r="O937" s="30"/>
      <c r="P937" s="30"/>
      <c r="Q937" s="30"/>
      <c r="R937" s="30"/>
      <c r="S937" s="30" t="s">
        <v>2934</v>
      </c>
      <c r="T937" s="30" t="s">
        <v>2934</v>
      </c>
      <c r="U937" s="33">
        <v>12.5</v>
      </c>
    </row>
    <row r="938" spans="1:21" ht="31.5" x14ac:dyDescent="0.25">
      <c r="A938" s="32" t="s">
        <v>3181</v>
      </c>
      <c r="B938" s="30">
        <v>2</v>
      </c>
      <c r="C938" s="30" t="s">
        <v>2909</v>
      </c>
      <c r="D938" s="30" t="s">
        <v>2933</v>
      </c>
      <c r="E938" s="30">
        <v>9</v>
      </c>
      <c r="F938" s="13">
        <v>0.61699999999999999</v>
      </c>
      <c r="G938" s="30"/>
      <c r="H938" s="30">
        <v>220</v>
      </c>
      <c r="I938" s="30">
        <v>10</v>
      </c>
      <c r="J938" s="30" t="s">
        <v>1</v>
      </c>
      <c r="K938" s="30"/>
      <c r="L938" s="30"/>
      <c r="M938" s="30"/>
      <c r="N938" s="30"/>
      <c r="O938" s="30"/>
      <c r="P938" s="30"/>
      <c r="Q938" s="30"/>
      <c r="R938" s="30"/>
      <c r="S938" s="30" t="s">
        <v>2934</v>
      </c>
      <c r="T938" s="30" t="s">
        <v>2934</v>
      </c>
      <c r="U938" s="33">
        <v>12.5</v>
      </c>
    </row>
    <row r="939" spans="1:21" ht="15.75" x14ac:dyDescent="0.25">
      <c r="A939" s="18" t="s">
        <v>3183</v>
      </c>
      <c r="B939" s="19" t="s">
        <v>3183</v>
      </c>
      <c r="C939" s="19" t="s">
        <v>2932</v>
      </c>
      <c r="D939" s="19" t="s">
        <v>3184</v>
      </c>
      <c r="E939" s="19"/>
      <c r="F939" s="19"/>
      <c r="G939" s="19"/>
      <c r="H939" s="19"/>
      <c r="I939" s="19"/>
      <c r="J939" s="19"/>
      <c r="K939" s="19"/>
      <c r="L939" s="19"/>
      <c r="M939" s="19"/>
      <c r="N939" s="19"/>
      <c r="O939" s="19"/>
      <c r="P939" s="19"/>
      <c r="Q939" s="19"/>
      <c r="R939" s="19"/>
      <c r="S939" s="19"/>
      <c r="T939" s="19"/>
      <c r="U939" s="20"/>
    </row>
    <row r="940" spans="1:21" ht="31.5" x14ac:dyDescent="0.25">
      <c r="A940" s="32" t="s">
        <v>3183</v>
      </c>
      <c r="B940" s="30">
        <v>1</v>
      </c>
      <c r="C940" s="30" t="s">
        <v>2909</v>
      </c>
      <c r="D940" s="30" t="s">
        <v>2935</v>
      </c>
      <c r="E940" s="30">
        <v>2</v>
      </c>
      <c r="F940" s="13">
        <v>0.39500000000000002</v>
      </c>
      <c r="G940" s="30"/>
      <c r="H940" s="30">
        <v>1400</v>
      </c>
      <c r="I940" s="30">
        <v>8</v>
      </c>
      <c r="J940" s="30" t="s">
        <v>2</v>
      </c>
      <c r="K940" s="30"/>
      <c r="L940" s="30"/>
      <c r="M940" s="30"/>
      <c r="N940" s="30"/>
      <c r="O940" s="30"/>
      <c r="P940" s="30"/>
      <c r="Q940" s="30"/>
      <c r="R940" s="30"/>
      <c r="S940" s="30" t="s">
        <v>2934</v>
      </c>
      <c r="T940" s="30" t="s">
        <v>2934</v>
      </c>
      <c r="U940" s="33">
        <v>20</v>
      </c>
    </row>
    <row r="941" spans="1:21" ht="31.5" x14ac:dyDescent="0.25">
      <c r="A941" s="32" t="s">
        <v>3183</v>
      </c>
      <c r="B941" s="30">
        <v>2</v>
      </c>
      <c r="C941" s="30" t="s">
        <v>2909</v>
      </c>
      <c r="D941" s="30" t="s">
        <v>2933</v>
      </c>
      <c r="E941" s="30">
        <v>17</v>
      </c>
      <c r="F941" s="13">
        <v>0.39500000000000002</v>
      </c>
      <c r="G941" s="30"/>
      <c r="H941" s="30">
        <v>260</v>
      </c>
      <c r="I941" s="30">
        <v>8</v>
      </c>
      <c r="J941" s="30" t="s">
        <v>2</v>
      </c>
      <c r="K941" s="30"/>
      <c r="L941" s="30"/>
      <c r="M941" s="30"/>
      <c r="N941" s="30"/>
      <c r="O941" s="30"/>
      <c r="P941" s="30"/>
      <c r="Q941" s="30"/>
      <c r="R941" s="30"/>
      <c r="S941" s="30" t="s">
        <v>2934</v>
      </c>
      <c r="T941" s="30" t="s">
        <v>2934</v>
      </c>
      <c r="U941" s="33">
        <v>20</v>
      </c>
    </row>
    <row r="942" spans="1:21" ht="15.75" x14ac:dyDescent="0.25">
      <c r="A942" s="18" t="s">
        <v>3185</v>
      </c>
      <c r="B942" s="19" t="s">
        <v>3185</v>
      </c>
      <c r="C942" s="19" t="s">
        <v>2932</v>
      </c>
      <c r="D942" s="19" t="s">
        <v>3186</v>
      </c>
      <c r="E942" s="19"/>
      <c r="F942" s="19"/>
      <c r="G942" s="19"/>
      <c r="H942" s="19"/>
      <c r="I942" s="19"/>
      <c r="J942" s="19"/>
      <c r="K942" s="19"/>
      <c r="L942" s="19"/>
      <c r="M942" s="19"/>
      <c r="N942" s="19"/>
      <c r="O942" s="19"/>
      <c r="P942" s="19"/>
      <c r="Q942" s="19"/>
      <c r="R942" s="19"/>
      <c r="S942" s="19"/>
      <c r="T942" s="19"/>
      <c r="U942" s="20"/>
    </row>
    <row r="943" spans="1:21" ht="31.5" x14ac:dyDescent="0.25">
      <c r="A943" s="32" t="s">
        <v>3185</v>
      </c>
      <c r="B943" s="30">
        <v>1</v>
      </c>
      <c r="C943" s="30" t="s">
        <v>2909</v>
      </c>
      <c r="D943" s="30" t="s">
        <v>2935</v>
      </c>
      <c r="E943" s="30">
        <v>2</v>
      </c>
      <c r="F943" s="13">
        <v>0.39500000000000002</v>
      </c>
      <c r="G943" s="30"/>
      <c r="H943" s="30">
        <v>1100</v>
      </c>
      <c r="I943" s="30">
        <v>8</v>
      </c>
      <c r="J943" s="30" t="s">
        <v>2</v>
      </c>
      <c r="K943" s="30"/>
      <c r="L943" s="30"/>
      <c r="M943" s="30"/>
      <c r="N943" s="30"/>
      <c r="O943" s="30"/>
      <c r="P943" s="30"/>
      <c r="Q943" s="30"/>
      <c r="R943" s="30"/>
      <c r="S943" s="30" t="s">
        <v>2934</v>
      </c>
      <c r="T943" s="30" t="s">
        <v>2934</v>
      </c>
      <c r="U943" s="33">
        <v>20</v>
      </c>
    </row>
    <row r="944" spans="1:21" ht="31.5" x14ac:dyDescent="0.25">
      <c r="A944" s="32" t="s">
        <v>3185</v>
      </c>
      <c r="B944" s="30">
        <v>2</v>
      </c>
      <c r="C944" s="30" t="s">
        <v>2909</v>
      </c>
      <c r="D944" s="30" t="s">
        <v>2933</v>
      </c>
      <c r="E944" s="30">
        <v>14</v>
      </c>
      <c r="F944" s="13">
        <v>0.39500000000000002</v>
      </c>
      <c r="G944" s="30"/>
      <c r="H944" s="30">
        <v>260</v>
      </c>
      <c r="I944" s="30">
        <v>8</v>
      </c>
      <c r="J944" s="30" t="s">
        <v>2</v>
      </c>
      <c r="K944" s="30"/>
      <c r="L944" s="30"/>
      <c r="M944" s="30"/>
      <c r="N944" s="30"/>
      <c r="O944" s="30"/>
      <c r="P944" s="30"/>
      <c r="Q944" s="30"/>
      <c r="R944" s="30"/>
      <c r="S944" s="30" t="s">
        <v>2934</v>
      </c>
      <c r="T944" s="30" t="s">
        <v>2934</v>
      </c>
      <c r="U944" s="33">
        <v>20</v>
      </c>
    </row>
    <row r="945" spans="1:21" ht="15.75" x14ac:dyDescent="0.25">
      <c r="A945" s="18" t="s">
        <v>3187</v>
      </c>
      <c r="B945" s="19" t="s">
        <v>3187</v>
      </c>
      <c r="C945" s="19" t="s">
        <v>2932</v>
      </c>
      <c r="D945" s="19" t="s">
        <v>3188</v>
      </c>
      <c r="E945" s="19"/>
      <c r="F945" s="19"/>
      <c r="G945" s="19"/>
      <c r="H945" s="19"/>
      <c r="I945" s="19"/>
      <c r="J945" s="19"/>
      <c r="K945" s="19"/>
      <c r="L945" s="19"/>
      <c r="M945" s="19"/>
      <c r="N945" s="19"/>
      <c r="O945" s="19"/>
      <c r="P945" s="19"/>
      <c r="Q945" s="19"/>
      <c r="R945" s="19"/>
      <c r="S945" s="19"/>
      <c r="T945" s="19"/>
      <c r="U945" s="20"/>
    </row>
    <row r="946" spans="1:21" ht="31.5" x14ac:dyDescent="0.25">
      <c r="A946" s="32" t="s">
        <v>3187</v>
      </c>
      <c r="B946" s="30">
        <v>1</v>
      </c>
      <c r="C946" s="30" t="s">
        <v>2909</v>
      </c>
      <c r="D946" s="30" t="s">
        <v>2935</v>
      </c>
      <c r="E946" s="30">
        <v>2</v>
      </c>
      <c r="F946" s="13">
        <v>0.39500000000000002</v>
      </c>
      <c r="G946" s="30"/>
      <c r="H946" s="30">
        <v>1280</v>
      </c>
      <c r="I946" s="30">
        <v>8</v>
      </c>
      <c r="J946" s="30" t="s">
        <v>1</v>
      </c>
      <c r="K946" s="30"/>
      <c r="L946" s="30"/>
      <c r="M946" s="30"/>
      <c r="N946" s="30"/>
      <c r="O946" s="30"/>
      <c r="P946" s="30"/>
      <c r="Q946" s="30"/>
      <c r="R946" s="30"/>
      <c r="S946" s="30" t="s">
        <v>2934</v>
      </c>
      <c r="T946" s="30" t="s">
        <v>2934</v>
      </c>
      <c r="U946" s="33">
        <v>10</v>
      </c>
    </row>
    <row r="947" spans="1:21" ht="31.5" x14ac:dyDescent="0.25">
      <c r="A947" s="32" t="s">
        <v>3187</v>
      </c>
      <c r="B947" s="30">
        <v>2</v>
      </c>
      <c r="C947" s="30" t="s">
        <v>2909</v>
      </c>
      <c r="D947" s="30" t="s">
        <v>2933</v>
      </c>
      <c r="E947" s="30">
        <v>9</v>
      </c>
      <c r="F947" s="13">
        <v>0.39500000000000002</v>
      </c>
      <c r="G947" s="30"/>
      <c r="H947" s="30">
        <v>170</v>
      </c>
      <c r="I947" s="30">
        <v>8</v>
      </c>
      <c r="J947" s="30" t="s">
        <v>1</v>
      </c>
      <c r="K947" s="30"/>
      <c r="L947" s="30"/>
      <c r="M947" s="30"/>
      <c r="N947" s="30"/>
      <c r="O947" s="30"/>
      <c r="P947" s="30"/>
      <c r="Q947" s="30"/>
      <c r="R947" s="30"/>
      <c r="S947" s="30" t="s">
        <v>2934</v>
      </c>
      <c r="T947" s="30" t="s">
        <v>2934</v>
      </c>
      <c r="U947" s="33">
        <v>10</v>
      </c>
    </row>
    <row r="948" spans="1:21" ht="15.75" x14ac:dyDescent="0.25">
      <c r="A948" s="18" t="s">
        <v>3189</v>
      </c>
      <c r="B948" s="19" t="s">
        <v>3189</v>
      </c>
      <c r="C948" s="19" t="s">
        <v>2932</v>
      </c>
      <c r="D948" s="19" t="s">
        <v>3190</v>
      </c>
      <c r="E948" s="19"/>
      <c r="F948" s="19"/>
      <c r="G948" s="19"/>
      <c r="H948" s="19"/>
      <c r="I948" s="19"/>
      <c r="J948" s="19"/>
      <c r="K948" s="19"/>
      <c r="L948" s="19"/>
      <c r="M948" s="19"/>
      <c r="N948" s="19"/>
      <c r="O948" s="19"/>
      <c r="P948" s="19"/>
      <c r="Q948" s="19"/>
      <c r="R948" s="19"/>
      <c r="S948" s="19"/>
      <c r="T948" s="19"/>
      <c r="U948" s="20"/>
    </row>
    <row r="949" spans="1:21" ht="31.5" x14ac:dyDescent="0.25">
      <c r="A949" s="32" t="s">
        <v>3189</v>
      </c>
      <c r="B949" s="30">
        <v>1</v>
      </c>
      <c r="C949" s="30" t="s">
        <v>2909</v>
      </c>
      <c r="D949" s="30" t="s">
        <v>2935</v>
      </c>
      <c r="E949" s="30">
        <v>2</v>
      </c>
      <c r="F949" s="13">
        <v>0.39500000000000002</v>
      </c>
      <c r="G949" s="30"/>
      <c r="H949" s="30">
        <v>1200</v>
      </c>
      <c r="I949" s="30">
        <v>8</v>
      </c>
      <c r="J949" s="30" t="s">
        <v>2</v>
      </c>
      <c r="K949" s="30"/>
      <c r="L949" s="30"/>
      <c r="M949" s="30"/>
      <c r="N949" s="30"/>
      <c r="O949" s="30"/>
      <c r="P949" s="30"/>
      <c r="Q949" s="30"/>
      <c r="R949" s="30"/>
      <c r="S949" s="30" t="s">
        <v>2934</v>
      </c>
      <c r="T949" s="30" t="s">
        <v>2934</v>
      </c>
      <c r="U949" s="33">
        <v>20</v>
      </c>
    </row>
    <row r="950" spans="1:21" ht="31.5" x14ac:dyDescent="0.25">
      <c r="A950" s="32" t="s">
        <v>3189</v>
      </c>
      <c r="B950" s="30">
        <v>2</v>
      </c>
      <c r="C950" s="30" t="s">
        <v>2909</v>
      </c>
      <c r="D950" s="30" t="s">
        <v>2933</v>
      </c>
      <c r="E950" s="30">
        <v>17</v>
      </c>
      <c r="F950" s="13">
        <v>0.39500000000000002</v>
      </c>
      <c r="G950" s="30"/>
      <c r="H950" s="30">
        <v>210</v>
      </c>
      <c r="I950" s="30">
        <v>8</v>
      </c>
      <c r="J950" s="30" t="s">
        <v>2</v>
      </c>
      <c r="K950" s="30"/>
      <c r="L950" s="30"/>
      <c r="M950" s="30"/>
      <c r="N950" s="30"/>
      <c r="O950" s="30"/>
      <c r="P950" s="30"/>
      <c r="Q950" s="30"/>
      <c r="R950" s="30"/>
      <c r="S950" s="30" t="s">
        <v>2934</v>
      </c>
      <c r="T950" s="30" t="s">
        <v>2934</v>
      </c>
      <c r="U950" s="33">
        <v>20</v>
      </c>
    </row>
    <row r="951" spans="1:21" ht="15.75" x14ac:dyDescent="0.25">
      <c r="A951" s="18" t="s">
        <v>3191</v>
      </c>
      <c r="B951" s="19" t="s">
        <v>3191</v>
      </c>
      <c r="C951" s="19" t="s">
        <v>2932</v>
      </c>
      <c r="D951" s="19" t="s">
        <v>3192</v>
      </c>
      <c r="E951" s="19"/>
      <c r="F951" s="19"/>
      <c r="G951" s="19"/>
      <c r="H951" s="19"/>
      <c r="I951" s="19"/>
      <c r="J951" s="19"/>
      <c r="K951" s="19"/>
      <c r="L951" s="19"/>
      <c r="M951" s="19"/>
      <c r="N951" s="19"/>
      <c r="O951" s="19"/>
      <c r="P951" s="19"/>
      <c r="Q951" s="19"/>
      <c r="R951" s="19"/>
      <c r="S951" s="19"/>
      <c r="T951" s="19"/>
      <c r="U951" s="20"/>
    </row>
    <row r="952" spans="1:21" ht="31.5" x14ac:dyDescent="0.25">
      <c r="A952" s="32" t="s">
        <v>3191</v>
      </c>
      <c r="B952" s="30">
        <v>1</v>
      </c>
      <c r="C952" s="30" t="s">
        <v>2909</v>
      </c>
      <c r="D952" s="30" t="s">
        <v>2935</v>
      </c>
      <c r="E952" s="30">
        <v>2</v>
      </c>
      <c r="F952" s="13">
        <v>0.39500000000000002</v>
      </c>
      <c r="G952" s="30"/>
      <c r="H952" s="30">
        <v>800</v>
      </c>
      <c r="I952" s="30">
        <v>8</v>
      </c>
      <c r="J952" s="30" t="s">
        <v>2</v>
      </c>
      <c r="K952" s="30"/>
      <c r="L952" s="30"/>
      <c r="M952" s="30"/>
      <c r="N952" s="30"/>
      <c r="O952" s="30"/>
      <c r="P952" s="30"/>
      <c r="Q952" s="30"/>
      <c r="R952" s="30"/>
      <c r="S952" s="30" t="s">
        <v>2934</v>
      </c>
      <c r="T952" s="30" t="s">
        <v>2934</v>
      </c>
      <c r="U952" s="33">
        <v>20</v>
      </c>
    </row>
    <row r="953" spans="1:21" ht="31.5" x14ac:dyDescent="0.25">
      <c r="A953" s="32" t="s">
        <v>3191</v>
      </c>
      <c r="B953" s="30">
        <v>2</v>
      </c>
      <c r="C953" s="30" t="s">
        <v>2909</v>
      </c>
      <c r="D953" s="30" t="s">
        <v>2933</v>
      </c>
      <c r="E953" s="30">
        <v>11</v>
      </c>
      <c r="F953" s="13">
        <v>0.39500000000000002</v>
      </c>
      <c r="G953" s="30"/>
      <c r="H953" s="30">
        <v>210</v>
      </c>
      <c r="I953" s="30">
        <v>8</v>
      </c>
      <c r="J953" s="30" t="s">
        <v>2</v>
      </c>
      <c r="K953" s="30"/>
      <c r="L953" s="30"/>
      <c r="M953" s="30"/>
      <c r="N953" s="30"/>
      <c r="O953" s="30"/>
      <c r="P953" s="30"/>
      <c r="Q953" s="30"/>
      <c r="R953" s="30"/>
      <c r="S953" s="30" t="s">
        <v>2934</v>
      </c>
      <c r="T953" s="30" t="s">
        <v>2934</v>
      </c>
      <c r="U953" s="33">
        <v>20</v>
      </c>
    </row>
    <row r="954" spans="1:21" ht="15.75" x14ac:dyDescent="0.25">
      <c r="A954" s="18" t="s">
        <v>3167</v>
      </c>
      <c r="B954" s="19" t="s">
        <v>3167</v>
      </c>
      <c r="C954" s="19" t="s">
        <v>2932</v>
      </c>
      <c r="D954" s="19" t="s">
        <v>3168</v>
      </c>
      <c r="E954" s="19"/>
      <c r="F954" s="19"/>
      <c r="G954" s="19"/>
      <c r="H954" s="19"/>
      <c r="I954" s="19"/>
      <c r="J954" s="19"/>
      <c r="K954" s="19"/>
      <c r="L954" s="19"/>
      <c r="M954" s="19"/>
      <c r="N954" s="19"/>
      <c r="O954" s="19"/>
      <c r="P954" s="19"/>
      <c r="Q954" s="19"/>
      <c r="R954" s="19"/>
      <c r="S954" s="19"/>
      <c r="T954" s="19"/>
      <c r="U954" s="20"/>
    </row>
    <row r="955" spans="1:21" ht="31.5" x14ac:dyDescent="0.25">
      <c r="A955" s="32" t="s">
        <v>3167</v>
      </c>
      <c r="B955" s="30">
        <v>1</v>
      </c>
      <c r="C955" s="30" t="s">
        <v>2909</v>
      </c>
      <c r="D955" s="30" t="s">
        <v>2933</v>
      </c>
      <c r="E955" s="30">
        <v>6</v>
      </c>
      <c r="F955" s="13">
        <v>0.88800000000000001</v>
      </c>
      <c r="G955" s="30"/>
      <c r="H955" s="30">
        <v>450</v>
      </c>
      <c r="I955" s="30">
        <v>12</v>
      </c>
      <c r="J955" s="30" t="s">
        <v>2</v>
      </c>
      <c r="K955" s="30"/>
      <c r="L955" s="30"/>
      <c r="M955" s="30"/>
      <c r="N955" s="30"/>
      <c r="O955" s="30"/>
      <c r="P955" s="30"/>
      <c r="Q955" s="30"/>
      <c r="R955" s="30"/>
      <c r="S955" s="30" t="s">
        <v>2934</v>
      </c>
      <c r="T955" s="30" t="s">
        <v>2934</v>
      </c>
      <c r="U955" s="33">
        <v>30</v>
      </c>
    </row>
    <row r="956" spans="1:21" ht="32.25" thickBot="1" x14ac:dyDescent="0.3">
      <c r="A956" s="34" t="s">
        <v>3167</v>
      </c>
      <c r="B956" s="31">
        <v>2</v>
      </c>
      <c r="C956" s="31" t="s">
        <v>2909</v>
      </c>
      <c r="D956" s="31" t="s">
        <v>2935</v>
      </c>
      <c r="E956" s="31">
        <v>2</v>
      </c>
      <c r="F956" s="22">
        <v>1.208</v>
      </c>
      <c r="G956" s="31"/>
      <c r="H956" s="31">
        <v>1200</v>
      </c>
      <c r="I956" s="31">
        <v>14</v>
      </c>
      <c r="J956" s="31" t="s">
        <v>2</v>
      </c>
      <c r="K956" s="31"/>
      <c r="L956" s="31"/>
      <c r="M956" s="31"/>
      <c r="N956" s="31"/>
      <c r="O956" s="31"/>
      <c r="P956" s="31"/>
      <c r="Q956" s="31"/>
      <c r="R956" s="31"/>
      <c r="S956" s="31" t="s">
        <v>2934</v>
      </c>
      <c r="T956" s="31" t="s">
        <v>2934</v>
      </c>
      <c r="U956" s="26">
        <v>35</v>
      </c>
    </row>
  </sheetData>
  <mergeCells count="11">
    <mergeCell ref="G1:G2"/>
    <mergeCell ref="H1:J1"/>
    <mergeCell ref="K1:Q1"/>
    <mergeCell ref="R1:R2"/>
    <mergeCell ref="S1:U1"/>
    <mergeCell ref="A1:A2"/>
    <mergeCell ref="B1:B2"/>
    <mergeCell ref="C1:C2"/>
    <mergeCell ref="D1:D2"/>
    <mergeCell ref="E1:E2"/>
    <mergeCell ref="F1:F2"/>
  </mergeCells>
  <conditionalFormatting sqref="A1:U1048576">
    <cfRule type="expression" dxfId="1262" priority="1">
      <formula>ISERROR(A1)</formula>
    </cfRule>
  </conditionalFormatting>
  <conditionalFormatting sqref="A1:H1 A3:U956 H2:Q2 K1 R1:S1 S2:U2">
    <cfRule type="containsText" dxfId="1261" priority="2" stopIfTrue="1" operator="containsText" text="С ЛИСТА">
      <formula>NOT(ISERROR(SEARCH("С ЛИСТА",A1)))</formula>
    </cfRule>
    <cfRule type="containsText" dxfId="1260" priority="3" stopIfTrue="1" operator="containsText" text="ИЗ ФАЙЛА">
      <formula>NOT(ISERROR(SEARCH("ИЗ ФАЙЛА",A1)))</formula>
    </cfRule>
    <cfRule type="containsText" dxfId="1259" priority="4" stopIfTrue="1" operator="containsText" text="!!!">
      <formula>NOT(ISERROR(SEARCH("!!!",A1)))</formula>
    </cfRule>
    <cfRule type="containsText" dxfId="1258" priority="5" stopIfTrue="1" operator="containsText" text=" Заполнения проёмов ">
      <formula>NOT(ISERROR(SEARCH(" Заполнения проёмов ",A1)))</formula>
    </cfRule>
    <cfRule type="containsText" dxfId="1257" priority="6" stopIfTrue="1" operator="containsText" text=" Сборочные единицы ">
      <formula>NOT(ISERROR(SEARCH(" Сборочные единицы ",A1)))</formula>
    </cfRule>
    <cfRule type="containsText" dxfId="1256" priority="7" stopIfTrue="1" operator="containsText" text=" Заполнения проёмов ">
      <formula>NOT(ISERROR(SEARCH(" Заполнения проёмов ",A1)))</formula>
    </cfRule>
    <cfRule type="containsText" dxfId="1255" priority="8" stopIfTrue="1" operator="containsText" text=" Сборочные единицы ">
      <formula>NOT(ISERROR(SEARCH(" Сборочные единицы ",A1)))</formula>
    </cfRule>
    <cfRule type="containsText" dxfId="1254" priority="9" stopIfTrue="1" operator="containsText" text=" Изделия ">
      <formula>NOT(ISERROR(SEARCH(" Изделия ",A1)))</formula>
    </cfRule>
    <cfRule type="containsText" dxfId="1253" priority="10" stopIfTrue="1" operator="containsText" text=" Материалы ">
      <formula>NOT(ISERROR(SEARCH(" Материалы ",A1)))</formula>
    </cfRule>
    <cfRule type="containsText" dxfId="1252" priority="11" stopIfTrue="1" operator="containsText" text=" Изделия арматурные ">
      <formula>NOT(ISERROR(SEARCH(" Изделия арматурные ",A1)))</formula>
    </cfRule>
    <cfRule type="containsText" dxfId="1251" priority="12" stopIfTrue="1" operator="containsText" text=" Прокат ">
      <formula>NOT(ISERROR(SEARCH(" Прокат ",A1)))</formula>
    </cfRule>
    <cfRule type="containsText" dxfId="1250" priority="13" stopIfTrue="1" operator="containsText" text="Элементы на отм.">
      <formula>NOT(ISERROR(SEARCH("Элементы на отм.",A1)))</formula>
    </cfRule>
    <cfRule type="containsText" dxfId="1249" priority="14" stopIfTrue="1" operator="containsText" text=", на ">
      <formula>NOT(ISERROR(SEARCH(", на ",A1)))</formula>
    </cfRule>
    <cfRule type="containsText" dxfId="1248" priority="15" stopIfTrue="1" operator="containsText" text="шт.)">
      <formula>NOT(ISERROR(SEARCH("шт.)",A1)))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E9CF9760-886E-412E-BF1E-9823D55D5792}">
          <x14:formula1>
            <xm:f>'!System'!$BW$1:$BW$6</xm:f>
          </x14:formula1>
          <xm:sqref>G3:G986</xm:sqref>
        </x14:dataValidation>
        <x14:dataValidation type="list" allowBlank="1" showInputMessage="1" showErrorMessage="1" xr:uid="{6D425263-9015-466D-8709-218BE57C7FD5}">
          <x14:formula1>
            <xm:f>'!System'!$AG$1:$AO$1</xm:f>
          </x14:formula1>
          <xm:sqref>J3:J986</xm:sqref>
        </x14:dataValidation>
        <x14:dataValidation type="list" allowBlank="1" showInputMessage="1" showErrorMessage="1" xr:uid="{84AB29B3-3C1D-4B4D-8572-8FE46CED83A0}">
          <x14:formula1>
            <xm:f>'!System'!$A$1:$AE$1</xm:f>
          </x14:formula1>
          <xm:sqref>L3:L986</xm:sqref>
        </x14:dataValidation>
        <x14:dataValidation type="list" allowBlank="1" showInputMessage="1" showErrorMessage="1" xr:uid="{0D5366EB-D7FF-4E73-AFF4-BDD0016AC568}">
          <x14:formula1>
            <xm:f>'!System'!$AP$1:$BV$1</xm:f>
          </x14:formula1>
          <xm:sqref>O3:O986</xm:sqref>
        </x14:dataValidation>
        <x14:dataValidation type="list" allowBlank="1" showInputMessage="1" showErrorMessage="1" xr:uid="{9268A888-7D41-4FB7-BAF6-79562466251C}">
          <x14:formula1>
            <xm:f>'!System'!$BX$1:$BX$5</xm:f>
          </x14:formula1>
          <xm:sqref>P3:P986</xm:sqref>
        </x14:dataValidation>
        <x14:dataValidation type="list" allowBlank="1" showInputMessage="1" showErrorMessage="1" xr:uid="{BA454A3B-491F-40F1-ACE1-FCAE73055740}">
          <x14:formula1>
            <xm:f>'!System'!$AG$2:$AG$17</xm:f>
          </x14:formula1>
          <xm:sqref>I953 I955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I103 I104 I105 I106 I107 I108 I109 I110 I114 I115 I118 I119 I120 I121 I122 I123 I124 I125 I126 I127 I128 I129 I130 I131 I146 I147 I149 I150 I152 I153 I155 I156 I158 I159 I161 I162 I163 I164 I165 I167 I168 I170 I171 I173 I174 I176 I177 I179 I180 I182 I183 I185 I186 I187 I188 I189 I190 I191 I193 I194 I196 I197 I199 I200 I202 I203 I205 I206 I208 I209 I211 I212 I214 I215 I217 I218 I220 I221 I222 I223 I224 I226 I227 I229 I230 I232 I233 I248 I249 I250 I251 I256 I257 I258 I259 I260 I261 I262 I263 I264 I265 I266 I267 I268 I269 I270 I271 I272 I273 I274 I275 I276 I277 I278 I279 I280 I281 I282 I283 I284 I285 I286 I287 I288 I289 I290 I291 I292 I293 I294 I295 I296 I297 I298 I299 I300 I301 I302 I303 I304 I305 I306 I307 I308 I309 I310 I311 I312 I313 I314 I319 I320 I321 I322 I327 I328 I329 I330 I331 I332 I333 I334 I335 I336 I337 I338 I339 I340 I341 I342 I343 I344 I345 I346 I347 I348 I349 I350 I351 I352 I353 I354 I355 I356 I357 I358 I359 I360 I361 I362 I363 I364 I365 I366 I367 I368 I369 I370 I371 I372 I373 I374 I375 I376 I377 I378 I379 I380 I381 I382 I383 I388 I389 I390 I391 I396 I397 I398 I399 I400 I401 I402 I403 I404 I405 I406 I407 I408 I409 I410 I411 I412 I413 I414 I415 I416 I417 I418 I419 I420 I421 I422 I423 I424 I425 I426 I427 I428 I429 I430 I431 I432 I433 I434 I435 I436 I437 I438 I439 I440 I441 I442 I443 I444 I445 I446 I447 I448 I449 I450 I451 I452 I453 I454 I455 I456 I457 I458 I459 I460 I461 I462 I463 I464 I465 I466 I471 I472 I473 I474 I475 I476 I481 I482 I483 I484 I485 I486 I487 I488 I489 I490 I491 I492 I493 I494 I495 I496 I497 I498 I499 I500 I501 I502 I503 I504 I505 I506 I507 I508 I509 I510 I511 I512 I513 I514 I515 I516 I517 I518 I519 I520 I521 I522 I523 I524 I525 I526 I527 I528 I529 I530 I531 I533 I534 I536 I537 I539 I540 I541 I542 I543 I544 I545 I546 I547 I548 I549 I550 I551 I552 I553 I554 I555 I556 I557 I558 I559 I560 I561 I562 I563 I565 I566 I568 I569 I571 I572 I574 I575 I578 I579 I582 I583 I586 I587 I590 I591 I593 I601 I602 I603 I604 I605 I606 I618 I619 I620 I621 I622 I623 I624 I625 I626 I627 I639 I640 I641 I642 I643 I644 I645 I646 I647 I648 I654 I655 I656 I657 I658 I659 I660 I661 I662 I663 I672 I673 I674 I675 I676 I677 I678 I679 I680 I681 I682 I683 I684 I685 I686 I687 I688 I689 I690 I691 I692 I693 I694 I695 I696 I697 I715 I716 I717 I718 I719 I720 I721 I722 I723 I724 I725 I726 I727 I728 I729 I730 I731 I732 I733 I734 I735 I736 I737 I738 I739 I740 I755 I756 I757 I758 I759 I760 I761 I762 I763 I764 I765 I766 I767 I768 I769 I770 I771 I772 I781 I782 I783 I785 I786 I787 I788 I789 I795 I796 I797 I798 I799 I800 I801 I802 I803 I808 I809 I810 I811 I813 I814 I815 I816 I818 I819 I822 I823 I824 I825 I835 I836 I837 I838 I839 I840 I841 I842 I844 I845 I846 I847 I848 I849 I850 I851 I852 I853 I855 I856 I859 I860 I861 I862 I868 I869 I871 I872 I873 I877 I878 I879 I880 I881 I887 I888 I890 I891 I892 I896 I897 I898 I899 I900 I907 I908 I909 I913 I914 I915 I916 I917 I920 I921 I922 I923 I925 I926 I928 I929 I934 I935 I940 I941 I943 I944 I949 I950 I952 I956</xm:sqref>
        </x14:dataValidation>
        <x14:dataValidation type="list" allowBlank="1" showInputMessage="1" showErrorMessage="1" xr:uid="{3C3D906A-1535-48E7-B0CB-E8E8EDC9FD07}">
          <x14:formula1>
            <xm:f>'!System'!$AH$2:$AH$16</xm:f>
          </x14:formula1>
          <xm:sqref>I938 I946 I148 I151 I154 I157 I160 I166 I169 I172 I175 I178 I181 I184 I192 I195 I198 I201 I204 I207 I210 I213 I216 I219 I225 I228 I231 I532 I535 I538 I564 I567 I570 I573 I576 I577 I580 I581 I584 I585 I588 I589 I592 I607 I608 I609 I615 I616 I617 I633 I634 I635 I636 I637 I638 I664 I665 I666 I698 I699 I700 I701 I702 I703 I704 I705 I706 I707 I708 I709 I741 I742 I743 I744 I745 I746 I747 I748 I749 I773 I774 I775 I776 I777 I778 I779 I780 I784 I804 I805 I806 I807 I812 I817 I820 I821 I831 I832 I833 I834 I843 I854 I857 I858 I870 I874 I875 I876 I889 I893 I894 I895 I906 I910 I911 I912 I931 I932 I937 I947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0AC1C-3CD4-405C-BEAA-441ACEB6118D}">
  <sheetPr codeName="Лист9">
    <tabColor theme="7" tint="0.39997558519241921"/>
  </sheetPr>
  <dimension ref="A1:E20"/>
  <sheetViews>
    <sheetView workbookViewId="0">
      <selection activeCell="G25" sqref="G25"/>
    </sheetView>
  </sheetViews>
  <sheetFormatPr defaultRowHeight="15" x14ac:dyDescent="0.25"/>
  <cols>
    <col min="1" max="7" width="23" customWidth="1"/>
  </cols>
  <sheetData>
    <row r="1" spans="1:5" x14ac:dyDescent="0.25">
      <c r="A1" t="s">
        <v>4091</v>
      </c>
      <c r="C1" t="s">
        <v>3122</v>
      </c>
    </row>
    <row r="2" spans="1:5" x14ac:dyDescent="0.25">
      <c r="A2" t="s">
        <v>3123</v>
      </c>
      <c r="B2" t="s">
        <v>2912</v>
      </c>
      <c r="C2" t="s">
        <v>2913</v>
      </c>
      <c r="D2" t="s">
        <v>3110</v>
      </c>
      <c r="E2" t="s">
        <v>3124</v>
      </c>
    </row>
    <row r="3" spans="1:5" x14ac:dyDescent="0.25">
      <c r="A3" t="s">
        <v>2978</v>
      </c>
      <c r="C3" t="s">
        <v>2979</v>
      </c>
      <c r="D3">
        <v>1</v>
      </c>
    </row>
    <row r="4" spans="1:5" x14ac:dyDescent="0.25">
      <c r="A4" t="s">
        <v>2998</v>
      </c>
      <c r="C4" t="s">
        <v>2999</v>
      </c>
      <c r="D4">
        <v>1</v>
      </c>
    </row>
    <row r="5" spans="1:5" x14ac:dyDescent="0.25">
      <c r="A5" t="s">
        <v>3017</v>
      </c>
      <c r="C5" t="s">
        <v>3018</v>
      </c>
      <c r="D5">
        <v>1</v>
      </c>
    </row>
    <row r="6" spans="1:5" x14ac:dyDescent="0.25">
      <c r="A6" t="s">
        <v>3037</v>
      </c>
      <c r="C6" t="s">
        <v>3038</v>
      </c>
      <c r="D6">
        <v>2</v>
      </c>
    </row>
    <row r="7" spans="1:5" x14ac:dyDescent="0.25">
      <c r="A7" t="s">
        <v>3074</v>
      </c>
      <c r="C7" t="s">
        <v>3125</v>
      </c>
      <c r="D7">
        <v>1</v>
      </c>
    </row>
    <row r="8" spans="1:5" x14ac:dyDescent="0.25">
      <c r="A8" t="s">
        <v>3126</v>
      </c>
      <c r="C8" t="s">
        <v>3127</v>
      </c>
      <c r="D8">
        <v>3</v>
      </c>
    </row>
    <row r="9" spans="1:5" x14ac:dyDescent="0.25">
      <c r="A9" t="s">
        <v>3128</v>
      </c>
      <c r="C9" t="s">
        <v>3129</v>
      </c>
      <c r="D9">
        <v>3</v>
      </c>
    </row>
    <row r="10" spans="1:5" x14ac:dyDescent="0.25">
      <c r="A10" t="s">
        <v>3130</v>
      </c>
      <c r="C10" t="s">
        <v>3131</v>
      </c>
      <c r="D10">
        <v>2</v>
      </c>
    </row>
    <row r="11" spans="1:5" x14ac:dyDescent="0.25">
      <c r="A11" t="s">
        <v>3132</v>
      </c>
      <c r="C11" t="s">
        <v>3133</v>
      </c>
      <c r="D11">
        <v>1</v>
      </c>
    </row>
    <row r="12" spans="1:5" x14ac:dyDescent="0.25">
      <c r="A12" t="s">
        <v>3134</v>
      </c>
      <c r="C12" t="s">
        <v>3135</v>
      </c>
      <c r="D12">
        <v>2</v>
      </c>
    </row>
    <row r="13" spans="1:5" x14ac:dyDescent="0.25">
      <c r="A13" t="s">
        <v>3136</v>
      </c>
      <c r="C13" t="s">
        <v>3137</v>
      </c>
      <c r="D13">
        <v>1</v>
      </c>
    </row>
    <row r="14" spans="1:5" x14ac:dyDescent="0.25">
      <c r="A14" t="s">
        <v>3138</v>
      </c>
      <c r="C14" t="s">
        <v>3139</v>
      </c>
      <c r="D14">
        <v>2</v>
      </c>
    </row>
    <row r="15" spans="1:5" x14ac:dyDescent="0.25">
      <c r="A15" t="s">
        <v>3140</v>
      </c>
      <c r="C15" t="s">
        <v>3141</v>
      </c>
      <c r="D15">
        <v>1</v>
      </c>
    </row>
    <row r="16" spans="1:5" x14ac:dyDescent="0.25">
      <c r="A16" t="s">
        <v>3142</v>
      </c>
      <c r="C16" t="s">
        <v>3143</v>
      </c>
      <c r="D16">
        <v>1</v>
      </c>
    </row>
    <row r="17" spans="1:4" x14ac:dyDescent="0.25">
      <c r="A17" t="s">
        <v>3144</v>
      </c>
      <c r="C17" t="s">
        <v>3145</v>
      </c>
      <c r="D17">
        <v>1</v>
      </c>
    </row>
    <row r="18" spans="1:4" x14ac:dyDescent="0.25">
      <c r="A18" t="s">
        <v>3146</v>
      </c>
      <c r="C18" t="s">
        <v>3147</v>
      </c>
      <c r="D18">
        <v>1</v>
      </c>
    </row>
    <row r="19" spans="1:4" x14ac:dyDescent="0.25">
      <c r="A19" t="s">
        <v>3148</v>
      </c>
      <c r="C19" t="s">
        <v>3149</v>
      </c>
      <c r="D19">
        <v>1</v>
      </c>
    </row>
    <row r="20" spans="1:4" x14ac:dyDescent="0.25">
      <c r="A20" t="s">
        <v>3150</v>
      </c>
      <c r="C20" t="s">
        <v>3151</v>
      </c>
      <c r="D20">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BB06-AA22-4B99-8E3F-68959A02A2BF}">
  <sheetPr codeName="Лист58">
    <tabColor theme="7" tint="0.39997558519241921"/>
  </sheetPr>
  <dimension ref="A1:U111"/>
  <sheetViews>
    <sheetView topLeftCell="A58" zoomScaleNormal="100" workbookViewId="0">
      <selection activeCell="H11" sqref="H11"/>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31.5" x14ac:dyDescent="0.25">
      <c r="A3" s="66" t="str">
        <f t="shared" ref="A3:A10" si="0">$B$11</f>
        <v>ФПм1выпуски</v>
      </c>
      <c r="B3" s="13" t="s">
        <v>2971</v>
      </c>
      <c r="C3" s="13"/>
      <c r="D3" s="13"/>
      <c r="E3" s="13"/>
      <c r="F3" s="13"/>
      <c r="G3" s="13"/>
      <c r="H3" s="13"/>
      <c r="I3" s="13"/>
      <c r="J3" s="13"/>
      <c r="K3" s="13"/>
      <c r="L3" s="13"/>
      <c r="M3" s="13"/>
      <c r="N3" s="13"/>
      <c r="O3" s="13"/>
      <c r="P3" s="13"/>
      <c r="Q3" s="13"/>
      <c r="R3" s="13"/>
      <c r="S3" s="13"/>
      <c r="T3" s="13"/>
      <c r="U3" s="67"/>
    </row>
    <row r="4" spans="1:21" ht="31.5" x14ac:dyDescent="0.25">
      <c r="A4" s="66" t="str">
        <f t="shared" si="0"/>
        <v>ФПм1выпуски</v>
      </c>
      <c r="B4" s="13" t="s">
        <v>2971</v>
      </c>
      <c r="C4" s="95" t="s">
        <v>2972</v>
      </c>
      <c r="D4" s="95" t="str">
        <f>VLOOKUP(A4,'из архикада Плиты'!$A$3:$G$500,5,TRUE)</f>
        <v>Бетон В30 (перекрытия)</v>
      </c>
      <c r="E4" s="95">
        <f>Сумма_ПоИД(A4,'из архикада Плиты'!$A$3:$G$500,1,4)/E11</f>
        <v>0</v>
      </c>
      <c r="F4" s="13"/>
      <c r="G4" s="13"/>
      <c r="H4" s="13"/>
      <c r="I4" s="13"/>
      <c r="J4" s="13"/>
      <c r="K4" s="13"/>
      <c r="L4" s="13"/>
      <c r="M4" s="13"/>
      <c r="N4" s="13"/>
      <c r="O4" s="13"/>
      <c r="P4" s="13"/>
      <c r="Q4" s="13"/>
      <c r="R4" s="13"/>
      <c r="S4" s="13"/>
      <c r="T4" s="13"/>
      <c r="U4" s="67"/>
    </row>
    <row r="5" spans="1:21" ht="31.5" x14ac:dyDescent="0.25">
      <c r="A5" s="66" t="str">
        <f t="shared" si="0"/>
        <v>ФПм1выпуски</v>
      </c>
      <c r="B5" s="13" t="s">
        <v>2971</v>
      </c>
      <c r="C5" s="13"/>
      <c r="D5" s="13" t="s">
        <v>3420</v>
      </c>
      <c r="E5" s="13">
        <f>Сумма_ПоИД(A4,'из архикада Плиты'!$A$3:$G$500,1,7)/E11</f>
        <v>0</v>
      </c>
      <c r="F5" s="13"/>
      <c r="G5" s="13"/>
      <c r="H5" s="13"/>
      <c r="I5" s="13"/>
      <c r="J5" s="13"/>
      <c r="K5" s="13"/>
      <c r="L5" s="13"/>
      <c r="M5" s="13"/>
      <c r="N5" s="13"/>
      <c r="O5" s="13"/>
      <c r="P5" s="13"/>
      <c r="Q5" s="13"/>
      <c r="R5" s="13"/>
      <c r="S5" s="13"/>
      <c r="T5" s="13"/>
      <c r="U5" s="67"/>
    </row>
    <row r="6" spans="1:21" ht="31.5" x14ac:dyDescent="0.25">
      <c r="A6" s="66" t="str">
        <f t="shared" si="0"/>
        <v>ФПм1выпуски</v>
      </c>
      <c r="B6" s="13" t="s">
        <v>2971</v>
      </c>
      <c r="C6" s="13"/>
      <c r="D6" s="13" t="s">
        <v>3421</v>
      </c>
      <c r="E6" s="13">
        <f>Сумма_ПоИД(A4,'из архикада Плиты'!$A$3:$G$500,1,6)/E11</f>
        <v>0</v>
      </c>
      <c r="F6" s="13"/>
      <c r="G6" s="13"/>
      <c r="H6" s="13"/>
      <c r="I6" s="13"/>
      <c r="J6" s="13"/>
      <c r="K6" s="13"/>
      <c r="L6" s="13"/>
      <c r="M6" s="13"/>
      <c r="N6" s="13"/>
      <c r="O6" s="13"/>
      <c r="P6" s="13"/>
      <c r="Q6" s="13"/>
      <c r="R6" s="13"/>
      <c r="S6" s="13"/>
      <c r="T6" s="13"/>
      <c r="U6" s="67"/>
    </row>
    <row r="7" spans="1:21" ht="31.5" x14ac:dyDescent="0.25">
      <c r="A7" s="66" t="str">
        <f t="shared" si="0"/>
        <v>ФПм1выпуски</v>
      </c>
      <c r="B7" s="13" t="s">
        <v>2971</v>
      </c>
      <c r="C7" s="13"/>
      <c r="D7" s="13" t="s">
        <v>2974</v>
      </c>
      <c r="E7" s="13">
        <f>Макс_ПоИД(A6,'из архикада Плиты'!$A$3:$G$500,1,3)</f>
        <v>0</v>
      </c>
      <c r="F7" s="13"/>
      <c r="G7" s="13"/>
      <c r="H7" s="13"/>
      <c r="I7" s="13"/>
      <c r="J7" s="13"/>
      <c r="K7" s="13"/>
      <c r="L7" s="13"/>
      <c r="M7" s="13"/>
      <c r="N7" s="13"/>
      <c r="O7" s="13"/>
      <c r="P7" s="13"/>
      <c r="Q7" s="13"/>
      <c r="R7" s="13"/>
      <c r="S7" s="13"/>
      <c r="T7" s="13"/>
      <c r="U7" s="67"/>
    </row>
    <row r="8" spans="1:21" ht="31.5" x14ac:dyDescent="0.25">
      <c r="A8" s="66" t="str">
        <f t="shared" si="0"/>
        <v>ФПм1выпуски</v>
      </c>
      <c r="B8" s="13" t="s">
        <v>2971</v>
      </c>
      <c r="C8" s="13"/>
      <c r="D8" s="13" t="s">
        <v>2976</v>
      </c>
      <c r="E8" s="13">
        <f>Сумма_ПоИД(A8,'из архикада Отверстия_плиты'!$A$3:$G$300,1,6)/E11</f>
        <v>0</v>
      </c>
      <c r="F8" s="13"/>
      <c r="G8" s="13"/>
      <c r="H8" s="13"/>
      <c r="I8" s="13"/>
      <c r="J8" s="13"/>
      <c r="K8" s="13"/>
      <c r="L8" s="13"/>
      <c r="M8" s="13"/>
      <c r="N8" s="13"/>
      <c r="O8" s="13"/>
      <c r="P8" s="13"/>
      <c r="Q8" s="13"/>
      <c r="R8" s="13"/>
      <c r="S8" s="13"/>
      <c r="T8" s="13"/>
      <c r="U8" s="67"/>
    </row>
    <row r="9" spans="1:21" ht="31.5" x14ac:dyDescent="0.25">
      <c r="A9" s="66" t="str">
        <f t="shared" si="0"/>
        <v>ФПм1выпуски</v>
      </c>
      <c r="B9" s="13" t="s">
        <v>2971</v>
      </c>
      <c r="C9" s="13"/>
      <c r="D9" s="13" t="s">
        <v>3424</v>
      </c>
      <c r="E9" s="13">
        <f>Сумма_ПоИД(A9,'из архикада Отверстия_плиты'!$A$3:$G$300,1,7)/E11</f>
        <v>0</v>
      </c>
      <c r="F9" s="13"/>
      <c r="G9" s="13"/>
      <c r="H9" s="13"/>
      <c r="I9" s="13"/>
      <c r="J9" s="13"/>
      <c r="K9" s="13"/>
      <c r="L9" s="13"/>
      <c r="M9" s="13"/>
      <c r="N9" s="13"/>
      <c r="O9" s="13"/>
      <c r="P9" s="13"/>
      <c r="Q9" s="13"/>
      <c r="R9" s="13"/>
      <c r="S9" s="13"/>
      <c r="T9" s="13"/>
      <c r="U9" s="67"/>
    </row>
    <row r="10" spans="1:21" ht="31.5" x14ac:dyDescent="0.25">
      <c r="A10" s="66" t="str">
        <f t="shared" si="0"/>
        <v>ФПм1выпуски</v>
      </c>
      <c r="B10" s="13" t="s">
        <v>2971</v>
      </c>
      <c r="C10" s="13"/>
      <c r="D10" s="13" t="s">
        <v>3425</v>
      </c>
      <c r="E10" s="13">
        <v>0</v>
      </c>
      <c r="F10" s="13"/>
      <c r="G10" s="13"/>
      <c r="H10" s="13"/>
      <c r="I10" s="13"/>
      <c r="J10" s="13"/>
      <c r="K10" s="13"/>
      <c r="L10" s="13"/>
      <c r="M10" s="13"/>
      <c r="N10" s="13"/>
      <c r="O10" s="13"/>
      <c r="P10" s="13"/>
      <c r="Q10" s="13"/>
      <c r="R10" s="13"/>
      <c r="S10" s="13"/>
      <c r="T10" s="13"/>
      <c r="U10" s="67"/>
    </row>
    <row r="11" spans="1:21" ht="31.5" x14ac:dyDescent="0.25">
      <c r="A11" s="14" t="str">
        <f>$B$11</f>
        <v>ФПм1выпуски</v>
      </c>
      <c r="B11" s="15" t="s">
        <v>3736</v>
      </c>
      <c r="C11" s="15" t="s">
        <v>3427</v>
      </c>
      <c r="D11" s="15" t="s">
        <v>3778</v>
      </c>
      <c r="E11" s="15">
        <v>1</v>
      </c>
      <c r="F11" s="15"/>
      <c r="G11" s="15"/>
      <c r="H11" s="15"/>
      <c r="I11" s="15"/>
      <c r="J11" s="15"/>
      <c r="K11" s="15"/>
      <c r="L11" s="15"/>
      <c r="M11" s="15"/>
      <c r="N11" s="15"/>
      <c r="O11" s="15"/>
      <c r="P11" s="15"/>
      <c r="Q11" s="15"/>
      <c r="R11" s="15"/>
      <c r="S11" s="15"/>
      <c r="T11" s="15"/>
      <c r="U11" s="16"/>
    </row>
    <row r="12" spans="1:21" ht="15.75" x14ac:dyDescent="0.25">
      <c r="A12" s="17"/>
      <c r="B12" s="17"/>
      <c r="C12" s="17"/>
      <c r="D12" s="17"/>
      <c r="E12" s="17"/>
      <c r="F12" s="17"/>
      <c r="G12" s="17"/>
      <c r="H12" s="17"/>
      <c r="I12" s="17"/>
      <c r="J12" s="17"/>
      <c r="K12" s="17"/>
      <c r="L12" s="17"/>
      <c r="M12" s="17"/>
      <c r="N12" s="17"/>
      <c r="O12" s="17"/>
      <c r="P12" s="17"/>
      <c r="Q12" s="17"/>
      <c r="R12" s="17"/>
      <c r="S12" s="17"/>
      <c r="T12" s="17"/>
      <c r="U12" s="17"/>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31.5" x14ac:dyDescent="0.25">
      <c r="A15" s="66" t="s">
        <v>2971</v>
      </c>
      <c r="B15" s="13" t="s">
        <v>2971</v>
      </c>
      <c r="C15" s="13" t="s">
        <v>2981</v>
      </c>
      <c r="D15" s="13" t="s">
        <v>2982</v>
      </c>
      <c r="E15" s="13"/>
      <c r="F15" s="13"/>
      <c r="G15" s="13"/>
      <c r="H15" s="13"/>
      <c r="I15" s="13"/>
      <c r="J15" s="13"/>
      <c r="K15" s="13"/>
      <c r="L15" s="13"/>
      <c r="M15" s="13"/>
      <c r="N15" s="13"/>
      <c r="O15" s="13"/>
      <c r="P15" s="13"/>
      <c r="Q15" s="13"/>
      <c r="R15" s="13"/>
      <c r="S15" s="13"/>
      <c r="T15" s="13"/>
      <c r="U15" s="67"/>
    </row>
    <row r="16" spans="1:21" ht="15.75" x14ac:dyDescent="0.25">
      <c r="A16" s="17"/>
      <c r="B16" s="17"/>
      <c r="C16" s="17"/>
      <c r="D16" s="17"/>
      <c r="E16" s="17"/>
      <c r="F16" s="17"/>
      <c r="G16" s="17"/>
      <c r="H16" s="17"/>
      <c r="I16" s="17"/>
      <c r="J16" s="17"/>
      <c r="K16" s="17"/>
      <c r="L16" s="17"/>
      <c r="M16" s="17"/>
      <c r="N16" s="17"/>
      <c r="O16" s="17"/>
      <c r="P16" s="17"/>
      <c r="Q16" s="17"/>
      <c r="R16" s="17"/>
      <c r="S16" s="17"/>
      <c r="T16" s="17"/>
      <c r="U16" s="1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31.5" x14ac:dyDescent="0.25">
      <c r="A18" s="66" t="s">
        <v>3736</v>
      </c>
      <c r="B18" s="13" t="s">
        <v>2971</v>
      </c>
      <c r="C18" s="13" t="s">
        <v>3779</v>
      </c>
      <c r="D18" s="13" t="s">
        <v>3780</v>
      </c>
      <c r="E18" s="13"/>
      <c r="F18" s="13"/>
      <c r="G18" s="13"/>
      <c r="H18" s="13"/>
      <c r="I18" s="13"/>
      <c r="J18" s="13"/>
      <c r="K18" s="13"/>
      <c r="L18" s="13"/>
      <c r="M18" s="13"/>
      <c r="N18" s="13"/>
      <c r="O18" s="13"/>
      <c r="P18" s="13"/>
      <c r="Q18" s="13"/>
      <c r="R18" s="13"/>
      <c r="S18" s="13"/>
      <c r="T18" s="13"/>
      <c r="U18" s="67"/>
    </row>
    <row r="19" spans="1:21" ht="31.5" x14ac:dyDescent="0.25">
      <c r="A19" s="68" t="s">
        <v>3736</v>
      </c>
      <c r="B19" s="69">
        <v>8</v>
      </c>
      <c r="C19" s="69" t="s">
        <v>2909</v>
      </c>
      <c r="D19" s="69" t="s">
        <v>3781</v>
      </c>
      <c r="E19" s="69">
        <v>1</v>
      </c>
      <c r="F19" s="69">
        <v>1.5780000000000001</v>
      </c>
      <c r="G19" s="69"/>
      <c r="H19" s="69">
        <v>1500</v>
      </c>
      <c r="I19" s="69">
        <v>16</v>
      </c>
      <c r="J19" s="69" t="s">
        <v>2</v>
      </c>
      <c r="K19" s="69"/>
      <c r="L19" s="69"/>
      <c r="M19" s="69"/>
      <c r="N19" s="69"/>
      <c r="O19" s="69"/>
      <c r="P19" s="69"/>
      <c r="Q19" s="69"/>
      <c r="R19" s="69"/>
      <c r="S19" s="69">
        <v>605</v>
      </c>
      <c r="T19" s="69">
        <v>730</v>
      </c>
      <c r="U19" s="70">
        <v>40</v>
      </c>
    </row>
    <row r="20" spans="1:21" ht="31.5" x14ac:dyDescent="0.25">
      <c r="A20" s="68" t="s">
        <v>3736</v>
      </c>
      <c r="B20" s="69">
        <v>7</v>
      </c>
      <c r="C20" s="69" t="s">
        <v>2909</v>
      </c>
      <c r="D20" s="69" t="s">
        <v>3782</v>
      </c>
      <c r="E20" s="69">
        <v>1</v>
      </c>
      <c r="F20" s="69">
        <v>2.4660000000000002</v>
      </c>
      <c r="G20" s="69"/>
      <c r="H20" s="69">
        <v>2800</v>
      </c>
      <c r="I20" s="69">
        <v>20</v>
      </c>
      <c r="J20" s="69" t="s">
        <v>2</v>
      </c>
      <c r="K20" s="69"/>
      <c r="L20" s="69"/>
      <c r="M20" s="69"/>
      <c r="N20" s="69"/>
      <c r="O20" s="69"/>
      <c r="P20" s="69"/>
      <c r="Q20" s="69"/>
      <c r="R20" s="69"/>
      <c r="S20" s="69">
        <v>760</v>
      </c>
      <c r="T20" s="69">
        <v>910</v>
      </c>
      <c r="U20" s="70">
        <v>80</v>
      </c>
    </row>
    <row r="21" spans="1:21" ht="31.5" x14ac:dyDescent="0.25">
      <c r="A21" s="68" t="s">
        <v>3736</v>
      </c>
      <c r="B21" s="69">
        <v>7</v>
      </c>
      <c r="C21" s="69" t="s">
        <v>2909</v>
      </c>
      <c r="D21" s="69" t="s">
        <v>3783</v>
      </c>
      <c r="E21" s="69">
        <v>1</v>
      </c>
      <c r="F21" s="69">
        <v>2.4660000000000002</v>
      </c>
      <c r="G21" s="69"/>
      <c r="H21" s="69">
        <v>2800</v>
      </c>
      <c r="I21" s="69">
        <v>20</v>
      </c>
      <c r="J21" s="69" t="s">
        <v>2</v>
      </c>
      <c r="K21" s="69"/>
      <c r="L21" s="69"/>
      <c r="M21" s="69"/>
      <c r="N21" s="69"/>
      <c r="O21" s="69"/>
      <c r="P21" s="69"/>
      <c r="Q21" s="69"/>
      <c r="R21" s="69"/>
      <c r="S21" s="69">
        <v>760</v>
      </c>
      <c r="T21" s="69">
        <v>910</v>
      </c>
      <c r="U21" s="70">
        <v>80</v>
      </c>
    </row>
    <row r="22" spans="1:21" ht="31.5" x14ac:dyDescent="0.25">
      <c r="A22" s="68" t="s">
        <v>3736</v>
      </c>
      <c r="B22" s="69">
        <v>7</v>
      </c>
      <c r="C22" s="69" t="s">
        <v>2909</v>
      </c>
      <c r="D22" s="69" t="s">
        <v>3784</v>
      </c>
      <c r="E22" s="69">
        <v>1</v>
      </c>
      <c r="F22" s="69">
        <v>2.4660000000000002</v>
      </c>
      <c r="G22" s="69"/>
      <c r="H22" s="69">
        <v>2800</v>
      </c>
      <c r="I22" s="69">
        <v>20</v>
      </c>
      <c r="J22" s="69" t="s">
        <v>2</v>
      </c>
      <c r="K22" s="69"/>
      <c r="L22" s="69"/>
      <c r="M22" s="69"/>
      <c r="N22" s="69"/>
      <c r="O22" s="69"/>
      <c r="P22" s="69"/>
      <c r="Q22" s="69"/>
      <c r="R22" s="69"/>
      <c r="S22" s="69">
        <v>760</v>
      </c>
      <c r="T22" s="69">
        <v>910</v>
      </c>
      <c r="U22" s="70">
        <v>80</v>
      </c>
    </row>
    <row r="23" spans="1:21" ht="31.5" x14ac:dyDescent="0.25">
      <c r="A23" s="68" t="s">
        <v>3736</v>
      </c>
      <c r="B23" s="69">
        <v>8</v>
      </c>
      <c r="C23" s="69" t="s">
        <v>2909</v>
      </c>
      <c r="D23" s="69" t="s">
        <v>3785</v>
      </c>
      <c r="E23" s="69">
        <v>1</v>
      </c>
      <c r="F23" s="69">
        <v>1.5780000000000001</v>
      </c>
      <c r="G23" s="69"/>
      <c r="H23" s="69">
        <v>1500</v>
      </c>
      <c r="I23" s="69">
        <v>16</v>
      </c>
      <c r="J23" s="69" t="s">
        <v>2</v>
      </c>
      <c r="K23" s="69"/>
      <c r="L23" s="69"/>
      <c r="M23" s="69"/>
      <c r="N23" s="69"/>
      <c r="O23" s="69"/>
      <c r="P23" s="69"/>
      <c r="Q23" s="69"/>
      <c r="R23" s="69"/>
      <c r="S23" s="69">
        <v>605</v>
      </c>
      <c r="T23" s="69">
        <v>730</v>
      </c>
      <c r="U23" s="70">
        <v>40</v>
      </c>
    </row>
    <row r="24" spans="1:21" ht="31.5" x14ac:dyDescent="0.25">
      <c r="A24" s="68" t="s">
        <v>3736</v>
      </c>
      <c r="B24" s="69">
        <v>8</v>
      </c>
      <c r="C24" s="69" t="s">
        <v>2909</v>
      </c>
      <c r="D24" s="69" t="s">
        <v>3786</v>
      </c>
      <c r="E24" s="69">
        <v>1</v>
      </c>
      <c r="F24" s="69">
        <v>1.5780000000000001</v>
      </c>
      <c r="G24" s="69"/>
      <c r="H24" s="69">
        <v>1500</v>
      </c>
      <c r="I24" s="69">
        <v>16</v>
      </c>
      <c r="J24" s="69" t="s">
        <v>2</v>
      </c>
      <c r="K24" s="69"/>
      <c r="L24" s="69"/>
      <c r="M24" s="69"/>
      <c r="N24" s="69"/>
      <c r="O24" s="69"/>
      <c r="P24" s="69"/>
      <c r="Q24" s="69"/>
      <c r="R24" s="69"/>
      <c r="S24" s="69">
        <v>605</v>
      </c>
      <c r="T24" s="69">
        <v>730</v>
      </c>
      <c r="U24" s="70">
        <v>40</v>
      </c>
    </row>
    <row r="25" spans="1:21" ht="31.5" x14ac:dyDescent="0.25">
      <c r="A25" s="68" t="s">
        <v>3736</v>
      </c>
      <c r="B25" s="69">
        <v>8</v>
      </c>
      <c r="C25" s="69" t="s">
        <v>2909</v>
      </c>
      <c r="D25" s="69" t="s">
        <v>3787</v>
      </c>
      <c r="E25" s="69">
        <v>1</v>
      </c>
      <c r="F25" s="69">
        <v>1.5780000000000001</v>
      </c>
      <c r="G25" s="69"/>
      <c r="H25" s="69">
        <v>1500</v>
      </c>
      <c r="I25" s="69">
        <v>16</v>
      </c>
      <c r="J25" s="69" t="s">
        <v>2</v>
      </c>
      <c r="K25" s="69"/>
      <c r="L25" s="69"/>
      <c r="M25" s="69"/>
      <c r="N25" s="69"/>
      <c r="O25" s="69"/>
      <c r="P25" s="69"/>
      <c r="Q25" s="69"/>
      <c r="R25" s="69"/>
      <c r="S25" s="69">
        <v>605</v>
      </c>
      <c r="T25" s="69">
        <v>730</v>
      </c>
      <c r="U25" s="70">
        <v>40</v>
      </c>
    </row>
    <row r="26" spans="1:21" ht="31.5" x14ac:dyDescent="0.25">
      <c r="A26" s="68" t="s">
        <v>3736</v>
      </c>
      <c r="B26" s="69">
        <v>7</v>
      </c>
      <c r="C26" s="69" t="s">
        <v>2909</v>
      </c>
      <c r="D26" s="69" t="s">
        <v>3788</v>
      </c>
      <c r="E26" s="69">
        <v>1</v>
      </c>
      <c r="F26" s="69">
        <v>2.4660000000000002</v>
      </c>
      <c r="G26" s="69"/>
      <c r="H26" s="69">
        <v>2800</v>
      </c>
      <c r="I26" s="69">
        <v>20</v>
      </c>
      <c r="J26" s="69" t="s">
        <v>2</v>
      </c>
      <c r="K26" s="69"/>
      <c r="L26" s="69"/>
      <c r="M26" s="69"/>
      <c r="N26" s="69"/>
      <c r="O26" s="69"/>
      <c r="P26" s="69"/>
      <c r="Q26" s="69"/>
      <c r="R26" s="69"/>
      <c r="S26" s="69">
        <v>760</v>
      </c>
      <c r="T26" s="69">
        <v>910</v>
      </c>
      <c r="U26" s="70">
        <v>80</v>
      </c>
    </row>
    <row r="27" spans="1:21" ht="31.5" x14ac:dyDescent="0.25">
      <c r="A27" s="68" t="s">
        <v>3736</v>
      </c>
      <c r="B27" s="69">
        <v>8</v>
      </c>
      <c r="C27" s="69" t="s">
        <v>2909</v>
      </c>
      <c r="D27" s="69" t="s">
        <v>3789</v>
      </c>
      <c r="E27" s="69">
        <v>1</v>
      </c>
      <c r="F27" s="69">
        <v>1.5780000000000001</v>
      </c>
      <c r="G27" s="69"/>
      <c r="H27" s="69">
        <v>1500</v>
      </c>
      <c r="I27" s="69">
        <v>16</v>
      </c>
      <c r="J27" s="69" t="s">
        <v>2</v>
      </c>
      <c r="K27" s="69"/>
      <c r="L27" s="69"/>
      <c r="M27" s="69"/>
      <c r="N27" s="69"/>
      <c r="O27" s="69"/>
      <c r="P27" s="69"/>
      <c r="Q27" s="69"/>
      <c r="R27" s="69"/>
      <c r="S27" s="69">
        <v>605</v>
      </c>
      <c r="T27" s="69">
        <v>730</v>
      </c>
      <c r="U27" s="70">
        <v>40</v>
      </c>
    </row>
    <row r="28" spans="1:21" ht="31.5" x14ac:dyDescent="0.25">
      <c r="A28" s="68" t="s">
        <v>3736</v>
      </c>
      <c r="B28" s="69">
        <v>7</v>
      </c>
      <c r="C28" s="69" t="s">
        <v>2909</v>
      </c>
      <c r="D28" s="69" t="s">
        <v>3790</v>
      </c>
      <c r="E28" s="69">
        <v>1</v>
      </c>
      <c r="F28" s="69">
        <v>2.4660000000000002</v>
      </c>
      <c r="G28" s="69"/>
      <c r="H28" s="69">
        <v>2800</v>
      </c>
      <c r="I28" s="69">
        <v>20</v>
      </c>
      <c r="J28" s="69" t="s">
        <v>2</v>
      </c>
      <c r="K28" s="69"/>
      <c r="L28" s="69"/>
      <c r="M28" s="69"/>
      <c r="N28" s="69"/>
      <c r="O28" s="69"/>
      <c r="P28" s="69"/>
      <c r="Q28" s="69"/>
      <c r="R28" s="69"/>
      <c r="S28" s="69">
        <v>760</v>
      </c>
      <c r="T28" s="69">
        <v>910</v>
      </c>
      <c r="U28" s="70">
        <v>80</v>
      </c>
    </row>
    <row r="29" spans="1:21" ht="31.5" x14ac:dyDescent="0.25">
      <c r="A29" s="68" t="s">
        <v>3736</v>
      </c>
      <c r="B29" s="69">
        <v>7</v>
      </c>
      <c r="C29" s="69" t="s">
        <v>2909</v>
      </c>
      <c r="D29" s="69" t="s">
        <v>3791</v>
      </c>
      <c r="E29" s="69">
        <v>1</v>
      </c>
      <c r="F29" s="69">
        <v>2.4660000000000002</v>
      </c>
      <c r="G29" s="69"/>
      <c r="H29" s="69">
        <v>2800</v>
      </c>
      <c r="I29" s="69">
        <v>20</v>
      </c>
      <c r="J29" s="69" t="s">
        <v>2</v>
      </c>
      <c r="K29" s="69"/>
      <c r="L29" s="69"/>
      <c r="M29" s="69"/>
      <c r="N29" s="69"/>
      <c r="O29" s="69"/>
      <c r="P29" s="69"/>
      <c r="Q29" s="69"/>
      <c r="R29" s="69"/>
      <c r="S29" s="69">
        <v>760</v>
      </c>
      <c r="T29" s="69">
        <v>910</v>
      </c>
      <c r="U29" s="70">
        <v>80</v>
      </c>
    </row>
    <row r="30" spans="1:21" ht="31.5" x14ac:dyDescent="0.25">
      <c r="A30" s="68" t="s">
        <v>3736</v>
      </c>
      <c r="B30" s="69">
        <v>7</v>
      </c>
      <c r="C30" s="69" t="s">
        <v>2909</v>
      </c>
      <c r="D30" s="69" t="s">
        <v>3792</v>
      </c>
      <c r="E30" s="69">
        <v>1</v>
      </c>
      <c r="F30" s="69">
        <v>2.4660000000000002</v>
      </c>
      <c r="G30" s="69"/>
      <c r="H30" s="69">
        <v>2800</v>
      </c>
      <c r="I30" s="69">
        <v>20</v>
      </c>
      <c r="J30" s="69" t="s">
        <v>2</v>
      </c>
      <c r="K30" s="69"/>
      <c r="L30" s="69"/>
      <c r="M30" s="69"/>
      <c r="N30" s="69"/>
      <c r="O30" s="69"/>
      <c r="P30" s="69"/>
      <c r="Q30" s="69"/>
      <c r="R30" s="69"/>
      <c r="S30" s="69">
        <v>760</v>
      </c>
      <c r="T30" s="69">
        <v>910</v>
      </c>
      <c r="U30" s="70">
        <v>80</v>
      </c>
    </row>
    <row r="31" spans="1:21" ht="31.5" x14ac:dyDescent="0.25">
      <c r="A31" s="68" t="s">
        <v>3736</v>
      </c>
      <c r="B31" s="69">
        <v>8</v>
      </c>
      <c r="C31" s="69" t="s">
        <v>2909</v>
      </c>
      <c r="D31" s="69" t="s">
        <v>3793</v>
      </c>
      <c r="E31" s="69">
        <v>1</v>
      </c>
      <c r="F31" s="69">
        <v>1.5780000000000001</v>
      </c>
      <c r="G31" s="69"/>
      <c r="H31" s="69">
        <v>1500</v>
      </c>
      <c r="I31" s="69">
        <v>16</v>
      </c>
      <c r="J31" s="69" t="s">
        <v>2</v>
      </c>
      <c r="K31" s="69"/>
      <c r="L31" s="69"/>
      <c r="M31" s="69"/>
      <c r="N31" s="69"/>
      <c r="O31" s="69"/>
      <c r="P31" s="69"/>
      <c r="Q31" s="69"/>
      <c r="R31" s="69"/>
      <c r="S31" s="69">
        <v>605</v>
      </c>
      <c r="T31" s="69">
        <v>730</v>
      </c>
      <c r="U31" s="70">
        <v>40</v>
      </c>
    </row>
    <row r="32" spans="1:21" ht="31.5" x14ac:dyDescent="0.25">
      <c r="A32" s="68" t="s">
        <v>3736</v>
      </c>
      <c r="B32" s="69">
        <v>8</v>
      </c>
      <c r="C32" s="69" t="s">
        <v>2909</v>
      </c>
      <c r="D32" s="69" t="s">
        <v>3794</v>
      </c>
      <c r="E32" s="69">
        <v>1</v>
      </c>
      <c r="F32" s="69">
        <v>1.5780000000000001</v>
      </c>
      <c r="G32" s="69"/>
      <c r="H32" s="69">
        <v>1500</v>
      </c>
      <c r="I32" s="69">
        <v>16</v>
      </c>
      <c r="J32" s="69" t="s">
        <v>2</v>
      </c>
      <c r="K32" s="69"/>
      <c r="L32" s="69"/>
      <c r="M32" s="69"/>
      <c r="N32" s="69"/>
      <c r="O32" s="69"/>
      <c r="P32" s="69"/>
      <c r="Q32" s="69"/>
      <c r="R32" s="69"/>
      <c r="S32" s="69">
        <v>605</v>
      </c>
      <c r="T32" s="69">
        <v>730</v>
      </c>
      <c r="U32" s="70">
        <v>40</v>
      </c>
    </row>
    <row r="33" spans="1:21" ht="31.5" x14ac:dyDescent="0.25">
      <c r="A33" s="68" t="s">
        <v>3736</v>
      </c>
      <c r="B33" s="69">
        <v>8</v>
      </c>
      <c r="C33" s="69" t="s">
        <v>2909</v>
      </c>
      <c r="D33" s="69" t="s">
        <v>3795</v>
      </c>
      <c r="E33" s="69">
        <v>1</v>
      </c>
      <c r="F33" s="69">
        <v>1.5780000000000001</v>
      </c>
      <c r="G33" s="69"/>
      <c r="H33" s="69">
        <v>1500</v>
      </c>
      <c r="I33" s="69">
        <v>16</v>
      </c>
      <c r="J33" s="69" t="s">
        <v>2</v>
      </c>
      <c r="K33" s="69"/>
      <c r="L33" s="69"/>
      <c r="M33" s="69"/>
      <c r="N33" s="69"/>
      <c r="O33" s="69"/>
      <c r="P33" s="69"/>
      <c r="Q33" s="69"/>
      <c r="R33" s="69"/>
      <c r="S33" s="69">
        <v>605</v>
      </c>
      <c r="T33" s="69">
        <v>730</v>
      </c>
      <c r="U33" s="70">
        <v>40</v>
      </c>
    </row>
    <row r="34" spans="1:21" ht="31.5" x14ac:dyDescent="0.25">
      <c r="A34" s="68" t="s">
        <v>3736</v>
      </c>
      <c r="B34" s="69">
        <v>7</v>
      </c>
      <c r="C34" s="69" t="s">
        <v>2909</v>
      </c>
      <c r="D34" s="69" t="s">
        <v>3796</v>
      </c>
      <c r="E34" s="69">
        <v>1</v>
      </c>
      <c r="F34" s="69">
        <v>2.4660000000000002</v>
      </c>
      <c r="G34" s="69"/>
      <c r="H34" s="69">
        <v>2800</v>
      </c>
      <c r="I34" s="69">
        <v>20</v>
      </c>
      <c r="J34" s="69" t="s">
        <v>2</v>
      </c>
      <c r="K34" s="69"/>
      <c r="L34" s="69"/>
      <c r="M34" s="69"/>
      <c r="N34" s="69"/>
      <c r="O34" s="69"/>
      <c r="P34" s="69"/>
      <c r="Q34" s="69"/>
      <c r="R34" s="69"/>
      <c r="S34" s="69">
        <v>760</v>
      </c>
      <c r="T34" s="69">
        <v>910</v>
      </c>
      <c r="U34" s="70">
        <v>80</v>
      </c>
    </row>
    <row r="35" spans="1:21" ht="31.5" x14ac:dyDescent="0.25">
      <c r="A35" s="68" t="s">
        <v>3736</v>
      </c>
      <c r="B35" s="69">
        <v>8</v>
      </c>
      <c r="C35" s="69" t="s">
        <v>2909</v>
      </c>
      <c r="D35" s="69" t="s">
        <v>3797</v>
      </c>
      <c r="E35" s="69">
        <v>1</v>
      </c>
      <c r="F35" s="69">
        <v>1.5780000000000001</v>
      </c>
      <c r="G35" s="69"/>
      <c r="H35" s="69">
        <v>1500</v>
      </c>
      <c r="I35" s="69">
        <v>16</v>
      </c>
      <c r="J35" s="69" t="s">
        <v>2</v>
      </c>
      <c r="K35" s="69"/>
      <c r="L35" s="69"/>
      <c r="M35" s="69"/>
      <c r="N35" s="69"/>
      <c r="O35" s="69"/>
      <c r="P35" s="69"/>
      <c r="Q35" s="69"/>
      <c r="R35" s="69"/>
      <c r="S35" s="69">
        <v>605</v>
      </c>
      <c r="T35" s="69">
        <v>730</v>
      </c>
      <c r="U35" s="70">
        <v>40</v>
      </c>
    </row>
    <row r="36" spans="1:21" ht="31.5" x14ac:dyDescent="0.25">
      <c r="A36" s="68" t="s">
        <v>3736</v>
      </c>
      <c r="B36" s="69">
        <v>7</v>
      </c>
      <c r="C36" s="69" t="s">
        <v>2909</v>
      </c>
      <c r="D36" s="69" t="s">
        <v>3798</v>
      </c>
      <c r="E36" s="69">
        <v>1</v>
      </c>
      <c r="F36" s="69">
        <v>2.4660000000000002</v>
      </c>
      <c r="G36" s="69"/>
      <c r="H36" s="69">
        <v>2800</v>
      </c>
      <c r="I36" s="69">
        <v>20</v>
      </c>
      <c r="J36" s="69" t="s">
        <v>2</v>
      </c>
      <c r="K36" s="69"/>
      <c r="L36" s="69"/>
      <c r="M36" s="69"/>
      <c r="N36" s="69"/>
      <c r="O36" s="69"/>
      <c r="P36" s="69"/>
      <c r="Q36" s="69"/>
      <c r="R36" s="69"/>
      <c r="S36" s="69">
        <v>760</v>
      </c>
      <c r="T36" s="69">
        <v>910</v>
      </c>
      <c r="U36" s="70">
        <v>80</v>
      </c>
    </row>
    <row r="37" spans="1:21" ht="31.5" x14ac:dyDescent="0.25">
      <c r="A37" s="68" t="s">
        <v>3736</v>
      </c>
      <c r="B37" s="69">
        <v>7</v>
      </c>
      <c r="C37" s="69" t="s">
        <v>2909</v>
      </c>
      <c r="D37" s="69" t="s">
        <v>3799</v>
      </c>
      <c r="E37" s="69">
        <v>1</v>
      </c>
      <c r="F37" s="69">
        <v>2.4660000000000002</v>
      </c>
      <c r="G37" s="69"/>
      <c r="H37" s="69">
        <v>2800</v>
      </c>
      <c r="I37" s="69">
        <v>20</v>
      </c>
      <c r="J37" s="69" t="s">
        <v>2</v>
      </c>
      <c r="K37" s="69"/>
      <c r="L37" s="69"/>
      <c r="M37" s="69"/>
      <c r="N37" s="69"/>
      <c r="O37" s="69"/>
      <c r="P37" s="69"/>
      <c r="Q37" s="69"/>
      <c r="R37" s="69"/>
      <c r="S37" s="69">
        <v>760</v>
      </c>
      <c r="T37" s="69">
        <v>910</v>
      </c>
      <c r="U37" s="70">
        <v>80</v>
      </c>
    </row>
    <row r="38" spans="1:21" ht="31.5" x14ac:dyDescent="0.25">
      <c r="A38" s="68" t="s">
        <v>3736</v>
      </c>
      <c r="B38" s="69">
        <v>7</v>
      </c>
      <c r="C38" s="69" t="s">
        <v>2909</v>
      </c>
      <c r="D38" s="69" t="s">
        <v>3800</v>
      </c>
      <c r="E38" s="69">
        <v>1</v>
      </c>
      <c r="F38" s="69">
        <v>2.4660000000000002</v>
      </c>
      <c r="G38" s="69"/>
      <c r="H38" s="69">
        <v>2800</v>
      </c>
      <c r="I38" s="69">
        <v>20</v>
      </c>
      <c r="J38" s="69" t="s">
        <v>2</v>
      </c>
      <c r="K38" s="69"/>
      <c r="L38" s="69"/>
      <c r="M38" s="69"/>
      <c r="N38" s="69"/>
      <c r="O38" s="69"/>
      <c r="P38" s="69"/>
      <c r="Q38" s="69"/>
      <c r="R38" s="69"/>
      <c r="S38" s="69">
        <v>760</v>
      </c>
      <c r="T38" s="69">
        <v>910</v>
      </c>
      <c r="U38" s="70">
        <v>80</v>
      </c>
    </row>
    <row r="39" spans="1:21" ht="31.5" x14ac:dyDescent="0.25">
      <c r="A39" s="68" t="s">
        <v>3736</v>
      </c>
      <c r="B39" s="69">
        <v>8</v>
      </c>
      <c r="C39" s="69" t="s">
        <v>2909</v>
      </c>
      <c r="D39" s="69" t="s">
        <v>3801</v>
      </c>
      <c r="E39" s="69">
        <v>1</v>
      </c>
      <c r="F39" s="69">
        <v>1.5780000000000001</v>
      </c>
      <c r="G39" s="69"/>
      <c r="H39" s="69">
        <v>1500</v>
      </c>
      <c r="I39" s="69">
        <v>16</v>
      </c>
      <c r="J39" s="69" t="s">
        <v>2</v>
      </c>
      <c r="K39" s="69"/>
      <c r="L39" s="69"/>
      <c r="M39" s="69"/>
      <c r="N39" s="69"/>
      <c r="O39" s="69"/>
      <c r="P39" s="69"/>
      <c r="Q39" s="69"/>
      <c r="R39" s="69"/>
      <c r="S39" s="69">
        <v>605</v>
      </c>
      <c r="T39" s="69">
        <v>730</v>
      </c>
      <c r="U39" s="70">
        <v>40</v>
      </c>
    </row>
    <row r="40" spans="1:21" ht="31.5" x14ac:dyDescent="0.25">
      <c r="A40" s="68" t="s">
        <v>3736</v>
      </c>
      <c r="B40" s="69">
        <v>8</v>
      </c>
      <c r="C40" s="69" t="s">
        <v>2909</v>
      </c>
      <c r="D40" s="69" t="s">
        <v>3802</v>
      </c>
      <c r="E40" s="69">
        <v>1</v>
      </c>
      <c r="F40" s="69">
        <v>1.5780000000000001</v>
      </c>
      <c r="G40" s="69"/>
      <c r="H40" s="69">
        <v>1500</v>
      </c>
      <c r="I40" s="69">
        <v>16</v>
      </c>
      <c r="J40" s="69" t="s">
        <v>2</v>
      </c>
      <c r="K40" s="69"/>
      <c r="L40" s="69"/>
      <c r="M40" s="69"/>
      <c r="N40" s="69"/>
      <c r="O40" s="69"/>
      <c r="P40" s="69"/>
      <c r="Q40" s="69"/>
      <c r="R40" s="69"/>
      <c r="S40" s="69">
        <v>605</v>
      </c>
      <c r="T40" s="69">
        <v>730</v>
      </c>
      <c r="U40" s="70">
        <v>40</v>
      </c>
    </row>
    <row r="41" spans="1:21" ht="31.5" x14ac:dyDescent="0.25">
      <c r="A41" s="68" t="s">
        <v>3736</v>
      </c>
      <c r="B41" s="69">
        <v>8</v>
      </c>
      <c r="C41" s="69" t="s">
        <v>2909</v>
      </c>
      <c r="D41" s="69" t="s">
        <v>3803</v>
      </c>
      <c r="E41" s="69">
        <v>1</v>
      </c>
      <c r="F41" s="69">
        <v>1.5780000000000001</v>
      </c>
      <c r="G41" s="69"/>
      <c r="H41" s="69">
        <v>1500</v>
      </c>
      <c r="I41" s="69">
        <v>16</v>
      </c>
      <c r="J41" s="69" t="s">
        <v>2</v>
      </c>
      <c r="K41" s="69"/>
      <c r="L41" s="69"/>
      <c r="M41" s="69"/>
      <c r="N41" s="69"/>
      <c r="O41" s="69"/>
      <c r="P41" s="69"/>
      <c r="Q41" s="69"/>
      <c r="R41" s="69"/>
      <c r="S41" s="69">
        <v>605</v>
      </c>
      <c r="T41" s="69">
        <v>730</v>
      </c>
      <c r="U41" s="70">
        <v>40</v>
      </c>
    </row>
    <row r="42" spans="1:21" ht="31.5" x14ac:dyDescent="0.25">
      <c r="A42" s="68" t="s">
        <v>3736</v>
      </c>
      <c r="B42" s="69">
        <v>7</v>
      </c>
      <c r="C42" s="69" t="s">
        <v>2909</v>
      </c>
      <c r="D42" s="69" t="s">
        <v>3804</v>
      </c>
      <c r="E42" s="69">
        <v>1</v>
      </c>
      <c r="F42" s="69">
        <v>2.4660000000000002</v>
      </c>
      <c r="G42" s="69"/>
      <c r="H42" s="69">
        <v>2800</v>
      </c>
      <c r="I42" s="69">
        <v>20</v>
      </c>
      <c r="J42" s="69" t="s">
        <v>2</v>
      </c>
      <c r="K42" s="69"/>
      <c r="L42" s="69"/>
      <c r="M42" s="69"/>
      <c r="N42" s="69"/>
      <c r="O42" s="69"/>
      <c r="P42" s="69"/>
      <c r="Q42" s="69"/>
      <c r="R42" s="69"/>
      <c r="S42" s="69">
        <v>760</v>
      </c>
      <c r="T42" s="69">
        <v>910</v>
      </c>
      <c r="U42" s="70">
        <v>80</v>
      </c>
    </row>
    <row r="43" spans="1:21" ht="31.5" x14ac:dyDescent="0.25">
      <c r="A43" s="68" t="s">
        <v>3736</v>
      </c>
      <c r="B43" s="69">
        <v>8</v>
      </c>
      <c r="C43" s="69" t="s">
        <v>2909</v>
      </c>
      <c r="D43" s="69" t="s">
        <v>3805</v>
      </c>
      <c r="E43" s="69">
        <v>1</v>
      </c>
      <c r="F43" s="69">
        <v>1.5780000000000001</v>
      </c>
      <c r="G43" s="69"/>
      <c r="H43" s="69">
        <v>1500</v>
      </c>
      <c r="I43" s="69">
        <v>16</v>
      </c>
      <c r="J43" s="69" t="s">
        <v>2</v>
      </c>
      <c r="K43" s="69"/>
      <c r="L43" s="69"/>
      <c r="M43" s="69"/>
      <c r="N43" s="69"/>
      <c r="O43" s="69"/>
      <c r="P43" s="69"/>
      <c r="Q43" s="69"/>
      <c r="R43" s="69"/>
      <c r="S43" s="69">
        <v>605</v>
      </c>
      <c r="T43" s="69">
        <v>730</v>
      </c>
      <c r="U43" s="70">
        <v>40</v>
      </c>
    </row>
    <row r="44" spans="1:21" ht="31.5" x14ac:dyDescent="0.25">
      <c r="A44" s="68" t="s">
        <v>3736</v>
      </c>
      <c r="B44" s="69">
        <v>7</v>
      </c>
      <c r="C44" s="69" t="s">
        <v>2909</v>
      </c>
      <c r="D44" s="69" t="s">
        <v>3806</v>
      </c>
      <c r="E44" s="69">
        <v>1</v>
      </c>
      <c r="F44" s="69">
        <v>2.4660000000000002</v>
      </c>
      <c r="G44" s="69"/>
      <c r="H44" s="69">
        <v>2800</v>
      </c>
      <c r="I44" s="69">
        <v>20</v>
      </c>
      <c r="J44" s="69" t="s">
        <v>2</v>
      </c>
      <c r="K44" s="69"/>
      <c r="L44" s="69"/>
      <c r="M44" s="69"/>
      <c r="N44" s="69"/>
      <c r="O44" s="69"/>
      <c r="P44" s="69"/>
      <c r="Q44" s="69"/>
      <c r="R44" s="69"/>
      <c r="S44" s="69">
        <v>760</v>
      </c>
      <c r="T44" s="69">
        <v>910</v>
      </c>
      <c r="U44" s="70">
        <v>80</v>
      </c>
    </row>
    <row r="45" spans="1:21" ht="31.5" x14ac:dyDescent="0.25">
      <c r="A45" s="68" t="s">
        <v>3736</v>
      </c>
      <c r="B45" s="69">
        <v>7</v>
      </c>
      <c r="C45" s="69" t="s">
        <v>2909</v>
      </c>
      <c r="D45" s="69" t="s">
        <v>3807</v>
      </c>
      <c r="E45" s="69">
        <v>1</v>
      </c>
      <c r="F45" s="69">
        <v>2.4660000000000002</v>
      </c>
      <c r="G45" s="69"/>
      <c r="H45" s="69">
        <v>2800</v>
      </c>
      <c r="I45" s="69">
        <v>20</v>
      </c>
      <c r="J45" s="69" t="s">
        <v>2</v>
      </c>
      <c r="K45" s="69"/>
      <c r="L45" s="69"/>
      <c r="M45" s="69"/>
      <c r="N45" s="69"/>
      <c r="O45" s="69"/>
      <c r="P45" s="69"/>
      <c r="Q45" s="69"/>
      <c r="R45" s="69"/>
      <c r="S45" s="69">
        <v>760</v>
      </c>
      <c r="T45" s="69">
        <v>910</v>
      </c>
      <c r="U45" s="70">
        <v>80</v>
      </c>
    </row>
    <row r="46" spans="1:21" ht="31.5" x14ac:dyDescent="0.25">
      <c r="A46" s="68" t="s">
        <v>3736</v>
      </c>
      <c r="B46" s="69">
        <v>7</v>
      </c>
      <c r="C46" s="69" t="s">
        <v>2909</v>
      </c>
      <c r="D46" s="69" t="s">
        <v>3808</v>
      </c>
      <c r="E46" s="69">
        <v>1</v>
      </c>
      <c r="F46" s="69">
        <v>2.4660000000000002</v>
      </c>
      <c r="G46" s="69"/>
      <c r="H46" s="69">
        <v>2800</v>
      </c>
      <c r="I46" s="69">
        <v>20</v>
      </c>
      <c r="J46" s="69" t="s">
        <v>2</v>
      </c>
      <c r="K46" s="69"/>
      <c r="L46" s="69"/>
      <c r="M46" s="69"/>
      <c r="N46" s="69"/>
      <c r="O46" s="69"/>
      <c r="P46" s="69"/>
      <c r="Q46" s="69"/>
      <c r="R46" s="69"/>
      <c r="S46" s="69">
        <v>760</v>
      </c>
      <c r="T46" s="69">
        <v>910</v>
      </c>
      <c r="U46" s="70">
        <v>80</v>
      </c>
    </row>
    <row r="47" spans="1:21" ht="31.5" x14ac:dyDescent="0.25">
      <c r="A47" s="68" t="s">
        <v>3736</v>
      </c>
      <c r="B47" s="69">
        <v>8</v>
      </c>
      <c r="C47" s="69" t="s">
        <v>2909</v>
      </c>
      <c r="D47" s="69" t="s">
        <v>3809</v>
      </c>
      <c r="E47" s="69">
        <v>1</v>
      </c>
      <c r="F47" s="69">
        <v>1.5780000000000001</v>
      </c>
      <c r="G47" s="69"/>
      <c r="H47" s="69">
        <v>1500</v>
      </c>
      <c r="I47" s="69">
        <v>16</v>
      </c>
      <c r="J47" s="69" t="s">
        <v>2</v>
      </c>
      <c r="K47" s="69"/>
      <c r="L47" s="69"/>
      <c r="M47" s="69"/>
      <c r="N47" s="69"/>
      <c r="O47" s="69"/>
      <c r="P47" s="69"/>
      <c r="Q47" s="69"/>
      <c r="R47" s="69"/>
      <c r="S47" s="69">
        <v>605</v>
      </c>
      <c r="T47" s="69">
        <v>730</v>
      </c>
      <c r="U47" s="70">
        <v>40</v>
      </c>
    </row>
    <row r="48" spans="1:21" ht="31.5" x14ac:dyDescent="0.25">
      <c r="A48" s="68" t="s">
        <v>3736</v>
      </c>
      <c r="B48" s="69">
        <v>8</v>
      </c>
      <c r="C48" s="69" t="s">
        <v>2909</v>
      </c>
      <c r="D48" s="69" t="s">
        <v>3810</v>
      </c>
      <c r="E48" s="69">
        <v>1</v>
      </c>
      <c r="F48" s="69">
        <v>1.5780000000000001</v>
      </c>
      <c r="G48" s="69"/>
      <c r="H48" s="69">
        <v>1500</v>
      </c>
      <c r="I48" s="69">
        <v>16</v>
      </c>
      <c r="J48" s="69" t="s">
        <v>2</v>
      </c>
      <c r="K48" s="69"/>
      <c r="L48" s="69"/>
      <c r="M48" s="69"/>
      <c r="N48" s="69"/>
      <c r="O48" s="69"/>
      <c r="P48" s="69"/>
      <c r="Q48" s="69"/>
      <c r="R48" s="69"/>
      <c r="S48" s="69">
        <v>605</v>
      </c>
      <c r="T48" s="69">
        <v>730</v>
      </c>
      <c r="U48" s="70">
        <v>40</v>
      </c>
    </row>
    <row r="49" spans="1:21" ht="31.5" x14ac:dyDescent="0.25">
      <c r="A49" s="68" t="s">
        <v>3736</v>
      </c>
      <c r="B49" s="69">
        <v>8</v>
      </c>
      <c r="C49" s="69" t="s">
        <v>2909</v>
      </c>
      <c r="D49" s="69" t="s">
        <v>3811</v>
      </c>
      <c r="E49" s="69">
        <v>1</v>
      </c>
      <c r="F49" s="69">
        <v>1.5780000000000001</v>
      </c>
      <c r="G49" s="69"/>
      <c r="H49" s="69">
        <v>1500</v>
      </c>
      <c r="I49" s="69">
        <v>16</v>
      </c>
      <c r="J49" s="69" t="s">
        <v>2</v>
      </c>
      <c r="K49" s="69"/>
      <c r="L49" s="69"/>
      <c r="M49" s="69"/>
      <c r="N49" s="69"/>
      <c r="O49" s="69"/>
      <c r="P49" s="69"/>
      <c r="Q49" s="69"/>
      <c r="R49" s="69"/>
      <c r="S49" s="69">
        <v>605</v>
      </c>
      <c r="T49" s="69">
        <v>730</v>
      </c>
      <c r="U49" s="70">
        <v>40</v>
      </c>
    </row>
    <row r="50" spans="1:21" ht="31.5" x14ac:dyDescent="0.25">
      <c r="A50" s="68" t="s">
        <v>3736</v>
      </c>
      <c r="B50" s="69">
        <v>7</v>
      </c>
      <c r="C50" s="69" t="s">
        <v>2909</v>
      </c>
      <c r="D50" s="69" t="s">
        <v>3812</v>
      </c>
      <c r="E50" s="69">
        <v>1</v>
      </c>
      <c r="F50" s="69">
        <v>2.4660000000000002</v>
      </c>
      <c r="G50" s="69"/>
      <c r="H50" s="69">
        <v>2800</v>
      </c>
      <c r="I50" s="69">
        <v>20</v>
      </c>
      <c r="J50" s="69" t="s">
        <v>2</v>
      </c>
      <c r="K50" s="69"/>
      <c r="L50" s="69"/>
      <c r="M50" s="69"/>
      <c r="N50" s="69"/>
      <c r="O50" s="69"/>
      <c r="P50" s="69"/>
      <c r="Q50" s="69"/>
      <c r="R50" s="69"/>
      <c r="S50" s="69">
        <v>760</v>
      </c>
      <c r="T50" s="69">
        <v>910</v>
      </c>
      <c r="U50" s="70">
        <v>80</v>
      </c>
    </row>
    <row r="51" spans="1:21" ht="31.5" x14ac:dyDescent="0.25">
      <c r="A51" s="68" t="s">
        <v>3736</v>
      </c>
      <c r="B51" s="69">
        <v>8</v>
      </c>
      <c r="C51" s="69" t="s">
        <v>2909</v>
      </c>
      <c r="D51" s="69" t="s">
        <v>3813</v>
      </c>
      <c r="E51" s="69">
        <v>1</v>
      </c>
      <c r="F51" s="69">
        <v>1.5780000000000001</v>
      </c>
      <c r="G51" s="69"/>
      <c r="H51" s="69">
        <v>1500</v>
      </c>
      <c r="I51" s="69">
        <v>16</v>
      </c>
      <c r="J51" s="69" t="s">
        <v>2</v>
      </c>
      <c r="K51" s="69"/>
      <c r="L51" s="69"/>
      <c r="M51" s="69"/>
      <c r="N51" s="69"/>
      <c r="O51" s="69"/>
      <c r="P51" s="69"/>
      <c r="Q51" s="69"/>
      <c r="R51" s="69"/>
      <c r="S51" s="69">
        <v>605</v>
      </c>
      <c r="T51" s="69">
        <v>730</v>
      </c>
      <c r="U51" s="70">
        <v>40</v>
      </c>
    </row>
    <row r="52" spans="1:21" ht="31.5" x14ac:dyDescent="0.25">
      <c r="A52" s="68" t="s">
        <v>3736</v>
      </c>
      <c r="B52" s="69">
        <v>7</v>
      </c>
      <c r="C52" s="69" t="s">
        <v>2909</v>
      </c>
      <c r="D52" s="69" t="s">
        <v>3814</v>
      </c>
      <c r="E52" s="69">
        <v>1</v>
      </c>
      <c r="F52" s="69">
        <v>2.4660000000000002</v>
      </c>
      <c r="G52" s="69"/>
      <c r="H52" s="69">
        <v>2800</v>
      </c>
      <c r="I52" s="69">
        <v>20</v>
      </c>
      <c r="J52" s="69" t="s">
        <v>2</v>
      </c>
      <c r="K52" s="69"/>
      <c r="L52" s="69"/>
      <c r="M52" s="69"/>
      <c r="N52" s="69"/>
      <c r="O52" s="69"/>
      <c r="P52" s="69"/>
      <c r="Q52" s="69"/>
      <c r="R52" s="69"/>
      <c r="S52" s="69">
        <v>760</v>
      </c>
      <c r="T52" s="69">
        <v>910</v>
      </c>
      <c r="U52" s="70">
        <v>80</v>
      </c>
    </row>
    <row r="53" spans="1:21" ht="31.5" x14ac:dyDescent="0.25">
      <c r="A53" s="68" t="s">
        <v>3736</v>
      </c>
      <c r="B53" s="69">
        <v>7</v>
      </c>
      <c r="C53" s="69" t="s">
        <v>2909</v>
      </c>
      <c r="D53" s="69" t="s">
        <v>3815</v>
      </c>
      <c r="E53" s="69">
        <v>1</v>
      </c>
      <c r="F53" s="69">
        <v>2.4660000000000002</v>
      </c>
      <c r="G53" s="69"/>
      <c r="H53" s="69">
        <v>2800</v>
      </c>
      <c r="I53" s="69">
        <v>20</v>
      </c>
      <c r="J53" s="69" t="s">
        <v>2</v>
      </c>
      <c r="K53" s="69"/>
      <c r="L53" s="69"/>
      <c r="M53" s="69"/>
      <c r="N53" s="69"/>
      <c r="O53" s="69"/>
      <c r="P53" s="69"/>
      <c r="Q53" s="69"/>
      <c r="R53" s="69"/>
      <c r="S53" s="69">
        <v>760</v>
      </c>
      <c r="T53" s="69">
        <v>910</v>
      </c>
      <c r="U53" s="70">
        <v>80</v>
      </c>
    </row>
    <row r="54" spans="1:21" ht="31.5" x14ac:dyDescent="0.25">
      <c r="A54" s="68" t="s">
        <v>3736</v>
      </c>
      <c r="B54" s="69">
        <v>7</v>
      </c>
      <c r="C54" s="69" t="s">
        <v>2909</v>
      </c>
      <c r="D54" s="69" t="s">
        <v>3816</v>
      </c>
      <c r="E54" s="69">
        <v>1</v>
      </c>
      <c r="F54" s="69">
        <v>2.4660000000000002</v>
      </c>
      <c r="G54" s="69"/>
      <c r="H54" s="69">
        <v>2800</v>
      </c>
      <c r="I54" s="69">
        <v>20</v>
      </c>
      <c r="J54" s="69" t="s">
        <v>2</v>
      </c>
      <c r="K54" s="69"/>
      <c r="L54" s="69"/>
      <c r="M54" s="69"/>
      <c r="N54" s="69"/>
      <c r="O54" s="69"/>
      <c r="P54" s="69"/>
      <c r="Q54" s="69"/>
      <c r="R54" s="69"/>
      <c r="S54" s="69">
        <v>760</v>
      </c>
      <c r="T54" s="69">
        <v>910</v>
      </c>
      <c r="U54" s="70">
        <v>80</v>
      </c>
    </row>
    <row r="55" spans="1:21" ht="31.5" x14ac:dyDescent="0.25">
      <c r="A55" s="68" t="s">
        <v>3736</v>
      </c>
      <c r="B55" s="69">
        <v>8</v>
      </c>
      <c r="C55" s="69" t="s">
        <v>2909</v>
      </c>
      <c r="D55" s="69" t="s">
        <v>3817</v>
      </c>
      <c r="E55" s="69">
        <v>1</v>
      </c>
      <c r="F55" s="69">
        <v>1.5780000000000001</v>
      </c>
      <c r="G55" s="69"/>
      <c r="H55" s="69">
        <v>1500</v>
      </c>
      <c r="I55" s="69">
        <v>16</v>
      </c>
      <c r="J55" s="69" t="s">
        <v>2</v>
      </c>
      <c r="K55" s="69"/>
      <c r="L55" s="69"/>
      <c r="M55" s="69"/>
      <c r="N55" s="69"/>
      <c r="O55" s="69"/>
      <c r="P55" s="69"/>
      <c r="Q55" s="69"/>
      <c r="R55" s="69"/>
      <c r="S55" s="69">
        <v>605</v>
      </c>
      <c r="T55" s="69">
        <v>730</v>
      </c>
      <c r="U55" s="70">
        <v>40</v>
      </c>
    </row>
    <row r="56" spans="1:21" ht="31.5" x14ac:dyDescent="0.25">
      <c r="A56" s="68" t="s">
        <v>3736</v>
      </c>
      <c r="B56" s="69">
        <v>8</v>
      </c>
      <c r="C56" s="69" t="s">
        <v>2909</v>
      </c>
      <c r="D56" s="69" t="s">
        <v>3818</v>
      </c>
      <c r="E56" s="69">
        <v>1</v>
      </c>
      <c r="F56" s="69">
        <v>1.5780000000000001</v>
      </c>
      <c r="G56" s="69"/>
      <c r="H56" s="69">
        <v>1500</v>
      </c>
      <c r="I56" s="69">
        <v>16</v>
      </c>
      <c r="J56" s="69" t="s">
        <v>2</v>
      </c>
      <c r="K56" s="69"/>
      <c r="L56" s="69"/>
      <c r="M56" s="69"/>
      <c r="N56" s="69"/>
      <c r="O56" s="69"/>
      <c r="P56" s="69"/>
      <c r="Q56" s="69"/>
      <c r="R56" s="69"/>
      <c r="S56" s="69">
        <v>605</v>
      </c>
      <c r="T56" s="69">
        <v>730</v>
      </c>
      <c r="U56" s="70">
        <v>40</v>
      </c>
    </row>
    <row r="57" spans="1:21" ht="31.5" x14ac:dyDescent="0.25">
      <c r="A57" s="68" t="s">
        <v>3736</v>
      </c>
      <c r="B57" s="69">
        <v>8</v>
      </c>
      <c r="C57" s="69" t="s">
        <v>2909</v>
      </c>
      <c r="D57" s="69" t="s">
        <v>3819</v>
      </c>
      <c r="E57" s="69">
        <v>1</v>
      </c>
      <c r="F57" s="69">
        <v>1.5780000000000001</v>
      </c>
      <c r="G57" s="69"/>
      <c r="H57" s="69">
        <v>1500</v>
      </c>
      <c r="I57" s="69">
        <v>16</v>
      </c>
      <c r="J57" s="69" t="s">
        <v>2</v>
      </c>
      <c r="K57" s="69"/>
      <c r="L57" s="69"/>
      <c r="M57" s="69"/>
      <c r="N57" s="69"/>
      <c r="O57" s="69"/>
      <c r="P57" s="69"/>
      <c r="Q57" s="69"/>
      <c r="R57" s="69"/>
      <c r="S57" s="69">
        <v>605</v>
      </c>
      <c r="T57" s="69">
        <v>730</v>
      </c>
      <c r="U57" s="70">
        <v>40</v>
      </c>
    </row>
    <row r="58" spans="1:21" ht="31.5" x14ac:dyDescent="0.25">
      <c r="A58" s="68" t="s">
        <v>3736</v>
      </c>
      <c r="B58" s="69">
        <v>7</v>
      </c>
      <c r="C58" s="69" t="s">
        <v>2909</v>
      </c>
      <c r="D58" s="69" t="s">
        <v>3820</v>
      </c>
      <c r="E58" s="69">
        <v>1</v>
      </c>
      <c r="F58" s="69">
        <v>2.4660000000000002</v>
      </c>
      <c r="G58" s="69"/>
      <c r="H58" s="69">
        <v>2800</v>
      </c>
      <c r="I58" s="69">
        <v>20</v>
      </c>
      <c r="J58" s="69" t="s">
        <v>2</v>
      </c>
      <c r="K58" s="69"/>
      <c r="L58" s="69"/>
      <c r="M58" s="69"/>
      <c r="N58" s="69"/>
      <c r="O58" s="69"/>
      <c r="P58" s="69"/>
      <c r="Q58" s="69"/>
      <c r="R58" s="69"/>
      <c r="S58" s="69">
        <v>760</v>
      </c>
      <c r="T58" s="69">
        <v>910</v>
      </c>
      <c r="U58" s="70">
        <v>80</v>
      </c>
    </row>
    <row r="59" spans="1:21" ht="31.5" x14ac:dyDescent="0.25">
      <c r="A59" s="68" t="s">
        <v>3736</v>
      </c>
      <c r="B59" s="69">
        <v>8</v>
      </c>
      <c r="C59" s="69" t="s">
        <v>2909</v>
      </c>
      <c r="D59" s="69" t="s">
        <v>3821</v>
      </c>
      <c r="E59" s="69">
        <v>1</v>
      </c>
      <c r="F59" s="69">
        <v>1.5780000000000001</v>
      </c>
      <c r="G59" s="69"/>
      <c r="H59" s="69">
        <v>1500</v>
      </c>
      <c r="I59" s="69">
        <v>16</v>
      </c>
      <c r="J59" s="69" t="s">
        <v>2</v>
      </c>
      <c r="K59" s="69"/>
      <c r="L59" s="69"/>
      <c r="M59" s="69"/>
      <c r="N59" s="69"/>
      <c r="O59" s="69"/>
      <c r="P59" s="69"/>
      <c r="Q59" s="69"/>
      <c r="R59" s="69"/>
      <c r="S59" s="69">
        <v>605</v>
      </c>
      <c r="T59" s="69">
        <v>730</v>
      </c>
      <c r="U59" s="70">
        <v>40</v>
      </c>
    </row>
    <row r="60" spans="1:21" ht="31.5" x14ac:dyDescent="0.25">
      <c r="A60" s="68" t="s">
        <v>3736</v>
      </c>
      <c r="B60" s="69">
        <v>7</v>
      </c>
      <c r="C60" s="69" t="s">
        <v>2909</v>
      </c>
      <c r="D60" s="69" t="s">
        <v>3822</v>
      </c>
      <c r="E60" s="69">
        <v>1</v>
      </c>
      <c r="F60" s="69">
        <v>2.4660000000000002</v>
      </c>
      <c r="G60" s="69"/>
      <c r="H60" s="69">
        <v>2800</v>
      </c>
      <c r="I60" s="69">
        <v>20</v>
      </c>
      <c r="J60" s="69" t="s">
        <v>2</v>
      </c>
      <c r="K60" s="69"/>
      <c r="L60" s="69"/>
      <c r="M60" s="69"/>
      <c r="N60" s="69"/>
      <c r="O60" s="69"/>
      <c r="P60" s="69"/>
      <c r="Q60" s="69"/>
      <c r="R60" s="69"/>
      <c r="S60" s="69">
        <v>760</v>
      </c>
      <c r="T60" s="69">
        <v>910</v>
      </c>
      <c r="U60" s="70">
        <v>80</v>
      </c>
    </row>
    <row r="61" spans="1:21" ht="31.5" x14ac:dyDescent="0.25">
      <c r="A61" s="68" t="s">
        <v>3736</v>
      </c>
      <c r="B61" s="69">
        <v>7</v>
      </c>
      <c r="C61" s="69" t="s">
        <v>2909</v>
      </c>
      <c r="D61" s="69" t="s">
        <v>3823</v>
      </c>
      <c r="E61" s="69">
        <v>1</v>
      </c>
      <c r="F61" s="69">
        <v>2.4660000000000002</v>
      </c>
      <c r="G61" s="69"/>
      <c r="H61" s="69">
        <v>2800</v>
      </c>
      <c r="I61" s="69">
        <v>20</v>
      </c>
      <c r="J61" s="69" t="s">
        <v>2</v>
      </c>
      <c r="K61" s="69"/>
      <c r="L61" s="69"/>
      <c r="M61" s="69"/>
      <c r="N61" s="69"/>
      <c r="O61" s="69"/>
      <c r="P61" s="69"/>
      <c r="Q61" s="69"/>
      <c r="R61" s="69"/>
      <c r="S61" s="69">
        <v>760</v>
      </c>
      <c r="T61" s="69">
        <v>910</v>
      </c>
      <c r="U61" s="70">
        <v>80</v>
      </c>
    </row>
    <row r="62" spans="1:21" ht="31.5" x14ac:dyDescent="0.25">
      <c r="A62" s="68" t="s">
        <v>3736</v>
      </c>
      <c r="B62" s="69">
        <v>7</v>
      </c>
      <c r="C62" s="69" t="s">
        <v>2909</v>
      </c>
      <c r="D62" s="69" t="s">
        <v>3824</v>
      </c>
      <c r="E62" s="69">
        <v>1</v>
      </c>
      <c r="F62" s="69">
        <v>2.4660000000000002</v>
      </c>
      <c r="G62" s="69"/>
      <c r="H62" s="69">
        <v>2800</v>
      </c>
      <c r="I62" s="69">
        <v>20</v>
      </c>
      <c r="J62" s="69" t="s">
        <v>2</v>
      </c>
      <c r="K62" s="69"/>
      <c r="L62" s="69"/>
      <c r="M62" s="69"/>
      <c r="N62" s="69"/>
      <c r="O62" s="69"/>
      <c r="P62" s="69"/>
      <c r="Q62" s="69"/>
      <c r="R62" s="69"/>
      <c r="S62" s="69">
        <v>760</v>
      </c>
      <c r="T62" s="69">
        <v>910</v>
      </c>
      <c r="U62" s="70">
        <v>80</v>
      </c>
    </row>
    <row r="63" spans="1:21" ht="31.5" x14ac:dyDescent="0.25">
      <c r="A63" s="68" t="s">
        <v>3736</v>
      </c>
      <c r="B63" s="69">
        <v>8</v>
      </c>
      <c r="C63" s="69" t="s">
        <v>2909</v>
      </c>
      <c r="D63" s="69" t="s">
        <v>3825</v>
      </c>
      <c r="E63" s="69">
        <v>1</v>
      </c>
      <c r="F63" s="69">
        <v>1.5780000000000001</v>
      </c>
      <c r="G63" s="69"/>
      <c r="H63" s="69">
        <v>1500</v>
      </c>
      <c r="I63" s="69">
        <v>16</v>
      </c>
      <c r="J63" s="69" t="s">
        <v>2</v>
      </c>
      <c r="K63" s="69"/>
      <c r="L63" s="69"/>
      <c r="M63" s="69"/>
      <c r="N63" s="69"/>
      <c r="O63" s="69"/>
      <c r="P63" s="69"/>
      <c r="Q63" s="69"/>
      <c r="R63" s="69"/>
      <c r="S63" s="69">
        <v>605</v>
      </c>
      <c r="T63" s="69">
        <v>730</v>
      </c>
      <c r="U63" s="70">
        <v>40</v>
      </c>
    </row>
    <row r="64" spans="1:21" ht="31.5" x14ac:dyDescent="0.25">
      <c r="A64" s="68" t="s">
        <v>3736</v>
      </c>
      <c r="B64" s="69">
        <v>8</v>
      </c>
      <c r="C64" s="69" t="s">
        <v>2909</v>
      </c>
      <c r="D64" s="69" t="s">
        <v>3826</v>
      </c>
      <c r="E64" s="69">
        <v>1</v>
      </c>
      <c r="F64" s="69">
        <v>1.5780000000000001</v>
      </c>
      <c r="G64" s="69"/>
      <c r="H64" s="69">
        <v>1500</v>
      </c>
      <c r="I64" s="69">
        <v>16</v>
      </c>
      <c r="J64" s="69" t="s">
        <v>2</v>
      </c>
      <c r="K64" s="69"/>
      <c r="L64" s="69"/>
      <c r="M64" s="69"/>
      <c r="N64" s="69"/>
      <c r="O64" s="69"/>
      <c r="P64" s="69"/>
      <c r="Q64" s="69"/>
      <c r="R64" s="69"/>
      <c r="S64" s="69">
        <v>605</v>
      </c>
      <c r="T64" s="69">
        <v>730</v>
      </c>
      <c r="U64" s="70">
        <v>40</v>
      </c>
    </row>
    <row r="65" spans="1:21" ht="31.5" x14ac:dyDescent="0.25">
      <c r="A65" s="68" t="s">
        <v>3736</v>
      </c>
      <c r="B65" s="69">
        <v>8</v>
      </c>
      <c r="C65" s="69" t="s">
        <v>2909</v>
      </c>
      <c r="D65" s="69" t="s">
        <v>3827</v>
      </c>
      <c r="E65" s="69">
        <v>1</v>
      </c>
      <c r="F65" s="69">
        <v>1.5780000000000001</v>
      </c>
      <c r="G65" s="69"/>
      <c r="H65" s="69">
        <v>1500</v>
      </c>
      <c r="I65" s="69">
        <v>16</v>
      </c>
      <c r="J65" s="69" t="s">
        <v>2</v>
      </c>
      <c r="K65" s="69"/>
      <c r="L65" s="69"/>
      <c r="M65" s="69"/>
      <c r="N65" s="69"/>
      <c r="O65" s="69"/>
      <c r="P65" s="69"/>
      <c r="Q65" s="69"/>
      <c r="R65" s="69"/>
      <c r="S65" s="69">
        <v>605</v>
      </c>
      <c r="T65" s="69">
        <v>730</v>
      </c>
      <c r="U65" s="70">
        <v>40</v>
      </c>
    </row>
    <row r="66" spans="1:21" ht="31.5" x14ac:dyDescent="0.25">
      <c r="A66" s="68" t="s">
        <v>3736</v>
      </c>
      <c r="B66" s="69">
        <v>7</v>
      </c>
      <c r="C66" s="69" t="s">
        <v>2909</v>
      </c>
      <c r="D66" s="69" t="s">
        <v>3828</v>
      </c>
      <c r="E66" s="69">
        <v>1</v>
      </c>
      <c r="F66" s="69">
        <v>2.4660000000000002</v>
      </c>
      <c r="G66" s="69"/>
      <c r="H66" s="69">
        <v>2800</v>
      </c>
      <c r="I66" s="69">
        <v>20</v>
      </c>
      <c r="J66" s="69" t="s">
        <v>2</v>
      </c>
      <c r="K66" s="69"/>
      <c r="L66" s="69"/>
      <c r="M66" s="69"/>
      <c r="N66" s="69"/>
      <c r="O66" s="69"/>
      <c r="P66" s="69"/>
      <c r="Q66" s="69"/>
      <c r="R66" s="69"/>
      <c r="S66" s="69">
        <v>760</v>
      </c>
      <c r="T66" s="69">
        <v>910</v>
      </c>
      <c r="U66" s="70">
        <v>80</v>
      </c>
    </row>
    <row r="67" spans="1:21" ht="31.5" x14ac:dyDescent="0.25">
      <c r="A67" s="68" t="s">
        <v>3736</v>
      </c>
      <c r="B67" s="69">
        <v>8</v>
      </c>
      <c r="C67" s="69" t="s">
        <v>2909</v>
      </c>
      <c r="D67" s="69" t="s">
        <v>3829</v>
      </c>
      <c r="E67" s="69">
        <v>1</v>
      </c>
      <c r="F67" s="69">
        <v>1.5780000000000001</v>
      </c>
      <c r="G67" s="69"/>
      <c r="H67" s="69">
        <v>1500</v>
      </c>
      <c r="I67" s="69">
        <v>16</v>
      </c>
      <c r="J67" s="69" t="s">
        <v>2</v>
      </c>
      <c r="K67" s="69"/>
      <c r="L67" s="69"/>
      <c r="M67" s="69"/>
      <c r="N67" s="69"/>
      <c r="O67" s="69"/>
      <c r="P67" s="69"/>
      <c r="Q67" s="69"/>
      <c r="R67" s="69"/>
      <c r="S67" s="69">
        <v>605</v>
      </c>
      <c r="T67" s="69">
        <v>730</v>
      </c>
      <c r="U67" s="70">
        <v>40</v>
      </c>
    </row>
    <row r="68" spans="1:21" ht="31.5" x14ac:dyDescent="0.25">
      <c r="A68" s="68" t="s">
        <v>3736</v>
      </c>
      <c r="B68" s="69">
        <v>7</v>
      </c>
      <c r="C68" s="69" t="s">
        <v>2909</v>
      </c>
      <c r="D68" s="69" t="s">
        <v>3830</v>
      </c>
      <c r="E68" s="69">
        <v>1</v>
      </c>
      <c r="F68" s="69">
        <v>2.4660000000000002</v>
      </c>
      <c r="G68" s="69"/>
      <c r="H68" s="69">
        <v>2800</v>
      </c>
      <c r="I68" s="69">
        <v>20</v>
      </c>
      <c r="J68" s="69" t="s">
        <v>2</v>
      </c>
      <c r="K68" s="69"/>
      <c r="L68" s="69"/>
      <c r="M68" s="69"/>
      <c r="N68" s="69"/>
      <c r="O68" s="69"/>
      <c r="P68" s="69"/>
      <c r="Q68" s="69"/>
      <c r="R68" s="69"/>
      <c r="S68" s="69">
        <v>760</v>
      </c>
      <c r="T68" s="69">
        <v>910</v>
      </c>
      <c r="U68" s="70">
        <v>80</v>
      </c>
    </row>
    <row r="69" spans="1:21" ht="31.5" x14ac:dyDescent="0.25">
      <c r="A69" s="68" t="s">
        <v>3736</v>
      </c>
      <c r="B69" s="69">
        <v>7</v>
      </c>
      <c r="C69" s="69" t="s">
        <v>2909</v>
      </c>
      <c r="D69" s="69" t="s">
        <v>3831</v>
      </c>
      <c r="E69" s="69">
        <v>1</v>
      </c>
      <c r="F69" s="69">
        <v>2.4660000000000002</v>
      </c>
      <c r="G69" s="69"/>
      <c r="H69" s="69">
        <v>2800</v>
      </c>
      <c r="I69" s="69">
        <v>20</v>
      </c>
      <c r="J69" s="69" t="s">
        <v>2</v>
      </c>
      <c r="K69" s="69"/>
      <c r="L69" s="69"/>
      <c r="M69" s="69"/>
      <c r="N69" s="69"/>
      <c r="O69" s="69"/>
      <c r="P69" s="69"/>
      <c r="Q69" s="69"/>
      <c r="R69" s="69"/>
      <c r="S69" s="69">
        <v>760</v>
      </c>
      <c r="T69" s="69">
        <v>910</v>
      </c>
      <c r="U69" s="70">
        <v>80</v>
      </c>
    </row>
    <row r="70" spans="1:21" ht="31.5" x14ac:dyDescent="0.25">
      <c r="A70" s="68" t="s">
        <v>3736</v>
      </c>
      <c r="B70" s="69">
        <v>7</v>
      </c>
      <c r="C70" s="69" t="s">
        <v>2909</v>
      </c>
      <c r="D70" s="69" t="s">
        <v>3832</v>
      </c>
      <c r="E70" s="69">
        <v>1</v>
      </c>
      <c r="F70" s="69">
        <v>2.4660000000000002</v>
      </c>
      <c r="G70" s="69"/>
      <c r="H70" s="69">
        <v>2800</v>
      </c>
      <c r="I70" s="69">
        <v>20</v>
      </c>
      <c r="J70" s="69" t="s">
        <v>2</v>
      </c>
      <c r="K70" s="69"/>
      <c r="L70" s="69"/>
      <c r="M70" s="69"/>
      <c r="N70" s="69"/>
      <c r="O70" s="69"/>
      <c r="P70" s="69"/>
      <c r="Q70" s="69"/>
      <c r="R70" s="69"/>
      <c r="S70" s="69">
        <v>760</v>
      </c>
      <c r="T70" s="69">
        <v>910</v>
      </c>
      <c r="U70" s="70">
        <v>80</v>
      </c>
    </row>
    <row r="71" spans="1:21" ht="31.5" x14ac:dyDescent="0.25">
      <c r="A71" s="68" t="s">
        <v>3736</v>
      </c>
      <c r="B71" s="69">
        <v>8</v>
      </c>
      <c r="C71" s="69" t="s">
        <v>2909</v>
      </c>
      <c r="D71" s="69" t="s">
        <v>3833</v>
      </c>
      <c r="E71" s="69">
        <v>1</v>
      </c>
      <c r="F71" s="69">
        <v>1.5780000000000001</v>
      </c>
      <c r="G71" s="69"/>
      <c r="H71" s="69">
        <v>1500</v>
      </c>
      <c r="I71" s="69">
        <v>16</v>
      </c>
      <c r="J71" s="69" t="s">
        <v>2</v>
      </c>
      <c r="K71" s="69"/>
      <c r="L71" s="69"/>
      <c r="M71" s="69"/>
      <c r="N71" s="69"/>
      <c r="O71" s="69"/>
      <c r="P71" s="69"/>
      <c r="Q71" s="69"/>
      <c r="R71" s="69"/>
      <c r="S71" s="69">
        <v>605</v>
      </c>
      <c r="T71" s="69">
        <v>730</v>
      </c>
      <c r="U71" s="70">
        <v>40</v>
      </c>
    </row>
    <row r="72" spans="1:21" ht="31.5" x14ac:dyDescent="0.25">
      <c r="A72" s="68" t="s">
        <v>3736</v>
      </c>
      <c r="B72" s="69">
        <v>8</v>
      </c>
      <c r="C72" s="69" t="s">
        <v>2909</v>
      </c>
      <c r="D72" s="69" t="s">
        <v>3834</v>
      </c>
      <c r="E72" s="69">
        <v>1</v>
      </c>
      <c r="F72" s="69">
        <v>1.5780000000000001</v>
      </c>
      <c r="G72" s="69"/>
      <c r="H72" s="69">
        <v>1500</v>
      </c>
      <c r="I72" s="69">
        <v>16</v>
      </c>
      <c r="J72" s="69" t="s">
        <v>2</v>
      </c>
      <c r="K72" s="69"/>
      <c r="L72" s="69"/>
      <c r="M72" s="69"/>
      <c r="N72" s="69"/>
      <c r="O72" s="69"/>
      <c r="P72" s="69"/>
      <c r="Q72" s="69"/>
      <c r="R72" s="69"/>
      <c r="S72" s="69">
        <v>605</v>
      </c>
      <c r="T72" s="69">
        <v>730</v>
      </c>
      <c r="U72" s="70">
        <v>40</v>
      </c>
    </row>
    <row r="73" spans="1:21" ht="31.5" x14ac:dyDescent="0.25">
      <c r="A73" s="68" t="s">
        <v>3736</v>
      </c>
      <c r="B73" s="69">
        <v>8</v>
      </c>
      <c r="C73" s="69" t="s">
        <v>2909</v>
      </c>
      <c r="D73" s="69" t="s">
        <v>3835</v>
      </c>
      <c r="E73" s="69">
        <v>1</v>
      </c>
      <c r="F73" s="69">
        <v>1.5780000000000001</v>
      </c>
      <c r="G73" s="69"/>
      <c r="H73" s="69">
        <v>1500</v>
      </c>
      <c r="I73" s="69">
        <v>16</v>
      </c>
      <c r="J73" s="69" t="s">
        <v>2</v>
      </c>
      <c r="K73" s="69"/>
      <c r="L73" s="69"/>
      <c r="M73" s="69"/>
      <c r="N73" s="69"/>
      <c r="O73" s="69"/>
      <c r="P73" s="69"/>
      <c r="Q73" s="69"/>
      <c r="R73" s="69"/>
      <c r="S73" s="69">
        <v>605</v>
      </c>
      <c r="T73" s="69">
        <v>730</v>
      </c>
      <c r="U73" s="70">
        <v>40</v>
      </c>
    </row>
    <row r="74" spans="1:21" ht="31.5" x14ac:dyDescent="0.25">
      <c r="A74" s="68" t="s">
        <v>3736</v>
      </c>
      <c r="B74" s="69">
        <v>7</v>
      </c>
      <c r="C74" s="69" t="s">
        <v>2909</v>
      </c>
      <c r="D74" s="69" t="s">
        <v>3836</v>
      </c>
      <c r="E74" s="69">
        <v>1</v>
      </c>
      <c r="F74" s="69">
        <v>2.4660000000000002</v>
      </c>
      <c r="G74" s="69"/>
      <c r="H74" s="69">
        <v>2800</v>
      </c>
      <c r="I74" s="69">
        <v>20</v>
      </c>
      <c r="J74" s="69" t="s">
        <v>2</v>
      </c>
      <c r="K74" s="69"/>
      <c r="L74" s="69"/>
      <c r="M74" s="69"/>
      <c r="N74" s="69"/>
      <c r="O74" s="69"/>
      <c r="P74" s="69"/>
      <c r="Q74" s="69"/>
      <c r="R74" s="69"/>
      <c r="S74" s="69">
        <v>760</v>
      </c>
      <c r="T74" s="69">
        <v>910</v>
      </c>
      <c r="U74" s="70">
        <v>80</v>
      </c>
    </row>
    <row r="75" spans="1:21" ht="31.5" x14ac:dyDescent="0.25">
      <c r="A75" s="68" t="s">
        <v>3736</v>
      </c>
      <c r="B75" s="69">
        <v>8</v>
      </c>
      <c r="C75" s="69" t="s">
        <v>2909</v>
      </c>
      <c r="D75" s="69" t="s">
        <v>3837</v>
      </c>
      <c r="E75" s="69">
        <v>1</v>
      </c>
      <c r="F75" s="69">
        <v>1.5780000000000001</v>
      </c>
      <c r="G75" s="69"/>
      <c r="H75" s="69">
        <v>1500</v>
      </c>
      <c r="I75" s="69">
        <v>16</v>
      </c>
      <c r="J75" s="69" t="s">
        <v>2</v>
      </c>
      <c r="K75" s="69"/>
      <c r="L75" s="69"/>
      <c r="M75" s="69"/>
      <c r="N75" s="69"/>
      <c r="O75" s="69"/>
      <c r="P75" s="69"/>
      <c r="Q75" s="69"/>
      <c r="R75" s="69"/>
      <c r="S75" s="69">
        <v>605</v>
      </c>
      <c r="T75" s="69">
        <v>730</v>
      </c>
      <c r="U75" s="70">
        <v>40</v>
      </c>
    </row>
    <row r="76" spans="1:21" ht="31.5" x14ac:dyDescent="0.25">
      <c r="A76" s="68" t="s">
        <v>3736</v>
      </c>
      <c r="B76" s="69">
        <v>7</v>
      </c>
      <c r="C76" s="69" t="s">
        <v>2909</v>
      </c>
      <c r="D76" s="69" t="s">
        <v>3838</v>
      </c>
      <c r="E76" s="69">
        <v>1</v>
      </c>
      <c r="F76" s="69">
        <v>2.4660000000000002</v>
      </c>
      <c r="G76" s="69"/>
      <c r="H76" s="69">
        <v>2800</v>
      </c>
      <c r="I76" s="69">
        <v>20</v>
      </c>
      <c r="J76" s="69" t="s">
        <v>2</v>
      </c>
      <c r="K76" s="69"/>
      <c r="L76" s="69"/>
      <c r="M76" s="69"/>
      <c r="N76" s="69"/>
      <c r="O76" s="69"/>
      <c r="P76" s="69"/>
      <c r="Q76" s="69"/>
      <c r="R76" s="69"/>
      <c r="S76" s="69">
        <v>760</v>
      </c>
      <c r="T76" s="69">
        <v>910</v>
      </c>
      <c r="U76" s="70">
        <v>80</v>
      </c>
    </row>
    <row r="77" spans="1:21" ht="31.5" x14ac:dyDescent="0.25">
      <c r="A77" s="68" t="s">
        <v>3736</v>
      </c>
      <c r="B77" s="69">
        <v>7</v>
      </c>
      <c r="C77" s="69" t="s">
        <v>2909</v>
      </c>
      <c r="D77" s="69" t="s">
        <v>3839</v>
      </c>
      <c r="E77" s="69">
        <v>1</v>
      </c>
      <c r="F77" s="69">
        <v>2.4660000000000002</v>
      </c>
      <c r="G77" s="69"/>
      <c r="H77" s="69">
        <v>2800</v>
      </c>
      <c r="I77" s="69">
        <v>20</v>
      </c>
      <c r="J77" s="69" t="s">
        <v>2</v>
      </c>
      <c r="K77" s="69"/>
      <c r="L77" s="69"/>
      <c r="M77" s="69"/>
      <c r="N77" s="69"/>
      <c r="O77" s="69"/>
      <c r="P77" s="69"/>
      <c r="Q77" s="69"/>
      <c r="R77" s="69"/>
      <c r="S77" s="69">
        <v>760</v>
      </c>
      <c r="T77" s="69">
        <v>910</v>
      </c>
      <c r="U77" s="70">
        <v>80</v>
      </c>
    </row>
    <row r="78" spans="1:21" ht="31.5" x14ac:dyDescent="0.25">
      <c r="A78" s="68" t="s">
        <v>3736</v>
      </c>
      <c r="B78" s="69">
        <v>7</v>
      </c>
      <c r="C78" s="69" t="s">
        <v>2909</v>
      </c>
      <c r="D78" s="69" t="s">
        <v>3840</v>
      </c>
      <c r="E78" s="69">
        <v>1</v>
      </c>
      <c r="F78" s="69">
        <v>2.4660000000000002</v>
      </c>
      <c r="G78" s="69"/>
      <c r="H78" s="69">
        <v>2800</v>
      </c>
      <c r="I78" s="69">
        <v>20</v>
      </c>
      <c r="J78" s="69" t="s">
        <v>2</v>
      </c>
      <c r="K78" s="69"/>
      <c r="L78" s="69"/>
      <c r="M78" s="69"/>
      <c r="N78" s="69"/>
      <c r="O78" s="69"/>
      <c r="P78" s="69"/>
      <c r="Q78" s="69"/>
      <c r="R78" s="69"/>
      <c r="S78" s="69">
        <v>760</v>
      </c>
      <c r="T78" s="69">
        <v>910</v>
      </c>
      <c r="U78" s="70">
        <v>80</v>
      </c>
    </row>
    <row r="79" spans="1:21" ht="31.5" x14ac:dyDescent="0.25">
      <c r="A79" s="68" t="s">
        <v>3736</v>
      </c>
      <c r="B79" s="69">
        <v>8</v>
      </c>
      <c r="C79" s="69" t="s">
        <v>2909</v>
      </c>
      <c r="D79" s="69" t="s">
        <v>3841</v>
      </c>
      <c r="E79" s="69">
        <v>1</v>
      </c>
      <c r="F79" s="69">
        <v>1.5780000000000001</v>
      </c>
      <c r="G79" s="69"/>
      <c r="H79" s="69">
        <v>1500</v>
      </c>
      <c r="I79" s="69">
        <v>16</v>
      </c>
      <c r="J79" s="69" t="s">
        <v>2</v>
      </c>
      <c r="K79" s="69"/>
      <c r="L79" s="69"/>
      <c r="M79" s="69"/>
      <c r="N79" s="69"/>
      <c r="O79" s="69"/>
      <c r="P79" s="69"/>
      <c r="Q79" s="69"/>
      <c r="R79" s="69"/>
      <c r="S79" s="69">
        <v>605</v>
      </c>
      <c r="T79" s="69">
        <v>730</v>
      </c>
      <c r="U79" s="70">
        <v>40</v>
      </c>
    </row>
    <row r="80" spans="1:21" ht="31.5" x14ac:dyDescent="0.25">
      <c r="A80" s="68" t="s">
        <v>3736</v>
      </c>
      <c r="B80" s="69">
        <v>8</v>
      </c>
      <c r="C80" s="69" t="s">
        <v>2909</v>
      </c>
      <c r="D80" s="69" t="s">
        <v>3842</v>
      </c>
      <c r="E80" s="69">
        <v>1</v>
      </c>
      <c r="F80" s="69">
        <v>1.5780000000000001</v>
      </c>
      <c r="G80" s="69"/>
      <c r="H80" s="69">
        <v>1500</v>
      </c>
      <c r="I80" s="69">
        <v>16</v>
      </c>
      <c r="J80" s="69" t="s">
        <v>2</v>
      </c>
      <c r="K80" s="69"/>
      <c r="L80" s="69"/>
      <c r="M80" s="69"/>
      <c r="N80" s="69"/>
      <c r="O80" s="69"/>
      <c r="P80" s="69"/>
      <c r="Q80" s="69"/>
      <c r="R80" s="69"/>
      <c r="S80" s="69">
        <v>605</v>
      </c>
      <c r="T80" s="69">
        <v>730</v>
      </c>
      <c r="U80" s="70">
        <v>40</v>
      </c>
    </row>
    <row r="81" spans="1:21" ht="31.5" x14ac:dyDescent="0.25">
      <c r="A81" s="68" t="s">
        <v>3736</v>
      </c>
      <c r="B81" s="69">
        <v>8</v>
      </c>
      <c r="C81" s="69" t="s">
        <v>2909</v>
      </c>
      <c r="D81" s="69" t="s">
        <v>3843</v>
      </c>
      <c r="E81" s="69">
        <v>1</v>
      </c>
      <c r="F81" s="69">
        <v>1.5780000000000001</v>
      </c>
      <c r="G81" s="69"/>
      <c r="H81" s="69">
        <v>1500</v>
      </c>
      <c r="I81" s="69">
        <v>16</v>
      </c>
      <c r="J81" s="69" t="s">
        <v>2</v>
      </c>
      <c r="K81" s="69"/>
      <c r="L81" s="69"/>
      <c r="M81" s="69"/>
      <c r="N81" s="69"/>
      <c r="O81" s="69"/>
      <c r="P81" s="69"/>
      <c r="Q81" s="69"/>
      <c r="R81" s="69"/>
      <c r="S81" s="69">
        <v>605</v>
      </c>
      <c r="T81" s="69">
        <v>730</v>
      </c>
      <c r="U81" s="70">
        <v>40</v>
      </c>
    </row>
    <row r="82" spans="1:21" ht="31.5" x14ac:dyDescent="0.25">
      <c r="A82" s="68" t="s">
        <v>3736</v>
      </c>
      <c r="B82" s="69">
        <v>7</v>
      </c>
      <c r="C82" s="69" t="s">
        <v>2909</v>
      </c>
      <c r="D82" s="69" t="s">
        <v>3844</v>
      </c>
      <c r="E82" s="69">
        <v>1</v>
      </c>
      <c r="F82" s="69">
        <v>2.4660000000000002</v>
      </c>
      <c r="G82" s="69"/>
      <c r="H82" s="69">
        <v>2800</v>
      </c>
      <c r="I82" s="69">
        <v>20</v>
      </c>
      <c r="J82" s="69" t="s">
        <v>2</v>
      </c>
      <c r="K82" s="69"/>
      <c r="L82" s="69"/>
      <c r="M82" s="69"/>
      <c r="N82" s="69"/>
      <c r="O82" s="69"/>
      <c r="P82" s="69"/>
      <c r="Q82" s="69"/>
      <c r="R82" s="69"/>
      <c r="S82" s="69">
        <v>760</v>
      </c>
      <c r="T82" s="69">
        <v>910</v>
      </c>
      <c r="U82" s="70">
        <v>80</v>
      </c>
    </row>
    <row r="83" spans="1:21" ht="31.5" x14ac:dyDescent="0.25">
      <c r="A83" s="68" t="s">
        <v>3736</v>
      </c>
      <c r="B83" s="69">
        <v>3</v>
      </c>
      <c r="C83" s="69" t="s">
        <v>2909</v>
      </c>
      <c r="D83" s="69" t="s">
        <v>3845</v>
      </c>
      <c r="E83" s="69">
        <v>17</v>
      </c>
      <c r="F83" s="69">
        <v>1.208</v>
      </c>
      <c r="G83" s="69"/>
      <c r="H83" s="69">
        <v>2000</v>
      </c>
      <c r="I83" s="69">
        <v>14</v>
      </c>
      <c r="J83" s="69" t="s">
        <v>2</v>
      </c>
      <c r="K83" s="69"/>
      <c r="L83" s="69"/>
      <c r="M83" s="69"/>
      <c r="N83" s="69"/>
      <c r="O83" s="69"/>
      <c r="P83" s="69"/>
      <c r="Q83" s="69"/>
      <c r="R83" s="69"/>
      <c r="S83" s="69">
        <v>530</v>
      </c>
      <c r="T83" s="69">
        <v>635</v>
      </c>
      <c r="U83" s="70">
        <v>35</v>
      </c>
    </row>
    <row r="84" spans="1:21" ht="31.5" x14ac:dyDescent="0.25">
      <c r="A84" s="68" t="s">
        <v>3736</v>
      </c>
      <c r="B84" s="69">
        <v>4</v>
      </c>
      <c r="C84" s="69" t="s">
        <v>2909</v>
      </c>
      <c r="D84" s="69" t="s">
        <v>3846</v>
      </c>
      <c r="E84" s="69">
        <v>17</v>
      </c>
      <c r="F84" s="69">
        <v>1.208</v>
      </c>
      <c r="G84" s="69"/>
      <c r="H84" s="69">
        <v>1300</v>
      </c>
      <c r="I84" s="69">
        <v>14</v>
      </c>
      <c r="J84" s="69" t="s">
        <v>2</v>
      </c>
      <c r="K84" s="69"/>
      <c r="L84" s="69"/>
      <c r="M84" s="69"/>
      <c r="N84" s="69"/>
      <c r="O84" s="69"/>
      <c r="P84" s="69"/>
      <c r="Q84" s="69"/>
      <c r="R84" s="69"/>
      <c r="S84" s="69">
        <v>530</v>
      </c>
      <c r="T84" s="69">
        <v>635</v>
      </c>
      <c r="U84" s="70">
        <v>35</v>
      </c>
    </row>
    <row r="85" spans="1:21" ht="31.5" x14ac:dyDescent="0.25">
      <c r="A85" s="68" t="s">
        <v>3736</v>
      </c>
      <c r="B85" s="69">
        <v>3</v>
      </c>
      <c r="C85" s="69" t="s">
        <v>2909</v>
      </c>
      <c r="D85" s="69" t="s">
        <v>3847</v>
      </c>
      <c r="E85" s="69">
        <v>17</v>
      </c>
      <c r="F85" s="69">
        <v>1.208</v>
      </c>
      <c r="G85" s="69"/>
      <c r="H85" s="69">
        <v>2000</v>
      </c>
      <c r="I85" s="69">
        <v>14</v>
      </c>
      <c r="J85" s="69" t="s">
        <v>2</v>
      </c>
      <c r="K85" s="69"/>
      <c r="L85" s="69"/>
      <c r="M85" s="69"/>
      <c r="N85" s="69"/>
      <c r="O85" s="69"/>
      <c r="P85" s="69"/>
      <c r="Q85" s="69"/>
      <c r="R85" s="69"/>
      <c r="S85" s="69">
        <v>530</v>
      </c>
      <c r="T85" s="69">
        <v>635</v>
      </c>
      <c r="U85" s="70">
        <v>35</v>
      </c>
    </row>
    <row r="86" spans="1:21" ht="31.5" x14ac:dyDescent="0.25">
      <c r="A86" s="68" t="s">
        <v>3736</v>
      </c>
      <c r="B86" s="69">
        <v>4</v>
      </c>
      <c r="C86" s="69" t="s">
        <v>2909</v>
      </c>
      <c r="D86" s="69" t="s">
        <v>3848</v>
      </c>
      <c r="E86" s="69">
        <v>17</v>
      </c>
      <c r="F86" s="69">
        <v>1.208</v>
      </c>
      <c r="G86" s="69"/>
      <c r="H86" s="69">
        <v>1300</v>
      </c>
      <c r="I86" s="69">
        <v>14</v>
      </c>
      <c r="J86" s="69" t="s">
        <v>2</v>
      </c>
      <c r="K86" s="69"/>
      <c r="L86" s="69"/>
      <c r="M86" s="69"/>
      <c r="N86" s="69"/>
      <c r="O86" s="69"/>
      <c r="P86" s="69"/>
      <c r="Q86" s="69"/>
      <c r="R86" s="69"/>
      <c r="S86" s="69">
        <v>530</v>
      </c>
      <c r="T86" s="69">
        <v>635</v>
      </c>
      <c r="U86" s="70">
        <v>35</v>
      </c>
    </row>
    <row r="87" spans="1:21" ht="31.5" x14ac:dyDescent="0.25">
      <c r="A87" s="68" t="s">
        <v>3736</v>
      </c>
      <c r="B87" s="69">
        <v>3</v>
      </c>
      <c r="C87" s="69" t="s">
        <v>2909</v>
      </c>
      <c r="D87" s="69" t="s">
        <v>3849</v>
      </c>
      <c r="E87" s="69">
        <v>26</v>
      </c>
      <c r="F87" s="69">
        <v>1.208</v>
      </c>
      <c r="G87" s="69"/>
      <c r="H87" s="69">
        <v>2000</v>
      </c>
      <c r="I87" s="69">
        <v>14</v>
      </c>
      <c r="J87" s="69" t="s">
        <v>2</v>
      </c>
      <c r="K87" s="69"/>
      <c r="L87" s="69"/>
      <c r="M87" s="69"/>
      <c r="N87" s="69"/>
      <c r="O87" s="69"/>
      <c r="P87" s="69"/>
      <c r="Q87" s="69"/>
      <c r="R87" s="69"/>
      <c r="S87" s="69">
        <v>530</v>
      </c>
      <c r="T87" s="69">
        <v>635</v>
      </c>
      <c r="U87" s="70">
        <v>35</v>
      </c>
    </row>
    <row r="88" spans="1:21" ht="31.5" x14ac:dyDescent="0.25">
      <c r="A88" s="68" t="s">
        <v>3736</v>
      </c>
      <c r="B88" s="69">
        <v>4</v>
      </c>
      <c r="C88" s="69" t="s">
        <v>2909</v>
      </c>
      <c r="D88" s="69" t="s">
        <v>3850</v>
      </c>
      <c r="E88" s="69">
        <v>26</v>
      </c>
      <c r="F88" s="69">
        <v>1.208</v>
      </c>
      <c r="G88" s="69"/>
      <c r="H88" s="69">
        <v>1300</v>
      </c>
      <c r="I88" s="69">
        <v>14</v>
      </c>
      <c r="J88" s="69" t="s">
        <v>2</v>
      </c>
      <c r="K88" s="69"/>
      <c r="L88" s="69"/>
      <c r="M88" s="69"/>
      <c r="N88" s="69"/>
      <c r="O88" s="69"/>
      <c r="P88" s="69"/>
      <c r="Q88" s="69"/>
      <c r="R88" s="69"/>
      <c r="S88" s="69">
        <v>530</v>
      </c>
      <c r="T88" s="69">
        <v>635</v>
      </c>
      <c r="U88" s="70">
        <v>35</v>
      </c>
    </row>
    <row r="89" spans="1:21" ht="31.5" x14ac:dyDescent="0.25">
      <c r="A89" s="68" t="s">
        <v>3736</v>
      </c>
      <c r="B89" s="69">
        <v>3</v>
      </c>
      <c r="C89" s="69" t="s">
        <v>2909</v>
      </c>
      <c r="D89" s="69" t="s">
        <v>3851</v>
      </c>
      <c r="E89" s="69">
        <v>26</v>
      </c>
      <c r="F89" s="69">
        <v>1.208</v>
      </c>
      <c r="G89" s="69"/>
      <c r="H89" s="69">
        <v>2000</v>
      </c>
      <c r="I89" s="69">
        <v>14</v>
      </c>
      <c r="J89" s="69" t="s">
        <v>2</v>
      </c>
      <c r="K89" s="69"/>
      <c r="L89" s="69"/>
      <c r="M89" s="69"/>
      <c r="N89" s="69"/>
      <c r="O89" s="69"/>
      <c r="P89" s="69"/>
      <c r="Q89" s="69"/>
      <c r="R89" s="69"/>
      <c r="S89" s="69">
        <v>530</v>
      </c>
      <c r="T89" s="69">
        <v>635</v>
      </c>
      <c r="U89" s="70">
        <v>35</v>
      </c>
    </row>
    <row r="90" spans="1:21" ht="31.5" x14ac:dyDescent="0.25">
      <c r="A90" s="68" t="s">
        <v>3736</v>
      </c>
      <c r="B90" s="69">
        <v>4</v>
      </c>
      <c r="C90" s="69" t="s">
        <v>2909</v>
      </c>
      <c r="D90" s="69" t="s">
        <v>3852</v>
      </c>
      <c r="E90" s="69">
        <v>26</v>
      </c>
      <c r="F90" s="69">
        <v>1.208</v>
      </c>
      <c r="G90" s="69"/>
      <c r="H90" s="69">
        <v>1300</v>
      </c>
      <c r="I90" s="69">
        <v>14</v>
      </c>
      <c r="J90" s="69" t="s">
        <v>2</v>
      </c>
      <c r="K90" s="69"/>
      <c r="L90" s="69"/>
      <c r="M90" s="69"/>
      <c r="N90" s="69"/>
      <c r="O90" s="69"/>
      <c r="P90" s="69"/>
      <c r="Q90" s="69"/>
      <c r="R90" s="69"/>
      <c r="S90" s="69">
        <v>530</v>
      </c>
      <c r="T90" s="69">
        <v>635</v>
      </c>
      <c r="U90" s="70">
        <v>35</v>
      </c>
    </row>
    <row r="91" spans="1:21" ht="31.5" x14ac:dyDescent="0.25">
      <c r="A91" s="68" t="s">
        <v>3736</v>
      </c>
      <c r="B91" s="69">
        <v>1</v>
      </c>
      <c r="C91" s="69" t="s">
        <v>2909</v>
      </c>
      <c r="D91" s="69" t="s">
        <v>3853</v>
      </c>
      <c r="E91" s="69">
        <v>1</v>
      </c>
      <c r="F91" s="69">
        <v>3.8530000000000002</v>
      </c>
      <c r="G91" s="69" t="s">
        <v>0</v>
      </c>
      <c r="H91" s="69">
        <v>3300</v>
      </c>
      <c r="I91" s="69">
        <v>25</v>
      </c>
      <c r="J91" s="69" t="s">
        <v>2</v>
      </c>
      <c r="K91" s="69"/>
      <c r="L91" s="69"/>
      <c r="M91" s="69"/>
      <c r="N91" s="69"/>
      <c r="O91" s="69"/>
      <c r="P91" s="69"/>
      <c r="Q91" s="69"/>
      <c r="R91" s="69"/>
      <c r="S91" s="69">
        <v>950</v>
      </c>
      <c r="T91" s="69">
        <v>1135</v>
      </c>
      <c r="U91" s="70">
        <v>100</v>
      </c>
    </row>
    <row r="92" spans="1:21" ht="31.5" x14ac:dyDescent="0.25">
      <c r="A92" s="68" t="s">
        <v>3736</v>
      </c>
      <c r="B92" s="69">
        <v>1</v>
      </c>
      <c r="C92" s="69" t="s">
        <v>2909</v>
      </c>
      <c r="D92" s="69" t="s">
        <v>3854</v>
      </c>
      <c r="E92" s="69">
        <v>1</v>
      </c>
      <c r="F92" s="69">
        <v>3.8530000000000002</v>
      </c>
      <c r="G92" s="69" t="s">
        <v>0</v>
      </c>
      <c r="H92" s="69">
        <v>3300</v>
      </c>
      <c r="I92" s="69">
        <v>25</v>
      </c>
      <c r="J92" s="69" t="s">
        <v>2</v>
      </c>
      <c r="K92" s="69"/>
      <c r="L92" s="69"/>
      <c r="M92" s="69"/>
      <c r="N92" s="69"/>
      <c r="O92" s="69"/>
      <c r="P92" s="69"/>
      <c r="Q92" s="69"/>
      <c r="R92" s="69"/>
      <c r="S92" s="69">
        <v>950</v>
      </c>
      <c r="T92" s="69">
        <v>1135</v>
      </c>
      <c r="U92" s="70">
        <v>100</v>
      </c>
    </row>
    <row r="93" spans="1:21" ht="31.5" x14ac:dyDescent="0.25">
      <c r="A93" s="68" t="s">
        <v>3736</v>
      </c>
      <c r="B93" s="69">
        <v>1</v>
      </c>
      <c r="C93" s="69" t="s">
        <v>2909</v>
      </c>
      <c r="D93" s="69" t="s">
        <v>3855</v>
      </c>
      <c r="E93" s="69">
        <v>59</v>
      </c>
      <c r="F93" s="69">
        <v>3.8530000000000002</v>
      </c>
      <c r="G93" s="69" t="s">
        <v>0</v>
      </c>
      <c r="H93" s="69">
        <v>3300</v>
      </c>
      <c r="I93" s="69">
        <v>25</v>
      </c>
      <c r="J93" s="69" t="s">
        <v>2</v>
      </c>
      <c r="K93" s="69"/>
      <c r="L93" s="69"/>
      <c r="M93" s="69"/>
      <c r="N93" s="69"/>
      <c r="O93" s="69"/>
      <c r="P93" s="69"/>
      <c r="Q93" s="69"/>
      <c r="R93" s="69"/>
      <c r="S93" s="69">
        <v>950</v>
      </c>
      <c r="T93" s="69">
        <v>1135</v>
      </c>
      <c r="U93" s="70">
        <v>100</v>
      </c>
    </row>
    <row r="94" spans="1:21" ht="31.5" x14ac:dyDescent="0.25">
      <c r="A94" s="68" t="s">
        <v>3736</v>
      </c>
      <c r="B94" s="69">
        <v>1</v>
      </c>
      <c r="C94" s="69" t="s">
        <v>2909</v>
      </c>
      <c r="D94" s="69" t="s">
        <v>3856</v>
      </c>
      <c r="E94" s="69">
        <v>129</v>
      </c>
      <c r="F94" s="69">
        <v>3.8530000000000002</v>
      </c>
      <c r="G94" s="69" t="s">
        <v>0</v>
      </c>
      <c r="H94" s="69">
        <v>3300</v>
      </c>
      <c r="I94" s="69">
        <v>25</v>
      </c>
      <c r="J94" s="69" t="s">
        <v>2</v>
      </c>
      <c r="K94" s="69"/>
      <c r="L94" s="69"/>
      <c r="M94" s="69"/>
      <c r="N94" s="69"/>
      <c r="O94" s="69"/>
      <c r="P94" s="69"/>
      <c r="Q94" s="69"/>
      <c r="R94" s="69"/>
      <c r="S94" s="69">
        <v>950</v>
      </c>
      <c r="T94" s="69">
        <v>1135</v>
      </c>
      <c r="U94" s="70">
        <v>100</v>
      </c>
    </row>
    <row r="95" spans="1:21" ht="31.5" x14ac:dyDescent="0.25">
      <c r="A95" s="68" t="s">
        <v>3736</v>
      </c>
      <c r="B95" s="69">
        <v>1</v>
      </c>
      <c r="C95" s="69" t="s">
        <v>2909</v>
      </c>
      <c r="D95" s="69" t="s">
        <v>3857</v>
      </c>
      <c r="E95" s="69">
        <v>59</v>
      </c>
      <c r="F95" s="69">
        <v>3.8530000000000002</v>
      </c>
      <c r="G95" s="69" t="s">
        <v>0</v>
      </c>
      <c r="H95" s="69">
        <v>3300</v>
      </c>
      <c r="I95" s="69">
        <v>25</v>
      </c>
      <c r="J95" s="69" t="s">
        <v>2</v>
      </c>
      <c r="K95" s="69"/>
      <c r="L95" s="69"/>
      <c r="M95" s="69"/>
      <c r="N95" s="69"/>
      <c r="O95" s="69"/>
      <c r="P95" s="69"/>
      <c r="Q95" s="69"/>
      <c r="R95" s="69"/>
      <c r="S95" s="69">
        <v>950</v>
      </c>
      <c r="T95" s="69">
        <v>1135</v>
      </c>
      <c r="U95" s="70">
        <v>100</v>
      </c>
    </row>
    <row r="96" spans="1:21" ht="31.5" x14ac:dyDescent="0.25">
      <c r="A96" s="68" t="s">
        <v>3736</v>
      </c>
      <c r="B96" s="69">
        <v>1</v>
      </c>
      <c r="C96" s="69" t="s">
        <v>2909</v>
      </c>
      <c r="D96" s="69" t="s">
        <v>3858</v>
      </c>
      <c r="E96" s="69">
        <v>67</v>
      </c>
      <c r="F96" s="69">
        <v>3.8530000000000002</v>
      </c>
      <c r="G96" s="69" t="s">
        <v>0</v>
      </c>
      <c r="H96" s="69">
        <v>3300</v>
      </c>
      <c r="I96" s="69">
        <v>25</v>
      </c>
      <c r="J96" s="69" t="s">
        <v>2</v>
      </c>
      <c r="K96" s="69"/>
      <c r="L96" s="69"/>
      <c r="M96" s="69"/>
      <c r="N96" s="69"/>
      <c r="O96" s="69"/>
      <c r="P96" s="69"/>
      <c r="Q96" s="69"/>
      <c r="R96" s="69"/>
      <c r="S96" s="69">
        <v>950</v>
      </c>
      <c r="T96" s="69">
        <v>1135</v>
      </c>
      <c r="U96" s="70">
        <v>100</v>
      </c>
    </row>
    <row r="97" spans="1:21" ht="31.5" x14ac:dyDescent="0.25">
      <c r="A97" s="68" t="s">
        <v>3736</v>
      </c>
      <c r="B97" s="69">
        <v>2</v>
      </c>
      <c r="C97" s="69" t="s">
        <v>2909</v>
      </c>
      <c r="D97" s="69" t="s">
        <v>3859</v>
      </c>
      <c r="E97" s="69">
        <v>67</v>
      </c>
      <c r="F97" s="69">
        <v>1.998</v>
      </c>
      <c r="G97" s="69"/>
      <c r="H97" s="69">
        <v>2500</v>
      </c>
      <c r="I97" s="69">
        <v>18</v>
      </c>
      <c r="J97" s="69" t="s">
        <v>2</v>
      </c>
      <c r="K97" s="69"/>
      <c r="L97" s="69"/>
      <c r="M97" s="69"/>
      <c r="N97" s="69"/>
      <c r="O97" s="69"/>
      <c r="P97" s="69"/>
      <c r="Q97" s="69"/>
      <c r="R97" s="69"/>
      <c r="S97" s="69">
        <v>685</v>
      </c>
      <c r="T97" s="69">
        <v>820</v>
      </c>
      <c r="U97" s="70">
        <v>45</v>
      </c>
    </row>
    <row r="98" spans="1:21" ht="31.5" x14ac:dyDescent="0.25">
      <c r="A98" s="68" t="s">
        <v>3736</v>
      </c>
      <c r="B98" s="69">
        <v>1</v>
      </c>
      <c r="C98" s="69" t="s">
        <v>2909</v>
      </c>
      <c r="D98" s="69" t="s">
        <v>3860</v>
      </c>
      <c r="E98" s="69">
        <v>3</v>
      </c>
      <c r="F98" s="69">
        <v>3.8530000000000002</v>
      </c>
      <c r="G98" s="69" t="s">
        <v>0</v>
      </c>
      <c r="H98" s="69">
        <v>3300</v>
      </c>
      <c r="I98" s="69">
        <v>25</v>
      </c>
      <c r="J98" s="69" t="s">
        <v>2</v>
      </c>
      <c r="K98" s="69"/>
      <c r="L98" s="69"/>
      <c r="M98" s="69"/>
      <c r="N98" s="69"/>
      <c r="O98" s="69"/>
      <c r="P98" s="69"/>
      <c r="Q98" s="69"/>
      <c r="R98" s="69"/>
      <c r="S98" s="69">
        <v>950</v>
      </c>
      <c r="T98" s="69">
        <v>1135</v>
      </c>
      <c r="U98" s="70">
        <v>100</v>
      </c>
    </row>
    <row r="99" spans="1:21" ht="31.5" x14ac:dyDescent="0.25">
      <c r="A99" s="68" t="s">
        <v>3736</v>
      </c>
      <c r="B99" s="69">
        <v>2</v>
      </c>
      <c r="C99" s="69" t="s">
        <v>2909</v>
      </c>
      <c r="D99" s="69" t="s">
        <v>3861</v>
      </c>
      <c r="E99" s="69">
        <v>3</v>
      </c>
      <c r="F99" s="69">
        <v>1.998</v>
      </c>
      <c r="G99" s="69"/>
      <c r="H99" s="69">
        <v>2500</v>
      </c>
      <c r="I99" s="69">
        <v>18</v>
      </c>
      <c r="J99" s="69" t="s">
        <v>2</v>
      </c>
      <c r="K99" s="69"/>
      <c r="L99" s="69"/>
      <c r="M99" s="69"/>
      <c r="N99" s="69"/>
      <c r="O99" s="69"/>
      <c r="P99" s="69"/>
      <c r="Q99" s="69"/>
      <c r="R99" s="69"/>
      <c r="S99" s="69">
        <v>685</v>
      </c>
      <c r="T99" s="69">
        <v>820</v>
      </c>
      <c r="U99" s="70">
        <v>45</v>
      </c>
    </row>
    <row r="100" spans="1:21" ht="31.5" x14ac:dyDescent="0.25">
      <c r="A100" s="68" t="s">
        <v>3736</v>
      </c>
      <c r="B100" s="69">
        <v>1</v>
      </c>
      <c r="C100" s="69" t="s">
        <v>2909</v>
      </c>
      <c r="D100" s="69" t="s">
        <v>3862</v>
      </c>
      <c r="E100" s="69">
        <v>140</v>
      </c>
      <c r="F100" s="69">
        <v>3.8530000000000002</v>
      </c>
      <c r="G100" s="69" t="s">
        <v>0</v>
      </c>
      <c r="H100" s="69">
        <v>3300</v>
      </c>
      <c r="I100" s="69">
        <v>25</v>
      </c>
      <c r="J100" s="69" t="s">
        <v>2</v>
      </c>
      <c r="K100" s="69"/>
      <c r="L100" s="69"/>
      <c r="M100" s="69"/>
      <c r="N100" s="69"/>
      <c r="O100" s="69"/>
      <c r="P100" s="69"/>
      <c r="Q100" s="69"/>
      <c r="R100" s="69"/>
      <c r="S100" s="69">
        <v>950</v>
      </c>
      <c r="T100" s="69">
        <v>1135</v>
      </c>
      <c r="U100" s="70">
        <v>100</v>
      </c>
    </row>
    <row r="101" spans="1:21" ht="31.5" x14ac:dyDescent="0.25">
      <c r="A101" s="68" t="s">
        <v>3736</v>
      </c>
      <c r="B101" s="69">
        <v>2</v>
      </c>
      <c r="C101" s="69" t="s">
        <v>2909</v>
      </c>
      <c r="D101" s="69" t="s">
        <v>3863</v>
      </c>
      <c r="E101" s="69">
        <v>140</v>
      </c>
      <c r="F101" s="69">
        <v>1.998</v>
      </c>
      <c r="G101" s="69"/>
      <c r="H101" s="69">
        <v>2500</v>
      </c>
      <c r="I101" s="69">
        <v>18</v>
      </c>
      <c r="J101" s="69" t="s">
        <v>2</v>
      </c>
      <c r="K101" s="69"/>
      <c r="L101" s="69"/>
      <c r="M101" s="69"/>
      <c r="N101" s="69"/>
      <c r="O101" s="69"/>
      <c r="P101" s="69"/>
      <c r="Q101" s="69"/>
      <c r="R101" s="69"/>
      <c r="S101" s="69">
        <v>685</v>
      </c>
      <c r="T101" s="69">
        <v>820</v>
      </c>
      <c r="U101" s="70">
        <v>45</v>
      </c>
    </row>
    <row r="102" spans="1:21" ht="31.5" x14ac:dyDescent="0.25">
      <c r="A102" s="68" t="s">
        <v>3736</v>
      </c>
      <c r="B102" s="69">
        <v>1</v>
      </c>
      <c r="C102" s="69" t="s">
        <v>2909</v>
      </c>
      <c r="D102" s="69" t="s">
        <v>3864</v>
      </c>
      <c r="E102" s="69">
        <v>3</v>
      </c>
      <c r="F102" s="69">
        <v>3.8530000000000002</v>
      </c>
      <c r="G102" s="69" t="s">
        <v>0</v>
      </c>
      <c r="H102" s="69">
        <v>3300</v>
      </c>
      <c r="I102" s="69">
        <v>25</v>
      </c>
      <c r="J102" s="69" t="s">
        <v>2</v>
      </c>
      <c r="K102" s="69"/>
      <c r="L102" s="69"/>
      <c r="M102" s="69"/>
      <c r="N102" s="69"/>
      <c r="O102" s="69"/>
      <c r="P102" s="69"/>
      <c r="Q102" s="69"/>
      <c r="R102" s="69"/>
      <c r="S102" s="69">
        <v>950</v>
      </c>
      <c r="T102" s="69">
        <v>1135</v>
      </c>
      <c r="U102" s="70">
        <v>100</v>
      </c>
    </row>
    <row r="103" spans="1:21" ht="31.5" x14ac:dyDescent="0.25">
      <c r="A103" s="68" t="s">
        <v>3736</v>
      </c>
      <c r="B103" s="69">
        <v>2</v>
      </c>
      <c r="C103" s="69" t="s">
        <v>2909</v>
      </c>
      <c r="D103" s="69" t="s">
        <v>3865</v>
      </c>
      <c r="E103" s="69">
        <v>3</v>
      </c>
      <c r="F103" s="69">
        <v>1.998</v>
      </c>
      <c r="G103" s="69"/>
      <c r="H103" s="69">
        <v>2500</v>
      </c>
      <c r="I103" s="69">
        <v>18</v>
      </c>
      <c r="J103" s="69" t="s">
        <v>2</v>
      </c>
      <c r="K103" s="69"/>
      <c r="L103" s="69"/>
      <c r="M103" s="69"/>
      <c r="N103" s="69"/>
      <c r="O103" s="69"/>
      <c r="P103" s="69"/>
      <c r="Q103" s="69"/>
      <c r="R103" s="69"/>
      <c r="S103" s="69">
        <v>685</v>
      </c>
      <c r="T103" s="69">
        <v>820</v>
      </c>
      <c r="U103" s="70">
        <v>45</v>
      </c>
    </row>
    <row r="104" spans="1:21" ht="31.5" x14ac:dyDescent="0.25">
      <c r="A104" s="68" t="s">
        <v>3736</v>
      </c>
      <c r="B104" s="69">
        <v>1</v>
      </c>
      <c r="C104" s="69" t="s">
        <v>2909</v>
      </c>
      <c r="D104" s="69" t="s">
        <v>3866</v>
      </c>
      <c r="E104" s="69">
        <v>67</v>
      </c>
      <c r="F104" s="69">
        <v>3.8530000000000002</v>
      </c>
      <c r="G104" s="69" t="s">
        <v>0</v>
      </c>
      <c r="H104" s="69">
        <v>3300</v>
      </c>
      <c r="I104" s="69">
        <v>25</v>
      </c>
      <c r="J104" s="69" t="s">
        <v>2</v>
      </c>
      <c r="K104" s="69"/>
      <c r="L104" s="69"/>
      <c r="M104" s="69"/>
      <c r="N104" s="69"/>
      <c r="O104" s="69"/>
      <c r="P104" s="69"/>
      <c r="Q104" s="69"/>
      <c r="R104" s="69"/>
      <c r="S104" s="69">
        <v>950</v>
      </c>
      <c r="T104" s="69">
        <v>1135</v>
      </c>
      <c r="U104" s="70">
        <v>100</v>
      </c>
    </row>
    <row r="105" spans="1:21" ht="31.5" x14ac:dyDescent="0.25">
      <c r="A105" s="68" t="s">
        <v>3736</v>
      </c>
      <c r="B105" s="69">
        <v>2</v>
      </c>
      <c r="C105" s="69" t="s">
        <v>2909</v>
      </c>
      <c r="D105" s="69" t="s">
        <v>3867</v>
      </c>
      <c r="E105" s="69">
        <v>67</v>
      </c>
      <c r="F105" s="69">
        <v>1.998</v>
      </c>
      <c r="G105" s="69"/>
      <c r="H105" s="69">
        <v>2500</v>
      </c>
      <c r="I105" s="69">
        <v>18</v>
      </c>
      <c r="J105" s="69" t="s">
        <v>2</v>
      </c>
      <c r="K105" s="69"/>
      <c r="L105" s="69"/>
      <c r="M105" s="69"/>
      <c r="N105" s="69"/>
      <c r="O105" s="69"/>
      <c r="P105" s="69"/>
      <c r="Q105" s="69"/>
      <c r="R105" s="69"/>
      <c r="S105" s="69">
        <v>685</v>
      </c>
      <c r="T105" s="69">
        <v>820</v>
      </c>
      <c r="U105" s="70">
        <v>45</v>
      </c>
    </row>
    <row r="106" spans="1:21" ht="31.5" x14ac:dyDescent="0.25">
      <c r="A106" s="68" t="s">
        <v>3736</v>
      </c>
      <c r="B106" s="69">
        <v>1</v>
      </c>
      <c r="C106" s="69" t="s">
        <v>2909</v>
      </c>
      <c r="D106" s="69" t="s">
        <v>3868</v>
      </c>
      <c r="E106" s="69">
        <v>1</v>
      </c>
      <c r="F106" s="69">
        <v>3.8530000000000002</v>
      </c>
      <c r="G106" s="69" t="s">
        <v>0</v>
      </c>
      <c r="H106" s="69">
        <v>3300</v>
      </c>
      <c r="I106" s="69">
        <v>25</v>
      </c>
      <c r="J106" s="69" t="s">
        <v>2</v>
      </c>
      <c r="K106" s="69"/>
      <c r="L106" s="69"/>
      <c r="M106" s="69"/>
      <c r="N106" s="69"/>
      <c r="O106" s="69"/>
      <c r="P106" s="69"/>
      <c r="Q106" s="69"/>
      <c r="R106" s="69"/>
      <c r="S106" s="69">
        <v>950</v>
      </c>
      <c r="T106" s="69">
        <v>1135</v>
      </c>
      <c r="U106" s="70">
        <v>100</v>
      </c>
    </row>
    <row r="107" spans="1:21" ht="31.5" x14ac:dyDescent="0.25">
      <c r="A107" s="68" t="s">
        <v>3736</v>
      </c>
      <c r="B107" s="69">
        <v>5</v>
      </c>
      <c r="C107" s="69" t="s">
        <v>2909</v>
      </c>
      <c r="D107" s="69" t="s">
        <v>3869</v>
      </c>
      <c r="E107" s="69">
        <v>42</v>
      </c>
      <c r="F107" s="69">
        <v>0.88800000000000001</v>
      </c>
      <c r="G107" s="69"/>
      <c r="H107" s="69">
        <v>1700</v>
      </c>
      <c r="I107" s="69">
        <v>12</v>
      </c>
      <c r="J107" s="69" t="s">
        <v>2</v>
      </c>
      <c r="K107" s="69"/>
      <c r="L107" s="69"/>
      <c r="M107" s="69"/>
      <c r="N107" s="69"/>
      <c r="O107" s="69"/>
      <c r="P107" s="69"/>
      <c r="Q107" s="69"/>
      <c r="R107" s="69"/>
      <c r="S107" s="69">
        <v>455</v>
      </c>
      <c r="T107" s="69">
        <v>545</v>
      </c>
      <c r="U107" s="70">
        <v>30</v>
      </c>
    </row>
    <row r="108" spans="1:21" ht="31.5" x14ac:dyDescent="0.25">
      <c r="A108" s="68" t="s">
        <v>3736</v>
      </c>
      <c r="B108" s="69">
        <v>6</v>
      </c>
      <c r="C108" s="69" t="s">
        <v>2909</v>
      </c>
      <c r="D108" s="69" t="s">
        <v>3870</v>
      </c>
      <c r="E108" s="69">
        <v>42</v>
      </c>
      <c r="F108" s="69">
        <v>0.88800000000000001</v>
      </c>
      <c r="G108" s="69"/>
      <c r="H108" s="69">
        <v>1100</v>
      </c>
      <c r="I108" s="69">
        <v>12</v>
      </c>
      <c r="J108" s="69" t="s">
        <v>2</v>
      </c>
      <c r="K108" s="69"/>
      <c r="L108" s="69"/>
      <c r="M108" s="69"/>
      <c r="N108" s="69"/>
      <c r="O108" s="69"/>
      <c r="P108" s="69"/>
      <c r="Q108" s="69"/>
      <c r="R108" s="69"/>
      <c r="S108" s="69">
        <v>455</v>
      </c>
      <c r="T108" s="69">
        <v>545</v>
      </c>
      <c r="U108" s="70">
        <v>30</v>
      </c>
    </row>
    <row r="109" spans="1:21" ht="31.5" x14ac:dyDescent="0.25">
      <c r="A109" s="68" t="s">
        <v>3736</v>
      </c>
      <c r="B109" s="69">
        <v>3</v>
      </c>
      <c r="C109" s="69" t="s">
        <v>2909</v>
      </c>
      <c r="D109" s="69" t="s">
        <v>3871</v>
      </c>
      <c r="E109" s="69">
        <v>1</v>
      </c>
      <c r="F109" s="69">
        <v>1.208</v>
      </c>
      <c r="G109" s="69"/>
      <c r="H109" s="69">
        <v>2000</v>
      </c>
      <c r="I109" s="69">
        <v>14</v>
      </c>
      <c r="J109" s="69" t="s">
        <v>2</v>
      </c>
      <c r="K109" s="69"/>
      <c r="L109" s="69"/>
      <c r="M109" s="69"/>
      <c r="N109" s="69"/>
      <c r="O109" s="69"/>
      <c r="P109" s="69"/>
      <c r="Q109" s="69"/>
      <c r="R109" s="69"/>
      <c r="S109" s="69">
        <v>530</v>
      </c>
      <c r="T109" s="69">
        <v>635</v>
      </c>
      <c r="U109" s="70">
        <v>35</v>
      </c>
    </row>
    <row r="110" spans="1:21" ht="31.5" x14ac:dyDescent="0.25">
      <c r="A110" s="66" t="s">
        <v>3736</v>
      </c>
      <c r="B110" s="13" t="s">
        <v>2971</v>
      </c>
      <c r="C110" s="13"/>
      <c r="D110" s="13" t="s">
        <v>3872</v>
      </c>
      <c r="E110" s="13">
        <v>1</v>
      </c>
      <c r="F110" s="13"/>
      <c r="G110" s="13" t="s">
        <v>20</v>
      </c>
      <c r="H110" s="13">
        <v>7299120</v>
      </c>
      <c r="I110" s="13">
        <v>12</v>
      </c>
      <c r="J110" s="13" t="s">
        <v>2</v>
      </c>
      <c r="K110" s="13"/>
      <c r="L110" s="13"/>
      <c r="M110" s="13"/>
      <c r="N110" s="13"/>
      <c r="O110" s="13"/>
      <c r="P110" s="13"/>
      <c r="Q110" s="13"/>
      <c r="R110" s="13"/>
      <c r="S110" s="13"/>
      <c r="T110" s="13"/>
      <c r="U110" s="67"/>
    </row>
    <row r="111" spans="1:21" ht="32.25" thickBot="1" x14ac:dyDescent="0.3">
      <c r="A111" s="87" t="s">
        <v>2971</v>
      </c>
      <c r="B111" s="22" t="s">
        <v>2971</v>
      </c>
      <c r="C111" s="22" t="s">
        <v>2981</v>
      </c>
      <c r="D111" s="22" t="s">
        <v>2982</v>
      </c>
      <c r="E111" s="22"/>
      <c r="F111" s="22"/>
      <c r="G111" s="22"/>
      <c r="H111" s="22"/>
      <c r="I111" s="22"/>
      <c r="J111" s="22"/>
      <c r="K111" s="22"/>
      <c r="L111" s="22"/>
      <c r="M111" s="22"/>
      <c r="N111" s="22"/>
      <c r="O111" s="22"/>
      <c r="P111" s="22"/>
      <c r="Q111" s="22"/>
      <c r="R111" s="22"/>
      <c r="S111" s="22"/>
      <c r="T111" s="22"/>
      <c r="U111" s="88"/>
    </row>
  </sheetData>
  <mergeCells count="11">
    <mergeCell ref="G1:G2"/>
    <mergeCell ref="H1:J1"/>
    <mergeCell ref="K1:Q1"/>
    <mergeCell ref="R1:R2"/>
    <mergeCell ref="S1:U1"/>
    <mergeCell ref="A1:A2"/>
    <mergeCell ref="B1:B2"/>
    <mergeCell ref="C1:C2"/>
    <mergeCell ref="D1:D2"/>
    <mergeCell ref="E1:E2"/>
    <mergeCell ref="F1:F2"/>
  </mergeCells>
  <conditionalFormatting sqref="A1:H1 A3:U111 H2:Q2 K1 R1:S1 S2:U2">
    <cfRule type="containsText" dxfId="1232" priority="2" stopIfTrue="1" operator="containsText" text="С ЛИСТА">
      <formula>NOT(ISERROR(SEARCH("С ЛИСТА",A1)))</formula>
    </cfRule>
    <cfRule type="containsText" dxfId="1231" priority="3" stopIfTrue="1" operator="containsText" text="ИЗ ФАЙЛА">
      <formula>NOT(ISERROR(SEARCH("ИЗ ФАЙЛА",A1)))</formula>
    </cfRule>
    <cfRule type="containsText" dxfId="1230" priority="4" stopIfTrue="1" operator="containsText" text="!!!">
      <formula>NOT(ISERROR(SEARCH("!!!",A1)))</formula>
    </cfRule>
    <cfRule type="containsText" dxfId="1229" priority="5" stopIfTrue="1" operator="containsText" text=" Заполнения проёмов ">
      <formula>NOT(ISERROR(SEARCH(" Заполнения проёмов ",A1)))</formula>
    </cfRule>
    <cfRule type="containsText" dxfId="1228" priority="6" stopIfTrue="1" operator="containsText" text=" Сборочные единицы ">
      <formula>NOT(ISERROR(SEARCH(" Сборочные единицы ",A1)))</formula>
    </cfRule>
    <cfRule type="containsText" dxfId="1227" priority="7" stopIfTrue="1" operator="containsText" text=" Заполнения проёмов ">
      <formula>NOT(ISERROR(SEARCH(" Заполнения проёмов ",A1)))</formula>
    </cfRule>
    <cfRule type="containsText" dxfId="1226" priority="8" stopIfTrue="1" operator="containsText" text=" Сборочные единицы ">
      <formula>NOT(ISERROR(SEARCH(" Сборочные единицы ",A1)))</formula>
    </cfRule>
    <cfRule type="containsText" dxfId="1225" priority="9" stopIfTrue="1" operator="containsText" text=" Изделия ">
      <formula>NOT(ISERROR(SEARCH(" Изделия ",A1)))</formula>
    </cfRule>
    <cfRule type="containsText" dxfId="1224" priority="10" stopIfTrue="1" operator="containsText" text=" Материалы ">
      <formula>NOT(ISERROR(SEARCH(" Материалы ",A1)))</formula>
    </cfRule>
    <cfRule type="containsText" dxfId="1223" priority="11" stopIfTrue="1" operator="containsText" text=" Изделия арматурные ">
      <formula>NOT(ISERROR(SEARCH(" Изделия арматурные ",A1)))</formula>
    </cfRule>
    <cfRule type="containsText" dxfId="1222" priority="12" stopIfTrue="1" operator="containsText" text=" Прокат ">
      <formula>NOT(ISERROR(SEARCH(" Прокат ",A1)))</formula>
    </cfRule>
    <cfRule type="containsText" dxfId="1221" priority="13" stopIfTrue="1" operator="containsText" text="Элементы на отм.">
      <formula>NOT(ISERROR(SEARCH("Элементы на отм.",A1)))</formula>
    </cfRule>
    <cfRule type="containsText" dxfId="1220" priority="14" stopIfTrue="1" operator="containsText" text=", на ">
      <formula>NOT(ISERROR(SEARCH(", на ",A1)))</formula>
    </cfRule>
    <cfRule type="containsText" dxfId="1219" priority="15" stopIfTrue="1" operator="containsText" text="шт.)">
      <formula>NOT(ISERROR(SEARCH("шт.)",A1)))</formula>
    </cfRule>
  </conditionalFormatting>
  <conditionalFormatting sqref="A1:U1048576">
    <cfRule type="expression" dxfId="1218"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3D1BEA96-BA71-4F6D-B665-93C4A7D408FA}">
          <x14:formula1>
            <xm:f>'!System'!$BW$1:$BW$6</xm:f>
          </x14:formula1>
          <xm:sqref>G3:G141</xm:sqref>
        </x14:dataValidation>
        <x14:dataValidation type="list" allowBlank="1" showInputMessage="1" showErrorMessage="1" xr:uid="{9CEDB732-784B-4599-9D28-6F6132E9B0C8}">
          <x14:formula1>
            <xm:f>'!System'!$AG$1:$AO$1</xm:f>
          </x14:formula1>
          <xm:sqref>J3:J141</xm:sqref>
        </x14:dataValidation>
        <x14:dataValidation type="list" allowBlank="1" showInputMessage="1" showErrorMessage="1" xr:uid="{450360D5-8895-45B9-A242-C30AA242E5FB}">
          <x14:formula1>
            <xm:f>'!System'!$A$1:$AE$1</xm:f>
          </x14:formula1>
          <xm:sqref>L3:L141</xm:sqref>
        </x14:dataValidation>
        <x14:dataValidation type="list" allowBlank="1" showInputMessage="1" showErrorMessage="1" xr:uid="{3ED06985-D99D-4E4D-BEFB-17579D76D724}">
          <x14:formula1>
            <xm:f>'!System'!$AP$1:$BV$1</xm:f>
          </x14:formula1>
          <xm:sqref>O3:O141</xm:sqref>
        </x14:dataValidation>
        <x14:dataValidation type="list" allowBlank="1" showInputMessage="1" showErrorMessage="1" xr:uid="{2172826F-A572-4F6A-BE33-C2752B221D1F}">
          <x14:formula1>
            <xm:f>'!System'!$BX$1:$BX$5</xm:f>
          </x14:formula1>
          <xm:sqref>P3:P141</xm:sqref>
        </x14:dataValidation>
        <x14:dataValidation type="list" allowBlank="1" showInputMessage="1" showErrorMessage="1" xr:uid="{6742EA82-C60C-4CCB-B770-1AC2F1FE14B5}">
          <x14:formula1>
            <xm:f>'!System'!$AG$2:$AG$17</xm:f>
          </x14:formula1>
          <xm:sqref>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2AAD-5112-4630-AFE9-F64FEA3D6D2C}">
  <sheetPr codeName="Лист27">
    <tabColor theme="7" tint="0.39997558519241921"/>
  </sheetPr>
  <dimension ref="A1:V48"/>
  <sheetViews>
    <sheetView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c r="V1" t="s">
        <v>3140</v>
      </c>
    </row>
    <row r="2" spans="1:22"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c r="V2" t="s">
        <v>3148</v>
      </c>
    </row>
    <row r="3" spans="1:22" ht="15.75" x14ac:dyDescent="0.25">
      <c r="A3" s="66" t="str">
        <f t="shared" ref="A3:A10" si="0">$B$11</f>
        <v>ФПм1</v>
      </c>
      <c r="B3" s="13" t="s">
        <v>2971</v>
      </c>
      <c r="C3" s="13"/>
      <c r="D3" s="13"/>
      <c r="E3" s="13"/>
      <c r="F3" s="13"/>
      <c r="G3" s="13"/>
      <c r="H3" s="13"/>
      <c r="I3" s="13"/>
      <c r="J3" s="13"/>
      <c r="K3" s="13"/>
      <c r="L3" s="13"/>
      <c r="M3" s="13"/>
      <c r="N3" s="13"/>
      <c r="O3" s="13"/>
      <c r="P3" s="13"/>
      <c r="Q3" s="13"/>
      <c r="R3" s="13"/>
      <c r="S3" s="13"/>
      <c r="T3" s="13"/>
      <c r="U3" s="67"/>
      <c r="V3" t="s">
        <v>3150</v>
      </c>
    </row>
    <row r="4" spans="1:22" ht="15.75" x14ac:dyDescent="0.25">
      <c r="A4" s="66" t="str">
        <f t="shared" si="0"/>
        <v>ФПм1</v>
      </c>
      <c r="B4" s="13" t="s">
        <v>2971</v>
      </c>
      <c r="C4" s="95" t="s">
        <v>2972</v>
      </c>
      <c r="D4" s="95" t="str">
        <f>VLOOKUP(A4,'из архикада Плиты'!$A$3:$G$500,5,TRUE)</f>
        <v>Бетон В30 (перекрытия)</v>
      </c>
      <c r="E4" s="95">
        <f>Сумма_ПоИД(A4,'из архикада Плиты'!$A$3:$G$500,1,4)/E11</f>
        <v>242.08</v>
      </c>
      <c r="F4" s="13"/>
      <c r="G4" s="13"/>
      <c r="H4" s="13"/>
      <c r="I4" s="13"/>
      <c r="J4" s="13"/>
      <c r="K4" s="13"/>
      <c r="L4" s="13"/>
      <c r="M4" s="13"/>
      <c r="N4" s="13"/>
      <c r="O4" s="13"/>
      <c r="P4" s="13"/>
      <c r="Q4" s="13"/>
      <c r="R4" s="13"/>
      <c r="S4" s="13"/>
      <c r="T4" s="13"/>
      <c r="U4" s="67"/>
    </row>
    <row r="5" spans="1:22" ht="15.75" x14ac:dyDescent="0.25">
      <c r="A5" s="66" t="str">
        <f t="shared" si="0"/>
        <v>ФПм1</v>
      </c>
      <c r="B5" s="13" t="s">
        <v>2971</v>
      </c>
      <c r="C5" s="13"/>
      <c r="D5" s="13" t="s">
        <v>3420</v>
      </c>
      <c r="E5" s="13">
        <f>Сумма_ПоИД(A4,'из архикада Плиты'!$A$3:$G$500,1,7)/E11</f>
        <v>88663.1</v>
      </c>
      <c r="F5" s="13"/>
      <c r="G5" s="13"/>
      <c r="H5" s="13"/>
      <c r="I5" s="13"/>
      <c r="J5" s="13"/>
      <c r="K5" s="13"/>
      <c r="L5" s="13"/>
      <c r="M5" s="13"/>
      <c r="N5" s="13"/>
      <c r="O5" s="13"/>
      <c r="P5" s="13"/>
      <c r="Q5" s="13"/>
      <c r="R5" s="13"/>
      <c r="S5" s="13"/>
      <c r="T5" s="13"/>
      <c r="U5" s="67"/>
    </row>
    <row r="6" spans="1:22" ht="15.75" x14ac:dyDescent="0.25">
      <c r="A6" s="66" t="str">
        <f t="shared" si="0"/>
        <v>ФПм1</v>
      </c>
      <c r="B6" s="13" t="s">
        <v>2971</v>
      </c>
      <c r="C6" s="13"/>
      <c r="D6" s="13" t="s">
        <v>3421</v>
      </c>
      <c r="E6" s="13">
        <f>Сумма_ПоИД(A4,'из архикада Плиты'!$A$3:$G$500,1,6)/E11</f>
        <v>306.14</v>
      </c>
      <c r="F6" s="13"/>
      <c r="G6" s="13"/>
      <c r="H6" s="13"/>
      <c r="I6" s="13"/>
      <c r="J6" s="13"/>
      <c r="K6" s="13"/>
      <c r="L6" s="13"/>
      <c r="M6" s="13"/>
      <c r="N6" s="13"/>
      <c r="O6" s="13"/>
      <c r="P6" s="13"/>
      <c r="Q6" s="13"/>
      <c r="R6" s="13"/>
      <c r="S6" s="13"/>
      <c r="T6" s="13"/>
      <c r="U6" s="67"/>
    </row>
    <row r="7" spans="1:22" ht="15.75" x14ac:dyDescent="0.25">
      <c r="A7" s="66" t="str">
        <f t="shared" si="0"/>
        <v>ФПм1</v>
      </c>
      <c r="B7" s="13" t="s">
        <v>2971</v>
      </c>
      <c r="C7" s="13"/>
      <c r="D7" s="13" t="s">
        <v>2974</v>
      </c>
      <c r="E7" s="13">
        <f>Макс_ПоИД(A6,'из архикада Плиты'!$A$3:$G$500,1,3)</f>
        <v>800</v>
      </c>
      <c r="F7" s="13"/>
      <c r="G7" s="13"/>
      <c r="H7" s="13"/>
      <c r="I7" s="13"/>
      <c r="J7" s="13"/>
      <c r="K7" s="13"/>
      <c r="L7" s="13"/>
      <c r="M7" s="13"/>
      <c r="N7" s="13"/>
      <c r="O7" s="13"/>
      <c r="P7" s="13"/>
      <c r="Q7" s="13"/>
      <c r="R7" s="13"/>
      <c r="S7" s="13"/>
      <c r="T7" s="13"/>
      <c r="U7" s="67"/>
    </row>
    <row r="8" spans="1:22" ht="15.75" x14ac:dyDescent="0.25">
      <c r="A8" s="66" t="str">
        <f t="shared" si="0"/>
        <v>ФПм1</v>
      </c>
      <c r="B8" s="13" t="s">
        <v>2971</v>
      </c>
      <c r="C8" s="13"/>
      <c r="D8" s="13" t="s">
        <v>2976</v>
      </c>
      <c r="E8" s="13">
        <f>Сумма_ПоИД(A8,'из архикада Отверстия_плиты'!$A$3:$G$300,1,6)/E11</f>
        <v>0</v>
      </c>
      <c r="F8" s="13"/>
      <c r="G8" s="13"/>
      <c r="H8" s="13"/>
      <c r="I8" s="13"/>
      <c r="J8" s="13"/>
      <c r="K8" s="13"/>
      <c r="L8" s="13"/>
      <c r="M8" s="13"/>
      <c r="N8" s="13"/>
      <c r="O8" s="13"/>
      <c r="P8" s="13"/>
      <c r="Q8" s="13"/>
      <c r="R8" s="13"/>
      <c r="S8" s="13"/>
      <c r="T8" s="13"/>
      <c r="U8" s="67"/>
    </row>
    <row r="9" spans="1:22" ht="15.75" x14ac:dyDescent="0.25">
      <c r="A9" s="66" t="str">
        <f t="shared" si="0"/>
        <v>ФПм1</v>
      </c>
      <c r="B9" s="13" t="s">
        <v>2971</v>
      </c>
      <c r="C9" s="13"/>
      <c r="D9" s="13" t="s">
        <v>3424</v>
      </c>
      <c r="E9" s="13">
        <f>Сумма_ПоИД(A9,'из архикада Отверстия_плиты'!$A$3:$G$300,1,7)/E11</f>
        <v>0</v>
      </c>
      <c r="F9" s="13"/>
      <c r="G9" s="13"/>
      <c r="H9" s="13"/>
      <c r="I9" s="13"/>
      <c r="J9" s="13"/>
      <c r="K9" s="13"/>
      <c r="L9" s="13"/>
      <c r="M9" s="13"/>
      <c r="N9" s="13"/>
      <c r="O9" s="13"/>
      <c r="P9" s="13"/>
      <c r="Q9" s="13"/>
      <c r="R9" s="13"/>
      <c r="S9" s="13"/>
      <c r="T9" s="13"/>
      <c r="U9" s="67"/>
    </row>
    <row r="10" spans="1:22" ht="31.5" x14ac:dyDescent="0.25">
      <c r="A10" s="66" t="str">
        <f t="shared" si="0"/>
        <v>ФПм1</v>
      </c>
      <c r="B10" s="13" t="s">
        <v>2971</v>
      </c>
      <c r="C10" s="13"/>
      <c r="D10" s="13" t="s">
        <v>3425</v>
      </c>
      <c r="E10" s="13">
        <v>0</v>
      </c>
      <c r="F10" s="13"/>
      <c r="G10" s="13"/>
      <c r="H10" s="13"/>
      <c r="I10" s="13"/>
      <c r="J10" s="13"/>
      <c r="K10" s="13"/>
      <c r="L10" s="13"/>
      <c r="M10" s="13"/>
      <c r="N10" s="13"/>
      <c r="O10" s="13"/>
      <c r="P10" s="13"/>
      <c r="Q10" s="13"/>
      <c r="R10" s="13"/>
      <c r="S10" s="13"/>
      <c r="T10" s="13"/>
      <c r="U10" s="67"/>
    </row>
    <row r="11" spans="1:22" ht="31.5" x14ac:dyDescent="0.25">
      <c r="A11" s="14" t="str">
        <f>$B$11</f>
        <v>ФПм1</v>
      </c>
      <c r="B11" s="15" t="s">
        <v>3150</v>
      </c>
      <c r="C11" s="15" t="s">
        <v>3427</v>
      </c>
      <c r="D11" s="15" t="s">
        <v>3151</v>
      </c>
      <c r="E11" s="15">
        <v>1</v>
      </c>
      <c r="F11" s="15"/>
      <c r="G11" s="15"/>
      <c r="H11" s="15"/>
      <c r="I11" s="15"/>
      <c r="J11" s="15"/>
      <c r="K11" s="15"/>
      <c r="L11" s="15"/>
      <c r="M11" s="15"/>
      <c r="N11" s="15"/>
      <c r="O11" s="15"/>
      <c r="P11" s="15"/>
      <c r="Q11" s="15"/>
      <c r="R11" s="15"/>
      <c r="S11" s="15"/>
      <c r="T11" s="15"/>
      <c r="U11" s="16"/>
    </row>
    <row r="12" spans="1:22" ht="15.75" x14ac:dyDescent="0.25">
      <c r="A12" s="32" t="str">
        <f t="shared" ref="A12:A26" si="1">$B$11</f>
        <v>ФПм1</v>
      </c>
      <c r="B12" s="30"/>
      <c r="C12" s="35" t="s">
        <v>2980</v>
      </c>
      <c r="D12" s="35" t="s">
        <v>3764</v>
      </c>
      <c r="E12" s="35">
        <f>E4</f>
        <v>242.08</v>
      </c>
      <c r="F12" s="13" t="s">
        <v>4</v>
      </c>
      <c r="G12" s="30" t="s">
        <v>3</v>
      </c>
      <c r="H12" s="30"/>
      <c r="I12" s="30"/>
      <c r="J12" s="30"/>
      <c r="K12" s="30"/>
      <c r="L12" s="30"/>
      <c r="M12" s="30"/>
      <c r="N12" s="30"/>
      <c r="O12" s="30"/>
      <c r="P12" s="30"/>
      <c r="Q12" s="30"/>
      <c r="R12" s="30"/>
      <c r="S12" s="30"/>
      <c r="T12" s="30"/>
      <c r="U12" s="33"/>
    </row>
    <row r="13" spans="1:22" ht="15.75" x14ac:dyDescent="0.25">
      <c r="A13" s="32" t="str">
        <f t="shared" si="1"/>
        <v>ФПм1</v>
      </c>
      <c r="B13" s="30">
        <v>1</v>
      </c>
      <c r="C13" s="30" t="s">
        <v>2909</v>
      </c>
      <c r="D13" s="30" t="s">
        <v>3428</v>
      </c>
      <c r="E13" s="78">
        <v>1</v>
      </c>
      <c r="F13" s="13">
        <v>2.4660000000000002</v>
      </c>
      <c r="G13" s="30" t="s">
        <v>20</v>
      </c>
      <c r="H13" s="78">
        <f>Арм_ПоПлощади($E$6*1000*1000,300,T13,6000)</f>
        <v>1195400</v>
      </c>
      <c r="I13" s="30">
        <v>20</v>
      </c>
      <c r="J13" s="30" t="s">
        <v>2</v>
      </c>
      <c r="K13" s="30"/>
      <c r="L13" s="30"/>
      <c r="M13" s="30"/>
      <c r="N13" s="30"/>
      <c r="O13" s="30"/>
      <c r="P13" s="30"/>
      <c r="Q13" s="30"/>
      <c r="R13" s="30"/>
      <c r="S13" s="30">
        <v>760</v>
      </c>
      <c r="T13" s="30">
        <v>910</v>
      </c>
      <c r="U13" s="33">
        <v>80</v>
      </c>
    </row>
    <row r="14" spans="1:22" ht="15.75" x14ac:dyDescent="0.25">
      <c r="A14" s="32" t="str">
        <f t="shared" si="1"/>
        <v>ФПм1</v>
      </c>
      <c r="B14" s="30">
        <v>1</v>
      </c>
      <c r="C14" s="30" t="s">
        <v>2909</v>
      </c>
      <c r="D14" s="30" t="s">
        <v>3429</v>
      </c>
      <c r="E14" s="78">
        <v>1</v>
      </c>
      <c r="F14" s="13">
        <v>2.4660000000000002</v>
      </c>
      <c r="G14" s="30" t="s">
        <v>20</v>
      </c>
      <c r="H14" s="78">
        <f t="shared" ref="H14:H16" si="2">Арм_ПоПлощади($E$6*1000*1000,300,T14,6000)</f>
        <v>1195400</v>
      </c>
      <c r="I14" s="30">
        <v>20</v>
      </c>
      <c r="J14" s="30" t="s">
        <v>2</v>
      </c>
      <c r="K14" s="30"/>
      <c r="L14" s="30"/>
      <c r="M14" s="30"/>
      <c r="N14" s="30"/>
      <c r="O14" s="30"/>
      <c r="P14" s="30"/>
      <c r="Q14" s="30"/>
      <c r="R14" s="30"/>
      <c r="S14" s="30">
        <v>760</v>
      </c>
      <c r="T14" s="30">
        <v>910</v>
      </c>
      <c r="U14" s="33">
        <v>80</v>
      </c>
    </row>
    <row r="15" spans="1:22" ht="15.75" x14ac:dyDescent="0.25">
      <c r="A15" s="32" t="str">
        <f t="shared" si="1"/>
        <v>ФПм1</v>
      </c>
      <c r="B15" s="30">
        <v>1</v>
      </c>
      <c r="C15" s="30" t="s">
        <v>2909</v>
      </c>
      <c r="D15" s="30" t="s">
        <v>3430</v>
      </c>
      <c r="E15" s="78">
        <v>1</v>
      </c>
      <c r="F15" s="13">
        <v>2.4660000000000002</v>
      </c>
      <c r="G15" s="30" t="s">
        <v>20</v>
      </c>
      <c r="H15" s="78">
        <f t="shared" si="2"/>
        <v>1195400</v>
      </c>
      <c r="I15" s="30">
        <v>20</v>
      </c>
      <c r="J15" s="30" t="s">
        <v>2</v>
      </c>
      <c r="K15" s="30"/>
      <c r="L15" s="30"/>
      <c r="M15" s="30"/>
      <c r="N15" s="30"/>
      <c r="O15" s="30"/>
      <c r="P15" s="30"/>
      <c r="Q15" s="30"/>
      <c r="R15" s="30"/>
      <c r="S15" s="30">
        <v>760</v>
      </c>
      <c r="T15" s="30">
        <v>910</v>
      </c>
      <c r="U15" s="33">
        <v>80</v>
      </c>
    </row>
    <row r="16" spans="1:22" ht="15.75" x14ac:dyDescent="0.25">
      <c r="A16" s="32" t="str">
        <f t="shared" si="1"/>
        <v>ФПм1</v>
      </c>
      <c r="B16" s="30">
        <v>1</v>
      </c>
      <c r="C16" s="30" t="s">
        <v>2909</v>
      </c>
      <c r="D16" s="30" t="s">
        <v>3431</v>
      </c>
      <c r="E16" s="78">
        <v>1</v>
      </c>
      <c r="F16" s="13">
        <v>2.4660000000000002</v>
      </c>
      <c r="G16" s="30" t="s">
        <v>20</v>
      </c>
      <c r="H16" s="78">
        <f t="shared" si="2"/>
        <v>1195400</v>
      </c>
      <c r="I16" s="30">
        <v>20</v>
      </c>
      <c r="J16" s="30" t="s">
        <v>2</v>
      </c>
      <c r="K16" s="30"/>
      <c r="L16" s="30"/>
      <c r="M16" s="30"/>
      <c r="N16" s="30"/>
      <c r="O16" s="30"/>
      <c r="P16" s="30"/>
      <c r="Q16" s="30"/>
      <c r="R16" s="30"/>
      <c r="S16" s="30">
        <v>760</v>
      </c>
      <c r="T16" s="30">
        <v>910</v>
      </c>
      <c r="U16" s="33">
        <v>80</v>
      </c>
    </row>
    <row r="17" spans="1:21" ht="15.75" x14ac:dyDescent="0.25">
      <c r="A17" s="32" t="str">
        <f t="shared" si="1"/>
        <v>ФПм1</v>
      </c>
      <c r="B17" s="30">
        <v>2</v>
      </c>
      <c r="C17" s="30" t="s">
        <v>2909</v>
      </c>
      <c r="D17" s="30" t="s">
        <v>3874</v>
      </c>
      <c r="E17" s="30">
        <v>256</v>
      </c>
      <c r="F17" s="13">
        <v>2.4660000000000002</v>
      </c>
      <c r="G17" s="30" t="s">
        <v>0</v>
      </c>
      <c r="H17" s="30">
        <v>3900</v>
      </c>
      <c r="I17" s="30">
        <v>20</v>
      </c>
      <c r="J17" s="30" t="s">
        <v>2</v>
      </c>
      <c r="K17" s="30"/>
      <c r="L17" s="30"/>
      <c r="M17" s="30"/>
      <c r="N17" s="30"/>
      <c r="O17" s="30"/>
      <c r="P17" s="30"/>
      <c r="Q17" s="30"/>
      <c r="R17" s="30"/>
      <c r="S17" s="30">
        <v>760</v>
      </c>
      <c r="T17" s="30">
        <v>910</v>
      </c>
      <c r="U17" s="33">
        <v>80</v>
      </c>
    </row>
    <row r="18" spans="1:21" ht="15.75" x14ac:dyDescent="0.25">
      <c r="A18" s="32" t="str">
        <f t="shared" si="1"/>
        <v>ФПм1</v>
      </c>
      <c r="B18" s="30">
        <v>3</v>
      </c>
      <c r="C18" s="30" t="s">
        <v>2909</v>
      </c>
      <c r="D18" s="30" t="s">
        <v>3875</v>
      </c>
      <c r="E18" s="30">
        <v>3</v>
      </c>
      <c r="F18" s="13">
        <v>2.4660000000000002</v>
      </c>
      <c r="G18" s="30" t="s">
        <v>0</v>
      </c>
      <c r="H18" s="30">
        <v>5160</v>
      </c>
      <c r="I18" s="30">
        <v>20</v>
      </c>
      <c r="J18" s="30" t="s">
        <v>2</v>
      </c>
      <c r="K18" s="30"/>
      <c r="L18" s="30"/>
      <c r="M18" s="30"/>
      <c r="N18" s="30"/>
      <c r="O18" s="30"/>
      <c r="P18" s="30"/>
      <c r="Q18" s="30"/>
      <c r="R18" s="30"/>
      <c r="S18" s="30">
        <v>760</v>
      </c>
      <c r="T18" s="30">
        <v>910</v>
      </c>
      <c r="U18" s="33">
        <v>80</v>
      </c>
    </row>
    <row r="19" spans="1:21" ht="15.75" x14ac:dyDescent="0.25">
      <c r="A19" s="32" t="str">
        <f t="shared" si="1"/>
        <v>ФПм1</v>
      </c>
      <c r="B19" s="30">
        <v>5</v>
      </c>
      <c r="C19" s="30" t="s">
        <v>2909</v>
      </c>
      <c r="D19" s="30" t="s">
        <v>3875</v>
      </c>
      <c r="E19" s="30">
        <v>4</v>
      </c>
      <c r="F19" s="13">
        <v>2.4660000000000002</v>
      </c>
      <c r="G19" s="30" t="s">
        <v>0</v>
      </c>
      <c r="H19" s="30">
        <v>4860</v>
      </c>
      <c r="I19" s="30">
        <v>20</v>
      </c>
      <c r="J19" s="30" t="s">
        <v>2</v>
      </c>
      <c r="K19" s="30"/>
      <c r="L19" s="30"/>
      <c r="M19" s="30"/>
      <c r="N19" s="30"/>
      <c r="O19" s="30"/>
      <c r="P19" s="30"/>
      <c r="Q19" s="30"/>
      <c r="R19" s="30"/>
      <c r="S19" s="30">
        <v>760</v>
      </c>
      <c r="T19" s="30">
        <v>910</v>
      </c>
      <c r="U19" s="33">
        <v>80</v>
      </c>
    </row>
    <row r="20" spans="1:21" ht="15.75" x14ac:dyDescent="0.25">
      <c r="A20" s="32" t="str">
        <f t="shared" si="1"/>
        <v>ФПм1</v>
      </c>
      <c r="B20" s="30">
        <v>6</v>
      </c>
      <c r="C20" s="30" t="s">
        <v>2909</v>
      </c>
      <c r="D20" s="30" t="s">
        <v>3875</v>
      </c>
      <c r="E20" s="30">
        <v>11</v>
      </c>
      <c r="F20" s="13">
        <v>2.4660000000000002</v>
      </c>
      <c r="G20" s="30" t="s">
        <v>0</v>
      </c>
      <c r="H20" s="30">
        <v>6180</v>
      </c>
      <c r="I20" s="30">
        <v>20</v>
      </c>
      <c r="J20" s="30" t="s">
        <v>2</v>
      </c>
      <c r="K20" s="30"/>
      <c r="L20" s="30"/>
      <c r="M20" s="30"/>
      <c r="N20" s="30"/>
      <c r="O20" s="30"/>
      <c r="P20" s="30"/>
      <c r="Q20" s="30"/>
      <c r="R20" s="30"/>
      <c r="S20" s="30">
        <v>760</v>
      </c>
      <c r="T20" s="30">
        <v>910</v>
      </c>
      <c r="U20" s="33">
        <v>80</v>
      </c>
    </row>
    <row r="21" spans="1:21" ht="15.75" x14ac:dyDescent="0.25">
      <c r="A21" s="32" t="str">
        <f t="shared" si="1"/>
        <v>ФПм1</v>
      </c>
      <c r="B21" s="79" t="str">
        <f>Изделия_спец.И!$B$39</f>
        <v>КП1</v>
      </c>
      <c r="C21" s="79" t="str">
        <f>Изделия_спец.И!$C$39</f>
        <v xml:space="preserve"> </v>
      </c>
      <c r="D21" s="79" t="str">
        <f>Изделия_спец.И!$D$39</f>
        <v>Каркас КП1</v>
      </c>
      <c r="E21" s="79">
        <v>28</v>
      </c>
      <c r="F21" s="13"/>
      <c r="G21" s="30"/>
      <c r="H21" s="30"/>
      <c r="I21" s="30"/>
      <c r="J21" s="30"/>
      <c r="K21" s="30"/>
      <c r="L21" s="30"/>
      <c r="M21" s="30"/>
      <c r="N21" s="30"/>
      <c r="O21" s="30"/>
      <c r="P21" s="30"/>
      <c r="Q21" s="30"/>
      <c r="R21" s="30"/>
      <c r="S21" s="30"/>
      <c r="T21" s="30"/>
      <c r="U21" s="33"/>
    </row>
    <row r="22" spans="1:21" ht="15.75" x14ac:dyDescent="0.25">
      <c r="A22" s="32" t="str">
        <f t="shared" si="1"/>
        <v>ФПм1</v>
      </c>
      <c r="B22" s="79" t="str">
        <f>Изделия_спец.И!$B$31</f>
        <v>Кр1</v>
      </c>
      <c r="C22" s="79" t="str">
        <f>Изделия_спец.И!$C$31</f>
        <v xml:space="preserve"> </v>
      </c>
      <c r="D22" s="79" t="str">
        <f>Изделия_спец.И!$D$31</f>
        <v>Каркас Кр1</v>
      </c>
      <c r="E22" s="79">
        <v>22</v>
      </c>
      <c r="F22" s="13"/>
      <c r="G22" s="30"/>
      <c r="H22" s="30"/>
      <c r="I22" s="30"/>
      <c r="J22" s="30"/>
      <c r="K22" s="30"/>
      <c r="L22" s="30"/>
      <c r="M22" s="30"/>
      <c r="N22" s="30"/>
      <c r="O22" s="30"/>
      <c r="P22" s="30"/>
      <c r="Q22" s="30"/>
      <c r="R22" s="30"/>
      <c r="S22" s="30"/>
      <c r="T22" s="30"/>
      <c r="U22" s="33"/>
    </row>
    <row r="23" spans="1:21" ht="15.75" x14ac:dyDescent="0.25">
      <c r="A23" s="32" t="str">
        <f t="shared" si="1"/>
        <v>ФПм1</v>
      </c>
      <c r="B23" s="79" t="str">
        <f>Изделия_спец.И!$B$35</f>
        <v>Кр2</v>
      </c>
      <c r="C23" s="79" t="str">
        <f>Изделия_спец.И!$C$35</f>
        <v xml:space="preserve"> </v>
      </c>
      <c r="D23" s="79" t="str">
        <f>Изделия_спец.И!$D$35</f>
        <v>Каркас Кр2</v>
      </c>
      <c r="E23" s="79">
        <v>28</v>
      </c>
      <c r="F23" s="13"/>
      <c r="G23" s="30"/>
      <c r="H23" s="30"/>
      <c r="I23" s="30"/>
      <c r="J23" s="30"/>
      <c r="K23" s="30"/>
      <c r="L23" s="30"/>
      <c r="M23" s="30"/>
      <c r="N23" s="30"/>
      <c r="O23" s="30"/>
      <c r="P23" s="30"/>
      <c r="Q23" s="30"/>
      <c r="R23" s="30"/>
      <c r="S23" s="30"/>
      <c r="T23" s="30"/>
      <c r="U23" s="33"/>
    </row>
    <row r="24" spans="1:21" ht="15.75" x14ac:dyDescent="0.25">
      <c r="A24" s="32" t="str">
        <f t="shared" si="1"/>
        <v>ФПм1</v>
      </c>
      <c r="B24" s="30">
        <v>7</v>
      </c>
      <c r="C24" s="30" t="s">
        <v>2909</v>
      </c>
      <c r="D24" s="30" t="s">
        <v>3876</v>
      </c>
      <c r="E24" s="30">
        <v>9</v>
      </c>
      <c r="F24" s="13">
        <v>2.4660000000000002</v>
      </c>
      <c r="G24" s="30" t="s">
        <v>0</v>
      </c>
      <c r="H24" s="30">
        <v>4300</v>
      </c>
      <c r="I24" s="30">
        <v>20</v>
      </c>
      <c r="J24" s="30" t="s">
        <v>2</v>
      </c>
      <c r="K24" s="30"/>
      <c r="L24" s="30"/>
      <c r="M24" s="30"/>
      <c r="N24" s="30"/>
      <c r="O24" s="30"/>
      <c r="P24" s="30"/>
      <c r="Q24" s="30"/>
      <c r="R24" s="30"/>
      <c r="S24" s="30">
        <v>760</v>
      </c>
      <c r="T24" s="30">
        <v>910</v>
      </c>
      <c r="U24" s="33">
        <v>80</v>
      </c>
    </row>
    <row r="25" spans="1:21" ht="15.75" x14ac:dyDescent="0.25">
      <c r="A25" s="32" t="str">
        <f t="shared" si="1"/>
        <v>ФПм1</v>
      </c>
      <c r="B25" s="30">
        <v>4</v>
      </c>
      <c r="C25" s="30" t="s">
        <v>2909</v>
      </c>
      <c r="D25" s="30" t="s">
        <v>3877</v>
      </c>
      <c r="E25" s="30">
        <v>9</v>
      </c>
      <c r="F25" s="13">
        <v>2.4660000000000002</v>
      </c>
      <c r="G25" s="30" t="s">
        <v>0</v>
      </c>
      <c r="H25" s="30">
        <v>5050</v>
      </c>
      <c r="I25" s="30">
        <v>20</v>
      </c>
      <c r="J25" s="30" t="s">
        <v>2</v>
      </c>
      <c r="K25" s="30"/>
      <c r="L25" s="30"/>
      <c r="M25" s="30"/>
      <c r="N25" s="30"/>
      <c r="O25" s="30"/>
      <c r="P25" s="30"/>
      <c r="Q25" s="30"/>
      <c r="R25" s="30"/>
      <c r="S25" s="30">
        <v>760</v>
      </c>
      <c r="T25" s="30">
        <v>910</v>
      </c>
      <c r="U25" s="33">
        <v>80</v>
      </c>
    </row>
    <row r="26" spans="1:21" ht="31.5" x14ac:dyDescent="0.25">
      <c r="A26" s="32" t="str">
        <f t="shared" si="1"/>
        <v>ФПм1</v>
      </c>
      <c r="B26" s="30"/>
      <c r="C26" s="30" t="s">
        <v>3738</v>
      </c>
      <c r="D26" s="30" t="s">
        <v>3739</v>
      </c>
      <c r="E26" s="30">
        <f>(55+18+9)</f>
        <v>82</v>
      </c>
      <c r="F26" s="30">
        <v>0</v>
      </c>
      <c r="G26" s="30" t="s">
        <v>20</v>
      </c>
      <c r="H26" s="30"/>
      <c r="I26" s="30"/>
      <c r="J26" s="30"/>
      <c r="K26" s="30"/>
      <c r="L26" s="30"/>
      <c r="M26" s="30"/>
      <c r="N26" s="30"/>
      <c r="O26" s="30"/>
      <c r="P26" s="30"/>
      <c r="Q26" s="30"/>
      <c r="R26" s="30"/>
      <c r="S26" s="30"/>
      <c r="T26" s="30"/>
      <c r="U26" s="33"/>
    </row>
    <row r="27" spans="1:21" ht="15.75" x14ac:dyDescent="0.25">
      <c r="A27" s="17"/>
      <c r="B27" s="17"/>
      <c r="C27" s="17"/>
      <c r="D27" s="17"/>
      <c r="E27" s="17"/>
      <c r="F27" s="17"/>
      <c r="G27" s="17"/>
      <c r="H27" s="17"/>
      <c r="I27" s="17"/>
      <c r="J27" s="17"/>
      <c r="K27" s="17"/>
      <c r="L27" s="17"/>
      <c r="M27" s="17"/>
      <c r="N27" s="17"/>
      <c r="O27" s="17"/>
      <c r="P27" s="17"/>
      <c r="Q27" s="17"/>
      <c r="R27" s="17"/>
      <c r="S27" s="17"/>
      <c r="T27" s="17"/>
      <c r="U27" s="17"/>
    </row>
    <row r="28" spans="1:21" ht="15.75" x14ac:dyDescent="0.25">
      <c r="A28" s="17"/>
      <c r="B28" s="17"/>
      <c r="C28" s="17"/>
      <c r="D28" s="17"/>
      <c r="E28" s="17"/>
      <c r="F28" s="17"/>
      <c r="G28" s="17"/>
      <c r="H28" s="17"/>
      <c r="I28" s="17"/>
      <c r="J28" s="17"/>
      <c r="K28" s="17"/>
      <c r="L28" s="17"/>
      <c r="M28" s="17"/>
      <c r="N28" s="17"/>
      <c r="O28" s="17"/>
      <c r="P28" s="17"/>
      <c r="Q28" s="17"/>
      <c r="R28" s="17"/>
      <c r="S28" s="17"/>
      <c r="T28" s="17"/>
      <c r="U28" s="17"/>
    </row>
    <row r="29" spans="1:21" ht="15.75" x14ac:dyDescent="0.25">
      <c r="A29" s="17"/>
      <c r="B29" s="17"/>
      <c r="C29" s="17"/>
      <c r="D29" s="17"/>
      <c r="E29" s="17"/>
      <c r="F29" s="17"/>
      <c r="G29" s="17"/>
      <c r="H29" s="17"/>
      <c r="I29" s="17"/>
      <c r="J29" s="17"/>
      <c r="K29" s="17"/>
      <c r="L29" s="17"/>
      <c r="M29" s="17"/>
      <c r="N29" s="17"/>
      <c r="O29" s="17"/>
      <c r="P29" s="17"/>
      <c r="Q29" s="17"/>
      <c r="R29" s="17"/>
      <c r="S29" s="17"/>
      <c r="T29" s="17"/>
      <c r="U29" s="17"/>
    </row>
    <row r="30" spans="1:21" ht="31.5" x14ac:dyDescent="0.25">
      <c r="A30" s="66" t="s">
        <v>2971</v>
      </c>
      <c r="B30" s="13" t="s">
        <v>2971</v>
      </c>
      <c r="C30" s="13" t="s">
        <v>2981</v>
      </c>
      <c r="D30" s="13" t="s">
        <v>2982</v>
      </c>
      <c r="E30" s="13"/>
      <c r="F30" s="13"/>
      <c r="G30" s="13"/>
      <c r="H30" s="13"/>
      <c r="I30" s="13"/>
      <c r="J30" s="13"/>
      <c r="K30" s="13"/>
      <c r="L30" s="13"/>
      <c r="M30" s="13"/>
      <c r="N30" s="13"/>
      <c r="O30" s="13"/>
      <c r="P30" s="13"/>
      <c r="Q30" s="13"/>
      <c r="R30" s="13"/>
      <c r="S30" s="13"/>
      <c r="T30" s="13"/>
      <c r="U30" s="67"/>
    </row>
    <row r="31" spans="1:21" ht="15.75" x14ac:dyDescent="0.25">
      <c r="A31" s="17"/>
      <c r="B31" s="17"/>
      <c r="C31" s="17"/>
      <c r="D31" s="17"/>
      <c r="E31" s="17"/>
      <c r="F31" s="17"/>
      <c r="G31" s="17"/>
      <c r="H31" s="17"/>
      <c r="I31" s="17"/>
      <c r="J31" s="17"/>
      <c r="K31" s="17"/>
      <c r="L31" s="17"/>
      <c r="M31" s="17"/>
      <c r="N31" s="17"/>
      <c r="O31" s="17"/>
      <c r="P31" s="17"/>
      <c r="Q31" s="17"/>
      <c r="R31" s="17"/>
      <c r="S31" s="17"/>
      <c r="T31" s="17"/>
      <c r="U31" s="17"/>
    </row>
    <row r="32" spans="1:21" ht="15.75" x14ac:dyDescent="0.25">
      <c r="A32" s="17"/>
      <c r="B32" s="17"/>
      <c r="C32" s="17"/>
      <c r="D32" s="17"/>
      <c r="E32" s="17"/>
      <c r="F32" s="17"/>
      <c r="G32" s="17"/>
      <c r="H32" s="17"/>
      <c r="I32" s="17"/>
      <c r="J32" s="17"/>
      <c r="K32" s="17"/>
      <c r="L32" s="17"/>
      <c r="M32" s="17"/>
      <c r="N32" s="17"/>
      <c r="O32" s="17"/>
      <c r="P32" s="17"/>
      <c r="Q32" s="17"/>
      <c r="R32" s="17"/>
      <c r="S32" s="17"/>
      <c r="T32" s="17"/>
      <c r="U32" s="17"/>
    </row>
    <row r="33" spans="1:21" ht="15.75" x14ac:dyDescent="0.25">
      <c r="A33" s="66" t="s">
        <v>3150</v>
      </c>
      <c r="B33" s="13" t="s">
        <v>2971</v>
      </c>
      <c r="C33" s="13" t="s">
        <v>3878</v>
      </c>
      <c r="D33" s="13" t="s">
        <v>3879</v>
      </c>
      <c r="E33" s="13"/>
      <c r="F33" s="13"/>
      <c r="G33" s="13"/>
      <c r="H33" s="13"/>
      <c r="I33" s="13"/>
      <c r="J33" s="13"/>
      <c r="K33" s="13"/>
      <c r="L33" s="13"/>
      <c r="M33" s="13"/>
      <c r="N33" s="13"/>
      <c r="O33" s="13"/>
      <c r="P33" s="13"/>
      <c r="Q33" s="13"/>
      <c r="R33" s="13"/>
      <c r="S33" s="13"/>
      <c r="T33" s="13"/>
      <c r="U33" s="67"/>
    </row>
    <row r="34" spans="1:21" ht="15.75" x14ac:dyDescent="0.25">
      <c r="A34" s="68" t="s">
        <v>3150</v>
      </c>
      <c r="B34" s="69">
        <v>41</v>
      </c>
      <c r="C34" s="69" t="s">
        <v>2909</v>
      </c>
      <c r="D34" s="69" t="s">
        <v>3880</v>
      </c>
      <c r="E34" s="69">
        <v>12</v>
      </c>
      <c r="F34" s="69">
        <v>3.8530000000000002</v>
      </c>
      <c r="G34" s="69"/>
      <c r="H34" s="69">
        <v>5200</v>
      </c>
      <c r="I34" s="69">
        <v>25</v>
      </c>
      <c r="J34" s="69" t="s">
        <v>2</v>
      </c>
      <c r="K34" s="69"/>
      <c r="L34" s="69"/>
      <c r="M34" s="69"/>
      <c r="N34" s="69"/>
      <c r="O34" s="69"/>
      <c r="P34" s="69"/>
      <c r="Q34" s="69"/>
      <c r="R34" s="69"/>
      <c r="S34" s="69">
        <v>950</v>
      </c>
      <c r="T34" s="69">
        <v>1135</v>
      </c>
      <c r="U34" s="70">
        <v>100</v>
      </c>
    </row>
    <row r="35" spans="1:21" ht="15.75" x14ac:dyDescent="0.25">
      <c r="A35" s="68" t="s">
        <v>3150</v>
      </c>
      <c r="B35" s="69">
        <v>41</v>
      </c>
      <c r="C35" s="69" t="s">
        <v>2909</v>
      </c>
      <c r="D35" s="69" t="s">
        <v>3881</v>
      </c>
      <c r="E35" s="69">
        <v>12</v>
      </c>
      <c r="F35" s="69">
        <v>3.8530000000000002</v>
      </c>
      <c r="G35" s="69"/>
      <c r="H35" s="69">
        <v>5200</v>
      </c>
      <c r="I35" s="69">
        <v>25</v>
      </c>
      <c r="J35" s="69" t="s">
        <v>2</v>
      </c>
      <c r="K35" s="69"/>
      <c r="L35" s="69"/>
      <c r="M35" s="69"/>
      <c r="N35" s="69"/>
      <c r="O35" s="69"/>
      <c r="P35" s="69"/>
      <c r="Q35" s="69"/>
      <c r="R35" s="69"/>
      <c r="S35" s="69">
        <v>950</v>
      </c>
      <c r="T35" s="69">
        <v>1135</v>
      </c>
      <c r="U35" s="70">
        <v>100</v>
      </c>
    </row>
    <row r="36" spans="1:21" ht="15.75" x14ac:dyDescent="0.25">
      <c r="A36" s="68" t="s">
        <v>3150</v>
      </c>
      <c r="B36" s="69">
        <v>32</v>
      </c>
      <c r="C36" s="69" t="s">
        <v>2909</v>
      </c>
      <c r="D36" s="69" t="s">
        <v>3882</v>
      </c>
      <c r="E36" s="69">
        <v>6</v>
      </c>
      <c r="F36" s="69">
        <v>2.4660000000000002</v>
      </c>
      <c r="G36" s="69"/>
      <c r="H36" s="69">
        <v>5000</v>
      </c>
      <c r="I36" s="69">
        <v>20</v>
      </c>
      <c r="J36" s="69" t="s">
        <v>2</v>
      </c>
      <c r="K36" s="69"/>
      <c r="L36" s="69"/>
      <c r="M36" s="69"/>
      <c r="N36" s="69"/>
      <c r="O36" s="69"/>
      <c r="P36" s="69"/>
      <c r="Q36" s="69"/>
      <c r="R36" s="69"/>
      <c r="S36" s="69">
        <v>760</v>
      </c>
      <c r="T36" s="69">
        <v>910</v>
      </c>
      <c r="U36" s="70">
        <v>80</v>
      </c>
    </row>
    <row r="37" spans="1:21" ht="15.75" x14ac:dyDescent="0.25">
      <c r="A37" s="68" t="s">
        <v>3150</v>
      </c>
      <c r="B37" s="69">
        <v>32</v>
      </c>
      <c r="C37" s="69" t="s">
        <v>2909</v>
      </c>
      <c r="D37" s="69" t="s">
        <v>3883</v>
      </c>
      <c r="E37" s="69">
        <v>10</v>
      </c>
      <c r="F37" s="69">
        <v>2.4660000000000002</v>
      </c>
      <c r="G37" s="69"/>
      <c r="H37" s="69">
        <v>5000</v>
      </c>
      <c r="I37" s="69">
        <v>20</v>
      </c>
      <c r="J37" s="69" t="s">
        <v>2</v>
      </c>
      <c r="K37" s="69"/>
      <c r="L37" s="69"/>
      <c r="M37" s="69"/>
      <c r="N37" s="69"/>
      <c r="O37" s="69"/>
      <c r="P37" s="69"/>
      <c r="Q37" s="69"/>
      <c r="R37" s="69"/>
      <c r="S37" s="69">
        <v>760</v>
      </c>
      <c r="T37" s="69">
        <v>910</v>
      </c>
      <c r="U37" s="70">
        <v>80</v>
      </c>
    </row>
    <row r="38" spans="1:21" ht="15.75" x14ac:dyDescent="0.25">
      <c r="A38" s="68" t="s">
        <v>3150</v>
      </c>
      <c r="B38" s="69">
        <v>32</v>
      </c>
      <c r="C38" s="69" t="s">
        <v>2909</v>
      </c>
      <c r="D38" s="69" t="s">
        <v>3884</v>
      </c>
      <c r="E38" s="69">
        <v>6</v>
      </c>
      <c r="F38" s="69">
        <v>2.4660000000000002</v>
      </c>
      <c r="G38" s="69"/>
      <c r="H38" s="69">
        <v>5000</v>
      </c>
      <c r="I38" s="69">
        <v>20</v>
      </c>
      <c r="J38" s="69" t="s">
        <v>2</v>
      </c>
      <c r="K38" s="69"/>
      <c r="L38" s="69"/>
      <c r="M38" s="69"/>
      <c r="N38" s="69"/>
      <c r="O38" s="69"/>
      <c r="P38" s="69"/>
      <c r="Q38" s="69"/>
      <c r="R38" s="69"/>
      <c r="S38" s="69">
        <v>760</v>
      </c>
      <c r="T38" s="69">
        <v>910</v>
      </c>
      <c r="U38" s="70">
        <v>80</v>
      </c>
    </row>
    <row r="39" spans="1:21" ht="15.75" x14ac:dyDescent="0.25">
      <c r="A39" s="68" t="s">
        <v>3150</v>
      </c>
      <c r="B39" s="69">
        <v>22</v>
      </c>
      <c r="C39" s="69" t="s">
        <v>2909</v>
      </c>
      <c r="D39" s="69" t="s">
        <v>3885</v>
      </c>
      <c r="E39" s="69">
        <v>17</v>
      </c>
      <c r="F39" s="69">
        <v>3.8530000000000002</v>
      </c>
      <c r="G39" s="69"/>
      <c r="H39" s="69">
        <v>3700</v>
      </c>
      <c r="I39" s="69">
        <v>25</v>
      </c>
      <c r="J39" s="69" t="s">
        <v>2</v>
      </c>
      <c r="K39" s="69"/>
      <c r="L39" s="69"/>
      <c r="M39" s="69"/>
      <c r="N39" s="69"/>
      <c r="O39" s="69"/>
      <c r="P39" s="69"/>
      <c r="Q39" s="69"/>
      <c r="R39" s="69"/>
      <c r="S39" s="69">
        <v>950</v>
      </c>
      <c r="T39" s="69">
        <v>1135</v>
      </c>
      <c r="U39" s="70">
        <v>100</v>
      </c>
    </row>
    <row r="40" spans="1:21" ht="15.75" x14ac:dyDescent="0.25">
      <c r="A40" s="68" t="s">
        <v>3150</v>
      </c>
      <c r="B40" s="69">
        <v>22</v>
      </c>
      <c r="C40" s="69" t="s">
        <v>2909</v>
      </c>
      <c r="D40" s="69" t="s">
        <v>3886</v>
      </c>
      <c r="E40" s="69">
        <v>17</v>
      </c>
      <c r="F40" s="69">
        <v>3.8530000000000002</v>
      </c>
      <c r="G40" s="69"/>
      <c r="H40" s="69">
        <v>3700</v>
      </c>
      <c r="I40" s="69">
        <v>25</v>
      </c>
      <c r="J40" s="69" t="s">
        <v>2</v>
      </c>
      <c r="K40" s="69"/>
      <c r="L40" s="69"/>
      <c r="M40" s="69"/>
      <c r="N40" s="69"/>
      <c r="O40" s="69"/>
      <c r="P40" s="69"/>
      <c r="Q40" s="69"/>
      <c r="R40" s="69"/>
      <c r="S40" s="69">
        <v>950</v>
      </c>
      <c r="T40" s="69">
        <v>1135</v>
      </c>
      <c r="U40" s="70">
        <v>100</v>
      </c>
    </row>
    <row r="41" spans="1:21" ht="15.75" x14ac:dyDescent="0.25">
      <c r="A41" s="68" t="s">
        <v>3150</v>
      </c>
      <c r="B41" s="69">
        <v>21</v>
      </c>
      <c r="C41" s="69" t="s">
        <v>2909</v>
      </c>
      <c r="D41" s="69" t="s">
        <v>3887</v>
      </c>
      <c r="E41" s="69">
        <v>87</v>
      </c>
      <c r="F41" s="69">
        <v>4.8339999999999996</v>
      </c>
      <c r="G41" s="69"/>
      <c r="H41" s="69">
        <v>4000</v>
      </c>
      <c r="I41" s="69">
        <v>28</v>
      </c>
      <c r="J41" s="69" t="s">
        <v>2</v>
      </c>
      <c r="K41" s="69"/>
      <c r="L41" s="69"/>
      <c r="M41" s="69"/>
      <c r="N41" s="69"/>
      <c r="O41" s="69"/>
      <c r="P41" s="69"/>
      <c r="Q41" s="69"/>
      <c r="R41" s="69"/>
      <c r="S41" s="69">
        <v>1060</v>
      </c>
      <c r="T41" s="69">
        <v>1275</v>
      </c>
      <c r="U41" s="70">
        <v>112</v>
      </c>
    </row>
    <row r="42" spans="1:21" ht="15.75" x14ac:dyDescent="0.25">
      <c r="A42" s="68" t="s">
        <v>3150</v>
      </c>
      <c r="B42" s="69">
        <v>42</v>
      </c>
      <c r="C42" s="69" t="s">
        <v>2909</v>
      </c>
      <c r="D42" s="69" t="s">
        <v>3888</v>
      </c>
      <c r="E42" s="69">
        <v>13</v>
      </c>
      <c r="F42" s="69">
        <v>3.8530000000000002</v>
      </c>
      <c r="G42" s="69"/>
      <c r="H42" s="69">
        <v>4500</v>
      </c>
      <c r="I42" s="69">
        <v>25</v>
      </c>
      <c r="J42" s="69" t="s">
        <v>2</v>
      </c>
      <c r="K42" s="69"/>
      <c r="L42" s="69"/>
      <c r="M42" s="69"/>
      <c r="N42" s="69"/>
      <c r="O42" s="69"/>
      <c r="P42" s="69"/>
      <c r="Q42" s="69"/>
      <c r="R42" s="69"/>
      <c r="S42" s="69">
        <v>950</v>
      </c>
      <c r="T42" s="69">
        <v>1135</v>
      </c>
      <c r="U42" s="70">
        <v>100</v>
      </c>
    </row>
    <row r="43" spans="1:21" ht="15.75" x14ac:dyDescent="0.25">
      <c r="A43" s="68" t="s">
        <v>3150</v>
      </c>
      <c r="B43" s="69">
        <v>41</v>
      </c>
      <c r="C43" s="69" t="s">
        <v>2909</v>
      </c>
      <c r="D43" s="69" t="s">
        <v>3889</v>
      </c>
      <c r="E43" s="69">
        <v>69</v>
      </c>
      <c r="F43" s="69">
        <v>3.8530000000000002</v>
      </c>
      <c r="G43" s="69"/>
      <c r="H43" s="69">
        <v>5200</v>
      </c>
      <c r="I43" s="69">
        <v>25</v>
      </c>
      <c r="J43" s="69" t="s">
        <v>2</v>
      </c>
      <c r="K43" s="69"/>
      <c r="L43" s="69"/>
      <c r="M43" s="69"/>
      <c r="N43" s="69"/>
      <c r="O43" s="69"/>
      <c r="P43" s="69"/>
      <c r="Q43" s="69"/>
      <c r="R43" s="69"/>
      <c r="S43" s="69">
        <v>950</v>
      </c>
      <c r="T43" s="69">
        <v>1135</v>
      </c>
      <c r="U43" s="70">
        <v>100</v>
      </c>
    </row>
    <row r="44" spans="1:21" ht="15.75" x14ac:dyDescent="0.25">
      <c r="A44" s="68" t="s">
        <v>3150</v>
      </c>
      <c r="B44" s="69">
        <v>31</v>
      </c>
      <c r="C44" s="69" t="s">
        <v>2909</v>
      </c>
      <c r="D44" s="69" t="s">
        <v>3890</v>
      </c>
      <c r="E44" s="69">
        <v>25</v>
      </c>
      <c r="F44" s="69">
        <v>2.984</v>
      </c>
      <c r="G44" s="69"/>
      <c r="H44" s="69">
        <v>4000</v>
      </c>
      <c r="I44" s="69">
        <v>22</v>
      </c>
      <c r="J44" s="69" t="s">
        <v>2</v>
      </c>
      <c r="K44" s="69"/>
      <c r="L44" s="69"/>
      <c r="M44" s="69"/>
      <c r="N44" s="69"/>
      <c r="O44" s="69"/>
      <c r="P44" s="69"/>
      <c r="Q44" s="69"/>
      <c r="R44" s="69"/>
      <c r="S44" s="69">
        <v>835</v>
      </c>
      <c r="T44" s="69">
        <v>1000</v>
      </c>
      <c r="U44" s="70">
        <v>88</v>
      </c>
    </row>
    <row r="45" spans="1:21" ht="15.75" x14ac:dyDescent="0.25">
      <c r="A45" s="68" t="s">
        <v>3150</v>
      </c>
      <c r="B45" s="69">
        <v>11</v>
      </c>
      <c r="C45" s="69" t="s">
        <v>2909</v>
      </c>
      <c r="D45" s="69" t="s">
        <v>3891</v>
      </c>
      <c r="E45" s="69">
        <v>6</v>
      </c>
      <c r="F45" s="69">
        <v>2.4660000000000002</v>
      </c>
      <c r="G45" s="69"/>
      <c r="H45" s="69">
        <v>9000</v>
      </c>
      <c r="I45" s="69">
        <v>20</v>
      </c>
      <c r="J45" s="69" t="s">
        <v>2</v>
      </c>
      <c r="K45" s="69"/>
      <c r="L45" s="69"/>
      <c r="M45" s="69"/>
      <c r="N45" s="69"/>
      <c r="O45" s="69"/>
      <c r="P45" s="69"/>
      <c r="Q45" s="69"/>
      <c r="R45" s="69"/>
      <c r="S45" s="69">
        <v>760</v>
      </c>
      <c r="T45" s="69">
        <v>910</v>
      </c>
      <c r="U45" s="70">
        <v>80</v>
      </c>
    </row>
    <row r="46" spans="1:21" ht="15.75" x14ac:dyDescent="0.25">
      <c r="A46" s="68" t="s">
        <v>3150</v>
      </c>
      <c r="B46" s="69">
        <v>32</v>
      </c>
      <c r="C46" s="69" t="s">
        <v>2909</v>
      </c>
      <c r="D46" s="69" t="s">
        <v>3892</v>
      </c>
      <c r="E46" s="69">
        <v>10</v>
      </c>
      <c r="F46" s="69">
        <v>2.4660000000000002</v>
      </c>
      <c r="G46" s="69"/>
      <c r="H46" s="69">
        <v>5000</v>
      </c>
      <c r="I46" s="69">
        <v>20</v>
      </c>
      <c r="J46" s="69" t="s">
        <v>2</v>
      </c>
      <c r="K46" s="69"/>
      <c r="L46" s="69"/>
      <c r="M46" s="69"/>
      <c r="N46" s="69"/>
      <c r="O46" s="69"/>
      <c r="P46" s="69"/>
      <c r="Q46" s="69"/>
      <c r="R46" s="69"/>
      <c r="S46" s="69">
        <v>760</v>
      </c>
      <c r="T46" s="69">
        <v>910</v>
      </c>
      <c r="U46" s="70">
        <v>80</v>
      </c>
    </row>
    <row r="47" spans="1:21" ht="15.75" x14ac:dyDescent="0.25">
      <c r="A47" s="68" t="s">
        <v>3150</v>
      </c>
      <c r="B47" s="69">
        <v>12</v>
      </c>
      <c r="C47" s="69" t="s">
        <v>2909</v>
      </c>
      <c r="D47" s="69" t="s">
        <v>3893</v>
      </c>
      <c r="E47" s="69">
        <v>39</v>
      </c>
      <c r="F47" s="69">
        <v>3.8530000000000002</v>
      </c>
      <c r="G47" s="69"/>
      <c r="H47" s="69">
        <v>4000</v>
      </c>
      <c r="I47" s="69">
        <v>25</v>
      </c>
      <c r="J47" s="69" t="s">
        <v>2</v>
      </c>
      <c r="K47" s="69"/>
      <c r="L47" s="69"/>
      <c r="M47" s="69"/>
      <c r="N47" s="69"/>
      <c r="O47" s="69"/>
      <c r="P47" s="69"/>
      <c r="Q47" s="69"/>
      <c r="R47" s="69"/>
      <c r="S47" s="69">
        <v>950</v>
      </c>
      <c r="T47" s="69">
        <v>1135</v>
      </c>
      <c r="U47" s="70">
        <v>100</v>
      </c>
    </row>
    <row r="48" spans="1:21" ht="32.25" thickBot="1" x14ac:dyDescent="0.3">
      <c r="A48" s="87" t="s">
        <v>2971</v>
      </c>
      <c r="B48" s="22" t="s">
        <v>2971</v>
      </c>
      <c r="C48" s="22" t="s">
        <v>2981</v>
      </c>
      <c r="D48" s="22" t="s">
        <v>2982</v>
      </c>
      <c r="E48" s="22"/>
      <c r="F48" s="22"/>
      <c r="G48" s="22"/>
      <c r="H48" s="22"/>
      <c r="I48" s="22"/>
      <c r="J48" s="22"/>
      <c r="K48" s="22"/>
      <c r="L48" s="22"/>
      <c r="M48" s="22"/>
      <c r="N48" s="22"/>
      <c r="O48" s="22"/>
      <c r="P48" s="22"/>
      <c r="Q48" s="22"/>
      <c r="R48" s="22"/>
      <c r="S48" s="22"/>
      <c r="T48" s="22"/>
      <c r="U48" s="88"/>
    </row>
  </sheetData>
  <mergeCells count="11">
    <mergeCell ref="G1:G2"/>
    <mergeCell ref="H1:J1"/>
    <mergeCell ref="K1:Q1"/>
    <mergeCell ref="R1:R2"/>
    <mergeCell ref="S1:U1"/>
    <mergeCell ref="A1:A2"/>
    <mergeCell ref="B1:B2"/>
    <mergeCell ref="C1:C2"/>
    <mergeCell ref="D1:D2"/>
    <mergeCell ref="E1:E2"/>
    <mergeCell ref="F1:F2"/>
  </mergeCells>
  <conditionalFormatting sqref="A1:H1 A3:U48 H2:Q2 K1 R1:S1 S2:U2">
    <cfRule type="containsText" dxfId="1217" priority="2" stopIfTrue="1" operator="containsText" text="С ЛИСТА">
      <formula>NOT(ISERROR(SEARCH("С ЛИСТА",A1)))</formula>
    </cfRule>
    <cfRule type="containsText" dxfId="1216" priority="3" stopIfTrue="1" operator="containsText" text="ИЗ ФАЙЛА">
      <formula>NOT(ISERROR(SEARCH("ИЗ ФАЙЛА",A1)))</formula>
    </cfRule>
    <cfRule type="containsText" dxfId="1215" priority="4" stopIfTrue="1" operator="containsText" text="!!!">
      <formula>NOT(ISERROR(SEARCH("!!!",A1)))</formula>
    </cfRule>
    <cfRule type="containsText" dxfId="1214" priority="5" stopIfTrue="1" operator="containsText" text=" Заполнения проёмов ">
      <formula>NOT(ISERROR(SEARCH(" Заполнения проёмов ",A1)))</formula>
    </cfRule>
    <cfRule type="containsText" dxfId="1213" priority="6" stopIfTrue="1" operator="containsText" text=" Сборочные единицы ">
      <formula>NOT(ISERROR(SEARCH(" Сборочные единицы ",A1)))</formula>
    </cfRule>
    <cfRule type="containsText" dxfId="1212" priority="7" stopIfTrue="1" operator="containsText" text=" Заполнения проёмов ">
      <formula>NOT(ISERROR(SEARCH(" Заполнения проёмов ",A1)))</formula>
    </cfRule>
    <cfRule type="containsText" dxfId="1211" priority="8" stopIfTrue="1" operator="containsText" text=" Сборочные единицы ">
      <formula>NOT(ISERROR(SEARCH(" Сборочные единицы ",A1)))</formula>
    </cfRule>
    <cfRule type="containsText" dxfId="1210" priority="9" stopIfTrue="1" operator="containsText" text=" Изделия ">
      <formula>NOT(ISERROR(SEARCH(" Изделия ",A1)))</formula>
    </cfRule>
    <cfRule type="containsText" dxfId="1209" priority="10" stopIfTrue="1" operator="containsText" text=" Материалы ">
      <formula>NOT(ISERROR(SEARCH(" Материалы ",A1)))</formula>
    </cfRule>
    <cfRule type="containsText" dxfId="1208" priority="11" stopIfTrue="1" operator="containsText" text=" Изделия арматурные ">
      <formula>NOT(ISERROR(SEARCH(" Изделия арматурные ",A1)))</formula>
    </cfRule>
    <cfRule type="containsText" dxfId="1207" priority="12" stopIfTrue="1" operator="containsText" text=" Прокат ">
      <formula>NOT(ISERROR(SEARCH(" Прокат ",A1)))</formula>
    </cfRule>
    <cfRule type="containsText" dxfId="1206" priority="13" stopIfTrue="1" operator="containsText" text="Элементы на отм.">
      <formula>NOT(ISERROR(SEARCH("Элементы на отм.",A1)))</formula>
    </cfRule>
    <cfRule type="containsText" dxfId="1205" priority="14" stopIfTrue="1" operator="containsText" text=", на ">
      <formula>NOT(ISERROR(SEARCH(", на ",A1)))</formula>
    </cfRule>
    <cfRule type="containsText" dxfId="1204" priority="15" stopIfTrue="1" operator="containsText" text="шт.)">
      <formula>NOT(ISERROR(SEARCH("шт.)",A1)))</formula>
    </cfRule>
  </conditionalFormatting>
  <conditionalFormatting sqref="A1:U1048576">
    <cfRule type="expression" dxfId="1203"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8D150A44-5B83-468E-8687-16B8892CE1D8}">
          <x14:formula1>
            <xm:f>'!System'!$BW$1:$BW$6</xm:f>
          </x14:formula1>
          <xm:sqref>G3:G78</xm:sqref>
        </x14:dataValidation>
        <x14:dataValidation type="list" allowBlank="1" showInputMessage="1" showErrorMessage="1" xr:uid="{0FBAA48D-D6A2-4483-AF64-DD6240DF4CEF}">
          <x14:formula1>
            <xm:f>'!System'!$AG$1:$AO$1</xm:f>
          </x14:formula1>
          <xm:sqref>J3:J78</xm:sqref>
        </x14:dataValidation>
        <x14:dataValidation type="list" allowBlank="1" showInputMessage="1" showErrorMessage="1" xr:uid="{0A2F4FBA-496B-4A02-B0BB-850EF9A87A53}">
          <x14:formula1>
            <xm:f>'!System'!$A$1:$AE$1</xm:f>
          </x14:formula1>
          <xm:sqref>L3:L78</xm:sqref>
        </x14:dataValidation>
        <x14:dataValidation type="list" allowBlank="1" showInputMessage="1" showErrorMessage="1" xr:uid="{EBB379DA-F7A8-4448-8409-869858056370}">
          <x14:formula1>
            <xm:f>'!System'!$AP$1:$BV$1</xm:f>
          </x14:formula1>
          <xm:sqref>O3:O78</xm:sqref>
        </x14:dataValidation>
        <x14:dataValidation type="list" allowBlank="1" showInputMessage="1" showErrorMessage="1" xr:uid="{EE6C2392-D110-4491-93F2-C3E1E6799F02}">
          <x14:formula1>
            <xm:f>'!System'!$BX$1:$BX$5</xm:f>
          </x14:formula1>
          <xm:sqref>P3:P78</xm:sqref>
        </x14:dataValidation>
        <x14:dataValidation type="list" allowBlank="1" showInputMessage="1" showErrorMessage="1" xr:uid="{21A78B60-35FF-45F3-9642-311AF13A61D2}">
          <x14:formula1>
            <xm:f>'!System'!$AG$2:$AG$17</xm:f>
          </x14:formula1>
          <xm:sqref>I13 I14 I15 I16 I17 I18 I19 I20 I24 I25 I34 I35 I36 I37 I38 I39 I40 I41 I42 I43 I44 I45 I46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8D307-7C23-4C00-8E5B-950DAE2880E7}">
  <sheetPr codeName="Лист26">
    <tabColor theme="7" tint="0.39997558519241921"/>
  </sheetPr>
  <dimension ref="A1:U109"/>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Стм1</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Стм1</v>
      </c>
      <c r="B4" s="13" t="s">
        <v>2971</v>
      </c>
      <c r="C4" s="95" t="s">
        <v>2972</v>
      </c>
      <c r="D4" s="95" t="s">
        <v>2967</v>
      </c>
      <c r="E4" s="95">
        <f>Сумма_ПоИД(A4,'из архикада Стены'!$A$3:$G$500,1,4)/$E$11</f>
        <v>396.91</v>
      </c>
      <c r="F4" s="13"/>
      <c r="G4" s="13"/>
      <c r="H4" s="13"/>
      <c r="I4" s="13"/>
      <c r="J4" s="13"/>
      <c r="K4" s="13"/>
      <c r="L4" s="13"/>
      <c r="M4" s="13"/>
      <c r="N4" s="13"/>
      <c r="O4" s="13"/>
      <c r="P4" s="13"/>
      <c r="Q4" s="13"/>
      <c r="R4" s="13"/>
      <c r="S4" s="13"/>
      <c r="T4" s="13"/>
      <c r="U4" s="67"/>
    </row>
    <row r="5" spans="1:21" ht="15.75" x14ac:dyDescent="0.25">
      <c r="A5" s="66" t="str">
        <f>A6</f>
        <v>Стм1</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Стм1</v>
      </c>
      <c r="B6" s="13" t="s">
        <v>2971</v>
      </c>
      <c r="C6" s="13"/>
      <c r="D6" s="13" t="s">
        <v>2974</v>
      </c>
      <c r="E6" s="13">
        <f>Макс_ПоИД(A6,'из архикада Стены'!$A$3:$G$500,1,3)</f>
        <v>500</v>
      </c>
      <c r="F6" s="13"/>
      <c r="G6" s="13"/>
      <c r="H6" s="13"/>
      <c r="I6" s="13"/>
      <c r="J6" s="13"/>
      <c r="K6" s="13"/>
      <c r="L6" s="13"/>
      <c r="M6" s="13"/>
      <c r="N6" s="13"/>
      <c r="O6" s="13"/>
      <c r="P6" s="13"/>
      <c r="Q6" s="13"/>
      <c r="R6" s="13"/>
      <c r="S6" s="13"/>
      <c r="T6" s="13"/>
      <c r="U6" s="67"/>
    </row>
    <row r="7" spans="1:21" ht="15.75" x14ac:dyDescent="0.25">
      <c r="A7" s="66" t="str">
        <f>A8</f>
        <v>Стм1</v>
      </c>
      <c r="B7" s="13" t="s">
        <v>2971</v>
      </c>
      <c r="C7" s="13"/>
      <c r="D7" s="13" t="s">
        <v>2975</v>
      </c>
      <c r="E7" s="13">
        <f>Сумма_ПоИД(A7,'из архикада Стены'!$A$3:$G$500,1,6)/E11</f>
        <v>135674.30000000002</v>
      </c>
      <c r="F7" s="13"/>
      <c r="G7" s="13"/>
      <c r="H7" s="13"/>
      <c r="I7" s="13"/>
      <c r="J7" s="13"/>
      <c r="K7" s="13"/>
      <c r="L7" s="13"/>
      <c r="M7" s="13"/>
      <c r="N7" s="13"/>
      <c r="O7" s="13"/>
      <c r="P7" s="13"/>
      <c r="Q7" s="13"/>
      <c r="R7" s="13"/>
      <c r="S7" s="13"/>
      <c r="T7" s="13"/>
      <c r="U7" s="67"/>
    </row>
    <row r="8" spans="1:21" ht="15.75" x14ac:dyDescent="0.25">
      <c r="A8" s="66" t="str">
        <f>A9</f>
        <v>Стм1</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Стм1</v>
      </c>
      <c r="B9" s="13" t="s">
        <v>2971</v>
      </c>
      <c r="C9" s="13"/>
      <c r="D9" s="13" t="s">
        <v>2977</v>
      </c>
      <c r="E9" s="13">
        <f>Сумма_ПоИД(A9,'из архикада Стены'!$A$3:$G$500,1,8)/$E$11</f>
        <v>867.91999999999985</v>
      </c>
      <c r="F9" s="13"/>
      <c r="G9" s="13"/>
      <c r="H9" s="13"/>
      <c r="I9" s="13"/>
      <c r="J9" s="13"/>
      <c r="K9" s="13"/>
      <c r="L9" s="13"/>
      <c r="M9" s="13"/>
      <c r="N9" s="13"/>
      <c r="O9" s="13"/>
      <c r="P9" s="13"/>
      <c r="Q9" s="13"/>
      <c r="R9" s="13"/>
      <c r="S9" s="13"/>
      <c r="T9" s="13"/>
      <c r="U9" s="67"/>
    </row>
    <row r="10" spans="1:21" ht="15.75" x14ac:dyDescent="0.25">
      <c r="A10" s="66" t="str">
        <f>A11</f>
        <v>Стм1</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Стм1</v>
      </c>
      <c r="B11" s="15" t="s">
        <v>3148</v>
      </c>
      <c r="C11" s="15"/>
      <c r="D11" s="15" t="s">
        <v>3149</v>
      </c>
      <c r="E11" s="15">
        <v>1</v>
      </c>
      <c r="F11" s="15"/>
      <c r="G11" s="15"/>
      <c r="H11" s="15"/>
      <c r="I11" s="15"/>
      <c r="J11" s="15"/>
      <c r="K11" s="15"/>
      <c r="L11" s="15"/>
      <c r="M11" s="15"/>
      <c r="N11" s="15"/>
      <c r="O11" s="15"/>
      <c r="P11" s="15"/>
      <c r="Q11" s="15"/>
      <c r="R11" s="15"/>
      <c r="S11" s="15"/>
      <c r="T11" s="15"/>
      <c r="U11" s="16"/>
    </row>
    <row r="12" spans="1:21" ht="15.75" x14ac:dyDescent="0.25">
      <c r="A12" s="32" t="str">
        <f>$B$11</f>
        <v>Стм1</v>
      </c>
      <c r="B12" s="30"/>
      <c r="C12" s="35" t="s">
        <v>2980</v>
      </c>
      <c r="D12" s="35" t="s">
        <v>2967</v>
      </c>
      <c r="E12" s="35">
        <f>E4</f>
        <v>396.91</v>
      </c>
      <c r="F12" s="13" t="s">
        <v>4</v>
      </c>
      <c r="G12" s="30" t="s">
        <v>3</v>
      </c>
      <c r="H12" s="30"/>
      <c r="I12" s="30"/>
      <c r="J12" s="30"/>
      <c r="K12" s="30"/>
      <c r="L12" s="30"/>
      <c r="M12" s="30"/>
      <c r="N12" s="30"/>
      <c r="O12" s="30"/>
      <c r="P12" s="30"/>
      <c r="Q12" s="30"/>
      <c r="R12" s="30"/>
      <c r="S12" s="30"/>
      <c r="T12" s="30"/>
      <c r="U12" s="33"/>
    </row>
    <row r="13" spans="1:21" ht="15.75" x14ac:dyDescent="0.25">
      <c r="A13" s="32" t="str">
        <f>$B$11</f>
        <v>Стм1</v>
      </c>
      <c r="B13" s="79" t="str">
        <f>Изделия_спец.И!$B$27</f>
        <v>КРс1</v>
      </c>
      <c r="C13" s="79" t="str">
        <f>Изделия_спец.И!$C$27</f>
        <v xml:space="preserve"> </v>
      </c>
      <c r="D13" s="79" t="str">
        <f>Изделия_спец.И!$D$27</f>
        <v>Каркас КРс1</v>
      </c>
      <c r="E13" s="79">
        <v>140</v>
      </c>
      <c r="F13" s="13"/>
      <c r="G13" s="30"/>
      <c r="H13" s="30"/>
      <c r="I13" s="30"/>
      <c r="J13" s="30"/>
      <c r="K13" s="30"/>
      <c r="L13" s="30"/>
      <c r="M13" s="30"/>
      <c r="N13" s="30"/>
      <c r="O13" s="30"/>
      <c r="P13" s="30"/>
      <c r="Q13" s="30"/>
      <c r="R13" s="30"/>
      <c r="S13" s="30"/>
      <c r="T13" s="30"/>
      <c r="U13" s="33"/>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15.75" x14ac:dyDescent="0.25">
      <c r="A16" s="17"/>
      <c r="B16" s="17"/>
      <c r="C16" s="17"/>
      <c r="D16" s="17"/>
      <c r="E16" s="17"/>
      <c r="F16" s="17"/>
      <c r="G16" s="17"/>
      <c r="H16" s="17"/>
      <c r="I16" s="17"/>
      <c r="J16" s="17"/>
      <c r="K16" s="17"/>
      <c r="L16" s="17"/>
      <c r="M16" s="17"/>
      <c r="N16" s="17"/>
      <c r="O16" s="17"/>
      <c r="P16" s="17"/>
      <c r="Q16" s="17"/>
      <c r="R16" s="17"/>
      <c r="S16" s="17"/>
      <c r="T16" s="17"/>
      <c r="U16" s="17"/>
    </row>
    <row r="17" spans="1:21" ht="31.5" x14ac:dyDescent="0.25">
      <c r="A17" s="66" t="s">
        <v>2971</v>
      </c>
      <c r="B17" s="13" t="s">
        <v>2971</v>
      </c>
      <c r="C17" s="13" t="s">
        <v>2981</v>
      </c>
      <c r="D17" s="13" t="s">
        <v>2982</v>
      </c>
      <c r="E17" s="13"/>
      <c r="F17" s="13"/>
      <c r="G17" s="13"/>
      <c r="H17" s="13"/>
      <c r="I17" s="13"/>
      <c r="J17" s="13"/>
      <c r="K17" s="13"/>
      <c r="L17" s="13"/>
      <c r="M17" s="13"/>
      <c r="N17" s="13"/>
      <c r="O17" s="13"/>
      <c r="P17" s="13"/>
      <c r="Q17" s="13"/>
      <c r="R17" s="13"/>
      <c r="S17" s="13"/>
      <c r="T17" s="13"/>
      <c r="U17" s="6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17"/>
      <c r="B19" s="17"/>
      <c r="C19" s="17"/>
      <c r="D19" s="17"/>
      <c r="E19" s="17"/>
      <c r="F19" s="17"/>
      <c r="G19" s="17"/>
      <c r="H19" s="17"/>
      <c r="I19" s="17"/>
      <c r="J19" s="17"/>
      <c r="K19" s="17"/>
      <c r="L19" s="17"/>
      <c r="M19" s="17"/>
      <c r="N19" s="17"/>
      <c r="O19" s="17"/>
      <c r="P19" s="17"/>
      <c r="Q19" s="17"/>
      <c r="R19" s="17"/>
      <c r="S19" s="17"/>
      <c r="T19" s="17"/>
      <c r="U19" s="17"/>
    </row>
    <row r="20" spans="1:21" ht="15.75" x14ac:dyDescent="0.25">
      <c r="A20" s="66" t="s">
        <v>3148</v>
      </c>
      <c r="B20" s="13" t="s">
        <v>2971</v>
      </c>
      <c r="C20" s="13" t="s">
        <v>3895</v>
      </c>
      <c r="D20" s="13" t="s">
        <v>3896</v>
      </c>
      <c r="E20" s="13"/>
      <c r="F20" s="13"/>
      <c r="G20" s="13"/>
      <c r="H20" s="13"/>
      <c r="I20" s="13"/>
      <c r="J20" s="13"/>
      <c r="K20" s="13"/>
      <c r="L20" s="13"/>
      <c r="M20" s="13"/>
      <c r="N20" s="13"/>
      <c r="O20" s="13"/>
      <c r="P20" s="13"/>
      <c r="Q20" s="13"/>
      <c r="R20" s="13"/>
      <c r="S20" s="13"/>
      <c r="T20" s="13"/>
      <c r="U20" s="67"/>
    </row>
    <row r="21" spans="1:21" ht="31.5" x14ac:dyDescent="0.25">
      <c r="A21" s="68" t="s">
        <v>3148</v>
      </c>
      <c r="B21" s="69">
        <v>1</v>
      </c>
      <c r="C21" s="69" t="s">
        <v>2909</v>
      </c>
      <c r="D21" s="69" t="s">
        <v>3897</v>
      </c>
      <c r="E21" s="69">
        <v>67</v>
      </c>
      <c r="F21" s="69">
        <v>1.208</v>
      </c>
      <c r="G21" s="69"/>
      <c r="H21" s="69">
        <v>7400</v>
      </c>
      <c r="I21" s="69">
        <v>14</v>
      </c>
      <c r="J21" s="69" t="s">
        <v>2</v>
      </c>
      <c r="K21" s="69"/>
      <c r="L21" s="69"/>
      <c r="M21" s="69"/>
      <c r="N21" s="69"/>
      <c r="O21" s="69"/>
      <c r="P21" s="69"/>
      <c r="Q21" s="69"/>
      <c r="R21" s="69"/>
      <c r="S21" s="69">
        <v>530</v>
      </c>
      <c r="T21" s="69">
        <v>635</v>
      </c>
      <c r="U21" s="70">
        <v>35</v>
      </c>
    </row>
    <row r="22" spans="1:21" ht="31.5" x14ac:dyDescent="0.25">
      <c r="A22" s="68" t="s">
        <v>3148</v>
      </c>
      <c r="B22" s="69">
        <v>2</v>
      </c>
      <c r="C22" s="69" t="s">
        <v>2909</v>
      </c>
      <c r="D22" s="69" t="s">
        <v>3898</v>
      </c>
      <c r="E22" s="69">
        <v>67</v>
      </c>
      <c r="F22" s="69">
        <v>1.208</v>
      </c>
      <c r="G22" s="69"/>
      <c r="H22" s="69">
        <v>6700</v>
      </c>
      <c r="I22" s="69">
        <v>14</v>
      </c>
      <c r="J22" s="69" t="s">
        <v>2</v>
      </c>
      <c r="K22" s="69"/>
      <c r="L22" s="69"/>
      <c r="M22" s="69"/>
      <c r="N22" s="69"/>
      <c r="O22" s="69"/>
      <c r="P22" s="69"/>
      <c r="Q22" s="69"/>
      <c r="R22" s="69"/>
      <c r="S22" s="69">
        <v>530</v>
      </c>
      <c r="T22" s="69">
        <v>635</v>
      </c>
      <c r="U22" s="70">
        <v>35</v>
      </c>
    </row>
    <row r="23" spans="1:21" ht="31.5" x14ac:dyDescent="0.25">
      <c r="A23" s="68" t="s">
        <v>3148</v>
      </c>
      <c r="B23" s="69">
        <v>4</v>
      </c>
      <c r="C23" s="69" t="s">
        <v>2909</v>
      </c>
      <c r="D23" s="69" t="s">
        <v>3899</v>
      </c>
      <c r="E23" s="69">
        <v>1020</v>
      </c>
      <c r="F23" s="69">
        <v>0.39500000000000002</v>
      </c>
      <c r="G23" s="69" t="s">
        <v>0</v>
      </c>
      <c r="H23" s="69">
        <v>600</v>
      </c>
      <c r="I23" s="69">
        <v>8</v>
      </c>
      <c r="J23" s="69" t="s">
        <v>1</v>
      </c>
      <c r="K23" s="69"/>
      <c r="L23" s="69"/>
      <c r="M23" s="69"/>
      <c r="N23" s="69"/>
      <c r="O23" s="69"/>
      <c r="P23" s="69"/>
      <c r="Q23" s="69"/>
      <c r="R23" s="69"/>
      <c r="S23" s="69">
        <v>200</v>
      </c>
      <c r="T23" s="69">
        <v>250</v>
      </c>
      <c r="U23" s="70">
        <v>10</v>
      </c>
    </row>
    <row r="24" spans="1:21" ht="31.5" x14ac:dyDescent="0.25">
      <c r="A24" s="68" t="s">
        <v>3148</v>
      </c>
      <c r="B24" s="69">
        <v>7</v>
      </c>
      <c r="C24" s="69" t="s">
        <v>2909</v>
      </c>
      <c r="D24" s="69" t="s">
        <v>3900</v>
      </c>
      <c r="E24" s="69">
        <v>3</v>
      </c>
      <c r="F24" s="69">
        <v>1.208</v>
      </c>
      <c r="G24" s="69"/>
      <c r="H24" s="69">
        <v>5850</v>
      </c>
      <c r="I24" s="69">
        <v>14</v>
      </c>
      <c r="J24" s="69" t="s">
        <v>2</v>
      </c>
      <c r="K24" s="69"/>
      <c r="L24" s="69"/>
      <c r="M24" s="69"/>
      <c r="N24" s="69"/>
      <c r="O24" s="69"/>
      <c r="P24" s="69"/>
      <c r="Q24" s="69"/>
      <c r="R24" s="69"/>
      <c r="S24" s="69">
        <v>530</v>
      </c>
      <c r="T24" s="69">
        <v>635</v>
      </c>
      <c r="U24" s="70">
        <v>35</v>
      </c>
    </row>
    <row r="25" spans="1:21" ht="31.5" x14ac:dyDescent="0.25">
      <c r="A25" s="68" t="s">
        <v>3148</v>
      </c>
      <c r="B25" s="69">
        <v>8</v>
      </c>
      <c r="C25" s="69" t="s">
        <v>2909</v>
      </c>
      <c r="D25" s="69" t="s">
        <v>3901</v>
      </c>
      <c r="E25" s="69">
        <v>3</v>
      </c>
      <c r="F25" s="69">
        <v>1.208</v>
      </c>
      <c r="G25" s="69"/>
      <c r="H25" s="69">
        <v>5150</v>
      </c>
      <c r="I25" s="69">
        <v>14</v>
      </c>
      <c r="J25" s="69" t="s">
        <v>2</v>
      </c>
      <c r="K25" s="69"/>
      <c r="L25" s="69"/>
      <c r="M25" s="69"/>
      <c r="N25" s="69"/>
      <c r="O25" s="69"/>
      <c r="P25" s="69"/>
      <c r="Q25" s="69"/>
      <c r="R25" s="69"/>
      <c r="S25" s="69">
        <v>530</v>
      </c>
      <c r="T25" s="69">
        <v>635</v>
      </c>
      <c r="U25" s="70">
        <v>35</v>
      </c>
    </row>
    <row r="26" spans="1:21" ht="31.5" x14ac:dyDescent="0.25">
      <c r="A26" s="68" t="s">
        <v>3148</v>
      </c>
      <c r="B26" s="69">
        <v>4</v>
      </c>
      <c r="C26" s="69" t="s">
        <v>2909</v>
      </c>
      <c r="D26" s="69" t="s">
        <v>3902</v>
      </c>
      <c r="E26" s="69">
        <v>44</v>
      </c>
      <c r="F26" s="69">
        <v>0.39500000000000002</v>
      </c>
      <c r="G26" s="69" t="s">
        <v>0</v>
      </c>
      <c r="H26" s="69">
        <v>600</v>
      </c>
      <c r="I26" s="69">
        <v>8</v>
      </c>
      <c r="J26" s="69" t="s">
        <v>1</v>
      </c>
      <c r="K26" s="69"/>
      <c r="L26" s="69"/>
      <c r="M26" s="69"/>
      <c r="N26" s="69"/>
      <c r="O26" s="69"/>
      <c r="P26" s="69"/>
      <c r="Q26" s="69"/>
      <c r="R26" s="69"/>
      <c r="S26" s="69">
        <v>200</v>
      </c>
      <c r="T26" s="69">
        <v>250</v>
      </c>
      <c r="U26" s="70">
        <v>10</v>
      </c>
    </row>
    <row r="27" spans="1:21" ht="31.5" x14ac:dyDescent="0.25">
      <c r="A27" s="68" t="s">
        <v>3148</v>
      </c>
      <c r="B27" s="69">
        <v>1</v>
      </c>
      <c r="C27" s="69" t="s">
        <v>2909</v>
      </c>
      <c r="D27" s="69" t="s">
        <v>3903</v>
      </c>
      <c r="E27" s="69">
        <v>140</v>
      </c>
      <c r="F27" s="69">
        <v>1.208</v>
      </c>
      <c r="G27" s="69"/>
      <c r="H27" s="69">
        <v>7400</v>
      </c>
      <c r="I27" s="69">
        <v>14</v>
      </c>
      <c r="J27" s="69" t="s">
        <v>2</v>
      </c>
      <c r="K27" s="69"/>
      <c r="L27" s="69"/>
      <c r="M27" s="69"/>
      <c r="N27" s="69"/>
      <c r="O27" s="69"/>
      <c r="P27" s="69"/>
      <c r="Q27" s="69"/>
      <c r="R27" s="69"/>
      <c r="S27" s="69">
        <v>530</v>
      </c>
      <c r="T27" s="69">
        <v>635</v>
      </c>
      <c r="U27" s="70">
        <v>35</v>
      </c>
    </row>
    <row r="28" spans="1:21" ht="31.5" x14ac:dyDescent="0.25">
      <c r="A28" s="68" t="s">
        <v>3148</v>
      </c>
      <c r="B28" s="69">
        <v>2</v>
      </c>
      <c r="C28" s="69" t="s">
        <v>2909</v>
      </c>
      <c r="D28" s="69" t="s">
        <v>3904</v>
      </c>
      <c r="E28" s="69">
        <v>140</v>
      </c>
      <c r="F28" s="69">
        <v>1.208</v>
      </c>
      <c r="G28" s="69"/>
      <c r="H28" s="69">
        <v>6700</v>
      </c>
      <c r="I28" s="69">
        <v>14</v>
      </c>
      <c r="J28" s="69" t="s">
        <v>2</v>
      </c>
      <c r="K28" s="69"/>
      <c r="L28" s="69"/>
      <c r="M28" s="69"/>
      <c r="N28" s="69"/>
      <c r="O28" s="69"/>
      <c r="P28" s="69"/>
      <c r="Q28" s="69"/>
      <c r="R28" s="69"/>
      <c r="S28" s="69">
        <v>530</v>
      </c>
      <c r="T28" s="69">
        <v>635</v>
      </c>
      <c r="U28" s="70">
        <v>35</v>
      </c>
    </row>
    <row r="29" spans="1:21" ht="31.5" x14ac:dyDescent="0.25">
      <c r="A29" s="68" t="s">
        <v>3148</v>
      </c>
      <c r="B29" s="69">
        <v>4</v>
      </c>
      <c r="C29" s="69" t="s">
        <v>2909</v>
      </c>
      <c r="D29" s="69" t="s">
        <v>3905</v>
      </c>
      <c r="E29" s="69">
        <v>2131</v>
      </c>
      <c r="F29" s="69">
        <v>0.39500000000000002</v>
      </c>
      <c r="G29" s="69" t="s">
        <v>0</v>
      </c>
      <c r="H29" s="69">
        <v>600</v>
      </c>
      <c r="I29" s="69">
        <v>8</v>
      </c>
      <c r="J29" s="69" t="s">
        <v>1</v>
      </c>
      <c r="K29" s="69"/>
      <c r="L29" s="69"/>
      <c r="M29" s="69"/>
      <c r="N29" s="69"/>
      <c r="O29" s="69"/>
      <c r="P29" s="69"/>
      <c r="Q29" s="69"/>
      <c r="R29" s="69"/>
      <c r="S29" s="69">
        <v>200</v>
      </c>
      <c r="T29" s="69">
        <v>250</v>
      </c>
      <c r="U29" s="70">
        <v>10</v>
      </c>
    </row>
    <row r="30" spans="1:21" ht="31.5" x14ac:dyDescent="0.25">
      <c r="A30" s="68" t="s">
        <v>3148</v>
      </c>
      <c r="B30" s="69">
        <v>7</v>
      </c>
      <c r="C30" s="69" t="s">
        <v>2909</v>
      </c>
      <c r="D30" s="69" t="s">
        <v>3906</v>
      </c>
      <c r="E30" s="69">
        <v>3</v>
      </c>
      <c r="F30" s="69">
        <v>1.208</v>
      </c>
      <c r="G30" s="69"/>
      <c r="H30" s="69">
        <v>5850</v>
      </c>
      <c r="I30" s="69">
        <v>14</v>
      </c>
      <c r="J30" s="69" t="s">
        <v>2</v>
      </c>
      <c r="K30" s="69"/>
      <c r="L30" s="69"/>
      <c r="M30" s="69"/>
      <c r="N30" s="69"/>
      <c r="O30" s="69"/>
      <c r="P30" s="69"/>
      <c r="Q30" s="69"/>
      <c r="R30" s="69"/>
      <c r="S30" s="69">
        <v>530</v>
      </c>
      <c r="T30" s="69">
        <v>635</v>
      </c>
      <c r="U30" s="70">
        <v>35</v>
      </c>
    </row>
    <row r="31" spans="1:21" ht="31.5" x14ac:dyDescent="0.25">
      <c r="A31" s="68" t="s">
        <v>3148</v>
      </c>
      <c r="B31" s="69">
        <v>8</v>
      </c>
      <c r="C31" s="69" t="s">
        <v>2909</v>
      </c>
      <c r="D31" s="69" t="s">
        <v>3907</v>
      </c>
      <c r="E31" s="69">
        <v>3</v>
      </c>
      <c r="F31" s="69">
        <v>1.208</v>
      </c>
      <c r="G31" s="69"/>
      <c r="H31" s="69">
        <v>5150</v>
      </c>
      <c r="I31" s="69">
        <v>14</v>
      </c>
      <c r="J31" s="69" t="s">
        <v>2</v>
      </c>
      <c r="K31" s="69"/>
      <c r="L31" s="69"/>
      <c r="M31" s="69"/>
      <c r="N31" s="69"/>
      <c r="O31" s="69"/>
      <c r="P31" s="69"/>
      <c r="Q31" s="69"/>
      <c r="R31" s="69"/>
      <c r="S31" s="69">
        <v>530</v>
      </c>
      <c r="T31" s="69">
        <v>635</v>
      </c>
      <c r="U31" s="70">
        <v>35</v>
      </c>
    </row>
    <row r="32" spans="1:21" ht="31.5" x14ac:dyDescent="0.25">
      <c r="A32" s="68" t="s">
        <v>3148</v>
      </c>
      <c r="B32" s="69">
        <v>4</v>
      </c>
      <c r="C32" s="69" t="s">
        <v>2909</v>
      </c>
      <c r="D32" s="69" t="s">
        <v>3908</v>
      </c>
      <c r="E32" s="69">
        <v>55</v>
      </c>
      <c r="F32" s="69">
        <v>0.39500000000000002</v>
      </c>
      <c r="G32" s="69" t="s">
        <v>0</v>
      </c>
      <c r="H32" s="69">
        <v>600</v>
      </c>
      <c r="I32" s="69">
        <v>8</v>
      </c>
      <c r="J32" s="69" t="s">
        <v>1</v>
      </c>
      <c r="K32" s="69"/>
      <c r="L32" s="69"/>
      <c r="M32" s="69"/>
      <c r="N32" s="69"/>
      <c r="O32" s="69"/>
      <c r="P32" s="69"/>
      <c r="Q32" s="69"/>
      <c r="R32" s="69"/>
      <c r="S32" s="69">
        <v>200</v>
      </c>
      <c r="T32" s="69">
        <v>250</v>
      </c>
      <c r="U32" s="70">
        <v>10</v>
      </c>
    </row>
    <row r="33" spans="1:21" ht="31.5" x14ac:dyDescent="0.25">
      <c r="A33" s="68" t="s">
        <v>3148</v>
      </c>
      <c r="B33" s="69">
        <v>1</v>
      </c>
      <c r="C33" s="69" t="s">
        <v>2909</v>
      </c>
      <c r="D33" s="69" t="s">
        <v>3909</v>
      </c>
      <c r="E33" s="69">
        <v>67</v>
      </c>
      <c r="F33" s="69">
        <v>1.208</v>
      </c>
      <c r="G33" s="69"/>
      <c r="H33" s="69">
        <v>7400</v>
      </c>
      <c r="I33" s="69">
        <v>14</v>
      </c>
      <c r="J33" s="69" t="s">
        <v>2</v>
      </c>
      <c r="K33" s="69"/>
      <c r="L33" s="69"/>
      <c r="M33" s="69"/>
      <c r="N33" s="69"/>
      <c r="O33" s="69"/>
      <c r="P33" s="69"/>
      <c r="Q33" s="69"/>
      <c r="R33" s="69"/>
      <c r="S33" s="69">
        <v>530</v>
      </c>
      <c r="T33" s="69">
        <v>635</v>
      </c>
      <c r="U33" s="70">
        <v>35</v>
      </c>
    </row>
    <row r="34" spans="1:21" ht="31.5" x14ac:dyDescent="0.25">
      <c r="A34" s="68" t="s">
        <v>3148</v>
      </c>
      <c r="B34" s="69">
        <v>2</v>
      </c>
      <c r="C34" s="69" t="s">
        <v>2909</v>
      </c>
      <c r="D34" s="69" t="s">
        <v>3910</v>
      </c>
      <c r="E34" s="69">
        <v>67</v>
      </c>
      <c r="F34" s="69">
        <v>1.208</v>
      </c>
      <c r="G34" s="69"/>
      <c r="H34" s="69">
        <v>6700</v>
      </c>
      <c r="I34" s="69">
        <v>14</v>
      </c>
      <c r="J34" s="69" t="s">
        <v>2</v>
      </c>
      <c r="K34" s="69"/>
      <c r="L34" s="69"/>
      <c r="M34" s="69"/>
      <c r="N34" s="69"/>
      <c r="O34" s="69"/>
      <c r="P34" s="69"/>
      <c r="Q34" s="69"/>
      <c r="R34" s="69"/>
      <c r="S34" s="69">
        <v>530</v>
      </c>
      <c r="T34" s="69">
        <v>635</v>
      </c>
      <c r="U34" s="70">
        <v>35</v>
      </c>
    </row>
    <row r="35" spans="1:21" ht="31.5" x14ac:dyDescent="0.25">
      <c r="A35" s="68" t="s">
        <v>3148</v>
      </c>
      <c r="B35" s="69">
        <v>4</v>
      </c>
      <c r="C35" s="69" t="s">
        <v>2909</v>
      </c>
      <c r="D35" s="69" t="s">
        <v>3911</v>
      </c>
      <c r="E35" s="69">
        <v>1012</v>
      </c>
      <c r="F35" s="69">
        <v>0.39500000000000002</v>
      </c>
      <c r="G35" s="69" t="s">
        <v>0</v>
      </c>
      <c r="H35" s="69">
        <v>600</v>
      </c>
      <c r="I35" s="69">
        <v>8</v>
      </c>
      <c r="J35" s="69" t="s">
        <v>1</v>
      </c>
      <c r="K35" s="69"/>
      <c r="L35" s="69"/>
      <c r="M35" s="69"/>
      <c r="N35" s="69"/>
      <c r="O35" s="69"/>
      <c r="P35" s="69"/>
      <c r="Q35" s="69"/>
      <c r="R35" s="69"/>
      <c r="S35" s="69">
        <v>200</v>
      </c>
      <c r="T35" s="69">
        <v>250</v>
      </c>
      <c r="U35" s="70">
        <v>10</v>
      </c>
    </row>
    <row r="36" spans="1:21" ht="31.5" x14ac:dyDescent="0.25">
      <c r="A36" s="68" t="s">
        <v>3148</v>
      </c>
      <c r="B36" s="69">
        <v>2</v>
      </c>
      <c r="C36" s="69" t="s">
        <v>2909</v>
      </c>
      <c r="D36" s="69" t="s">
        <v>3912</v>
      </c>
      <c r="E36" s="69">
        <v>1</v>
      </c>
      <c r="F36" s="69">
        <v>1.208</v>
      </c>
      <c r="G36" s="69"/>
      <c r="H36" s="69">
        <v>6700</v>
      </c>
      <c r="I36" s="69">
        <v>14</v>
      </c>
      <c r="J36" s="69" t="s">
        <v>2</v>
      </c>
      <c r="K36" s="69"/>
      <c r="L36" s="69"/>
      <c r="M36" s="69"/>
      <c r="N36" s="69"/>
      <c r="O36" s="69"/>
      <c r="P36" s="69"/>
      <c r="Q36" s="69"/>
      <c r="R36" s="69"/>
      <c r="S36" s="69">
        <v>530</v>
      </c>
      <c r="T36" s="69">
        <v>635</v>
      </c>
      <c r="U36" s="70">
        <v>35</v>
      </c>
    </row>
    <row r="37" spans="1:21" ht="31.5" x14ac:dyDescent="0.25">
      <c r="A37" s="68" t="s">
        <v>3148</v>
      </c>
      <c r="B37" s="69">
        <v>1</v>
      </c>
      <c r="C37" s="69" t="s">
        <v>2909</v>
      </c>
      <c r="D37" s="69" t="s">
        <v>3913</v>
      </c>
      <c r="E37" s="69">
        <v>1</v>
      </c>
      <c r="F37" s="69">
        <v>1.208</v>
      </c>
      <c r="G37" s="69"/>
      <c r="H37" s="69">
        <v>7400</v>
      </c>
      <c r="I37" s="69">
        <v>14</v>
      </c>
      <c r="J37" s="69" t="s">
        <v>2</v>
      </c>
      <c r="K37" s="69"/>
      <c r="L37" s="69"/>
      <c r="M37" s="69"/>
      <c r="N37" s="69"/>
      <c r="O37" s="69"/>
      <c r="P37" s="69"/>
      <c r="Q37" s="69"/>
      <c r="R37" s="69"/>
      <c r="S37" s="69">
        <v>530</v>
      </c>
      <c r="T37" s="69">
        <v>635</v>
      </c>
      <c r="U37" s="70">
        <v>35</v>
      </c>
    </row>
    <row r="38" spans="1:21" ht="31.5" x14ac:dyDescent="0.25">
      <c r="A38" s="68" t="s">
        <v>3148</v>
      </c>
      <c r="B38" s="69">
        <v>7</v>
      </c>
      <c r="C38" s="69" t="s">
        <v>2909</v>
      </c>
      <c r="D38" s="69" t="s">
        <v>3914</v>
      </c>
      <c r="E38" s="69">
        <v>1</v>
      </c>
      <c r="F38" s="69">
        <v>1.208</v>
      </c>
      <c r="G38" s="69"/>
      <c r="H38" s="69">
        <v>5850</v>
      </c>
      <c r="I38" s="69">
        <v>14</v>
      </c>
      <c r="J38" s="69" t="s">
        <v>2</v>
      </c>
      <c r="K38" s="69"/>
      <c r="L38" s="69"/>
      <c r="M38" s="69"/>
      <c r="N38" s="69"/>
      <c r="O38" s="69"/>
      <c r="P38" s="69"/>
      <c r="Q38" s="69"/>
      <c r="R38" s="69"/>
      <c r="S38" s="69">
        <v>530</v>
      </c>
      <c r="T38" s="69">
        <v>635</v>
      </c>
      <c r="U38" s="70">
        <v>35</v>
      </c>
    </row>
    <row r="39" spans="1:21" ht="31.5" x14ac:dyDescent="0.25">
      <c r="A39" s="68" t="s">
        <v>3148</v>
      </c>
      <c r="B39" s="69">
        <v>11</v>
      </c>
      <c r="C39" s="69" t="s">
        <v>2909</v>
      </c>
      <c r="D39" s="69" t="s">
        <v>3915</v>
      </c>
      <c r="E39" s="69">
        <v>10</v>
      </c>
      <c r="F39" s="69">
        <v>0.88800000000000001</v>
      </c>
      <c r="G39" s="69" t="s">
        <v>0</v>
      </c>
      <c r="H39" s="69">
        <v>4950</v>
      </c>
      <c r="I39" s="69">
        <v>12</v>
      </c>
      <c r="J39" s="69" t="s">
        <v>2</v>
      </c>
      <c r="K39" s="69"/>
      <c r="L39" s="69"/>
      <c r="M39" s="69"/>
      <c r="N39" s="69"/>
      <c r="O39" s="69"/>
      <c r="P39" s="69"/>
      <c r="Q39" s="69"/>
      <c r="R39" s="69"/>
      <c r="S39" s="69">
        <v>455</v>
      </c>
      <c r="T39" s="69">
        <v>545</v>
      </c>
      <c r="U39" s="70">
        <v>30</v>
      </c>
    </row>
    <row r="40" spans="1:21" ht="31.5" x14ac:dyDescent="0.25">
      <c r="A40" s="68" t="s">
        <v>3148</v>
      </c>
      <c r="B40" s="69">
        <v>11</v>
      </c>
      <c r="C40" s="69" t="s">
        <v>2909</v>
      </c>
      <c r="D40" s="69" t="s">
        <v>3916</v>
      </c>
      <c r="E40" s="69">
        <v>10</v>
      </c>
      <c r="F40" s="69">
        <v>0.88800000000000001</v>
      </c>
      <c r="G40" s="69" t="s">
        <v>0</v>
      </c>
      <c r="H40" s="69">
        <v>4950</v>
      </c>
      <c r="I40" s="69">
        <v>12</v>
      </c>
      <c r="J40" s="69" t="s">
        <v>2</v>
      </c>
      <c r="K40" s="69"/>
      <c r="L40" s="69"/>
      <c r="M40" s="69"/>
      <c r="N40" s="69"/>
      <c r="O40" s="69"/>
      <c r="P40" s="69"/>
      <c r="Q40" s="69"/>
      <c r="R40" s="69"/>
      <c r="S40" s="69">
        <v>455</v>
      </c>
      <c r="T40" s="69">
        <v>545</v>
      </c>
      <c r="U40" s="70">
        <v>30</v>
      </c>
    </row>
    <row r="41" spans="1:21" ht="31.5" x14ac:dyDescent="0.25">
      <c r="A41" s="68" t="s">
        <v>3148</v>
      </c>
      <c r="B41" s="69">
        <v>6</v>
      </c>
      <c r="C41" s="69" t="s">
        <v>2909</v>
      </c>
      <c r="D41" s="69" t="s">
        <v>3917</v>
      </c>
      <c r="E41" s="69">
        <v>140</v>
      </c>
      <c r="F41" s="69">
        <v>0.39500000000000002</v>
      </c>
      <c r="G41" s="69" t="s">
        <v>0</v>
      </c>
      <c r="H41" s="69">
        <v>500</v>
      </c>
      <c r="I41" s="69">
        <v>8</v>
      </c>
      <c r="J41" s="69" t="s">
        <v>1</v>
      </c>
      <c r="K41" s="69"/>
      <c r="L41" s="69"/>
      <c r="M41" s="69"/>
      <c r="N41" s="69"/>
      <c r="O41" s="69"/>
      <c r="P41" s="69"/>
      <c r="Q41" s="69"/>
      <c r="R41" s="69"/>
      <c r="S41" s="69">
        <v>200</v>
      </c>
      <c r="T41" s="69">
        <v>250</v>
      </c>
      <c r="U41" s="70">
        <v>10</v>
      </c>
    </row>
    <row r="42" spans="1:21" ht="31.5" x14ac:dyDescent="0.25">
      <c r="A42" s="68" t="s">
        <v>3148</v>
      </c>
      <c r="B42" s="69">
        <v>11</v>
      </c>
      <c r="C42" s="69" t="s">
        <v>2909</v>
      </c>
      <c r="D42" s="69" t="s">
        <v>3918</v>
      </c>
      <c r="E42" s="69">
        <v>9</v>
      </c>
      <c r="F42" s="69">
        <v>0.88800000000000001</v>
      </c>
      <c r="G42" s="69" t="s">
        <v>0</v>
      </c>
      <c r="H42" s="69">
        <v>4950</v>
      </c>
      <c r="I42" s="69">
        <v>12</v>
      </c>
      <c r="J42" s="69" t="s">
        <v>2</v>
      </c>
      <c r="K42" s="69"/>
      <c r="L42" s="69"/>
      <c r="M42" s="69"/>
      <c r="N42" s="69"/>
      <c r="O42" s="69"/>
      <c r="P42" s="69"/>
      <c r="Q42" s="69"/>
      <c r="R42" s="69"/>
      <c r="S42" s="69">
        <v>455</v>
      </c>
      <c r="T42" s="69">
        <v>545</v>
      </c>
      <c r="U42" s="70">
        <v>30</v>
      </c>
    </row>
    <row r="43" spans="1:21" ht="31.5" x14ac:dyDescent="0.25">
      <c r="A43" s="68" t="s">
        <v>3148</v>
      </c>
      <c r="B43" s="69">
        <v>11</v>
      </c>
      <c r="C43" s="69" t="s">
        <v>2909</v>
      </c>
      <c r="D43" s="69" t="s">
        <v>3919</v>
      </c>
      <c r="E43" s="69">
        <v>9</v>
      </c>
      <c r="F43" s="69">
        <v>0.88800000000000001</v>
      </c>
      <c r="G43" s="69" t="s">
        <v>0</v>
      </c>
      <c r="H43" s="69">
        <v>4950</v>
      </c>
      <c r="I43" s="69">
        <v>12</v>
      </c>
      <c r="J43" s="69" t="s">
        <v>2</v>
      </c>
      <c r="K43" s="69"/>
      <c r="L43" s="69"/>
      <c r="M43" s="69"/>
      <c r="N43" s="69"/>
      <c r="O43" s="69"/>
      <c r="P43" s="69"/>
      <c r="Q43" s="69"/>
      <c r="R43" s="69"/>
      <c r="S43" s="69">
        <v>455</v>
      </c>
      <c r="T43" s="69">
        <v>545</v>
      </c>
      <c r="U43" s="70">
        <v>30</v>
      </c>
    </row>
    <row r="44" spans="1:21" ht="31.5" x14ac:dyDescent="0.25">
      <c r="A44" s="68" t="s">
        <v>3148</v>
      </c>
      <c r="B44" s="69">
        <v>6</v>
      </c>
      <c r="C44" s="69" t="s">
        <v>2909</v>
      </c>
      <c r="D44" s="69" t="s">
        <v>3920</v>
      </c>
      <c r="E44" s="69">
        <v>113</v>
      </c>
      <c r="F44" s="69">
        <v>0.39500000000000002</v>
      </c>
      <c r="G44" s="69" t="s">
        <v>0</v>
      </c>
      <c r="H44" s="69">
        <v>500</v>
      </c>
      <c r="I44" s="69">
        <v>8</v>
      </c>
      <c r="J44" s="69" t="s">
        <v>1</v>
      </c>
      <c r="K44" s="69"/>
      <c r="L44" s="69"/>
      <c r="M44" s="69"/>
      <c r="N44" s="69"/>
      <c r="O44" s="69"/>
      <c r="P44" s="69"/>
      <c r="Q44" s="69"/>
      <c r="R44" s="69"/>
      <c r="S44" s="69">
        <v>200</v>
      </c>
      <c r="T44" s="69">
        <v>250</v>
      </c>
      <c r="U44" s="70">
        <v>10</v>
      </c>
    </row>
    <row r="45" spans="1:21" ht="31.5" x14ac:dyDescent="0.25">
      <c r="A45" s="68" t="s">
        <v>3148</v>
      </c>
      <c r="B45" s="69">
        <v>10</v>
      </c>
      <c r="C45" s="69" t="s">
        <v>2909</v>
      </c>
      <c r="D45" s="69" t="s">
        <v>3921</v>
      </c>
      <c r="E45" s="69">
        <v>23</v>
      </c>
      <c r="F45" s="69">
        <v>0.88800000000000001</v>
      </c>
      <c r="G45" s="69" t="s">
        <v>0</v>
      </c>
      <c r="H45" s="69">
        <v>6500</v>
      </c>
      <c r="I45" s="69">
        <v>12</v>
      </c>
      <c r="J45" s="69" t="s">
        <v>2</v>
      </c>
      <c r="K45" s="69"/>
      <c r="L45" s="69"/>
      <c r="M45" s="69"/>
      <c r="N45" s="69"/>
      <c r="O45" s="69"/>
      <c r="P45" s="69"/>
      <c r="Q45" s="69"/>
      <c r="R45" s="69"/>
      <c r="S45" s="69">
        <v>455</v>
      </c>
      <c r="T45" s="69">
        <v>545</v>
      </c>
      <c r="U45" s="70">
        <v>30</v>
      </c>
    </row>
    <row r="46" spans="1:21" ht="31.5" x14ac:dyDescent="0.25">
      <c r="A46" s="68" t="s">
        <v>3148</v>
      </c>
      <c r="B46" s="69">
        <v>10</v>
      </c>
      <c r="C46" s="69" t="s">
        <v>2909</v>
      </c>
      <c r="D46" s="69" t="s">
        <v>3922</v>
      </c>
      <c r="E46" s="69">
        <v>23</v>
      </c>
      <c r="F46" s="69">
        <v>0.88800000000000001</v>
      </c>
      <c r="G46" s="69" t="s">
        <v>0</v>
      </c>
      <c r="H46" s="69">
        <v>6500</v>
      </c>
      <c r="I46" s="69">
        <v>12</v>
      </c>
      <c r="J46" s="69" t="s">
        <v>2</v>
      </c>
      <c r="K46" s="69"/>
      <c r="L46" s="69"/>
      <c r="M46" s="69"/>
      <c r="N46" s="69"/>
      <c r="O46" s="69"/>
      <c r="P46" s="69"/>
      <c r="Q46" s="69"/>
      <c r="R46" s="69"/>
      <c r="S46" s="69">
        <v>455</v>
      </c>
      <c r="T46" s="69">
        <v>545</v>
      </c>
      <c r="U46" s="70">
        <v>30</v>
      </c>
    </row>
    <row r="47" spans="1:21" ht="31.5" x14ac:dyDescent="0.25">
      <c r="A47" s="68" t="s">
        <v>3148</v>
      </c>
      <c r="B47" s="69">
        <v>6</v>
      </c>
      <c r="C47" s="69" t="s">
        <v>2909</v>
      </c>
      <c r="D47" s="69" t="s">
        <v>3923</v>
      </c>
      <c r="E47" s="69">
        <v>334</v>
      </c>
      <c r="F47" s="69">
        <v>0.39500000000000002</v>
      </c>
      <c r="G47" s="69" t="s">
        <v>0</v>
      </c>
      <c r="H47" s="69">
        <v>500</v>
      </c>
      <c r="I47" s="69">
        <v>8</v>
      </c>
      <c r="J47" s="69" t="s">
        <v>1</v>
      </c>
      <c r="K47" s="69"/>
      <c r="L47" s="69"/>
      <c r="M47" s="69"/>
      <c r="N47" s="69"/>
      <c r="O47" s="69"/>
      <c r="P47" s="69"/>
      <c r="Q47" s="69"/>
      <c r="R47" s="69"/>
      <c r="S47" s="69">
        <v>200</v>
      </c>
      <c r="T47" s="69">
        <v>250</v>
      </c>
      <c r="U47" s="70">
        <v>10</v>
      </c>
    </row>
    <row r="48" spans="1:21" ht="31.5" x14ac:dyDescent="0.25">
      <c r="A48" s="68" t="s">
        <v>3148</v>
      </c>
      <c r="B48" s="69">
        <v>7</v>
      </c>
      <c r="C48" s="69" t="s">
        <v>2909</v>
      </c>
      <c r="D48" s="69" t="s">
        <v>3924</v>
      </c>
      <c r="E48" s="69">
        <v>17</v>
      </c>
      <c r="F48" s="69">
        <v>1.208</v>
      </c>
      <c r="G48" s="69"/>
      <c r="H48" s="69">
        <v>5850</v>
      </c>
      <c r="I48" s="69">
        <v>14</v>
      </c>
      <c r="J48" s="69" t="s">
        <v>2</v>
      </c>
      <c r="K48" s="69"/>
      <c r="L48" s="69"/>
      <c r="M48" s="69"/>
      <c r="N48" s="69"/>
      <c r="O48" s="69"/>
      <c r="P48" s="69"/>
      <c r="Q48" s="69"/>
      <c r="R48" s="69"/>
      <c r="S48" s="69">
        <v>530</v>
      </c>
      <c r="T48" s="69">
        <v>635</v>
      </c>
      <c r="U48" s="70">
        <v>35</v>
      </c>
    </row>
    <row r="49" spans="1:21" ht="31.5" x14ac:dyDescent="0.25">
      <c r="A49" s="68" t="s">
        <v>3148</v>
      </c>
      <c r="B49" s="69">
        <v>8</v>
      </c>
      <c r="C49" s="69" t="s">
        <v>2909</v>
      </c>
      <c r="D49" s="69" t="s">
        <v>3925</v>
      </c>
      <c r="E49" s="69">
        <v>17</v>
      </c>
      <c r="F49" s="69">
        <v>1.208</v>
      </c>
      <c r="G49" s="69"/>
      <c r="H49" s="69">
        <v>5150</v>
      </c>
      <c r="I49" s="69">
        <v>14</v>
      </c>
      <c r="J49" s="69" t="s">
        <v>2</v>
      </c>
      <c r="K49" s="69"/>
      <c r="L49" s="69"/>
      <c r="M49" s="69"/>
      <c r="N49" s="69"/>
      <c r="O49" s="69"/>
      <c r="P49" s="69"/>
      <c r="Q49" s="69"/>
      <c r="R49" s="69"/>
      <c r="S49" s="69">
        <v>530</v>
      </c>
      <c r="T49" s="69">
        <v>635</v>
      </c>
      <c r="U49" s="70">
        <v>35</v>
      </c>
    </row>
    <row r="50" spans="1:21" ht="31.5" x14ac:dyDescent="0.25">
      <c r="A50" s="68" t="s">
        <v>3148</v>
      </c>
      <c r="B50" s="69">
        <v>6</v>
      </c>
      <c r="C50" s="69" t="s">
        <v>2909</v>
      </c>
      <c r="D50" s="69" t="s">
        <v>3926</v>
      </c>
      <c r="E50" s="69">
        <v>252</v>
      </c>
      <c r="F50" s="69">
        <v>0.39500000000000002</v>
      </c>
      <c r="G50" s="69" t="s">
        <v>0</v>
      </c>
      <c r="H50" s="69">
        <v>500</v>
      </c>
      <c r="I50" s="69">
        <v>8</v>
      </c>
      <c r="J50" s="69" t="s">
        <v>1</v>
      </c>
      <c r="K50" s="69"/>
      <c r="L50" s="69"/>
      <c r="M50" s="69"/>
      <c r="N50" s="69"/>
      <c r="O50" s="69"/>
      <c r="P50" s="69"/>
      <c r="Q50" s="69"/>
      <c r="R50" s="69"/>
      <c r="S50" s="69">
        <v>200</v>
      </c>
      <c r="T50" s="69">
        <v>250</v>
      </c>
      <c r="U50" s="70">
        <v>10</v>
      </c>
    </row>
    <row r="51" spans="1:21" ht="31.5" x14ac:dyDescent="0.25">
      <c r="A51" s="68" t="s">
        <v>3148</v>
      </c>
      <c r="B51" s="69">
        <v>7</v>
      </c>
      <c r="C51" s="69" t="s">
        <v>2909</v>
      </c>
      <c r="D51" s="69" t="s">
        <v>3927</v>
      </c>
      <c r="E51" s="69">
        <v>17</v>
      </c>
      <c r="F51" s="69">
        <v>1.208</v>
      </c>
      <c r="G51" s="69"/>
      <c r="H51" s="69">
        <v>5850</v>
      </c>
      <c r="I51" s="69">
        <v>14</v>
      </c>
      <c r="J51" s="69" t="s">
        <v>2</v>
      </c>
      <c r="K51" s="69"/>
      <c r="L51" s="69"/>
      <c r="M51" s="69"/>
      <c r="N51" s="69"/>
      <c r="O51" s="69"/>
      <c r="P51" s="69"/>
      <c r="Q51" s="69"/>
      <c r="R51" s="69"/>
      <c r="S51" s="69">
        <v>530</v>
      </c>
      <c r="T51" s="69">
        <v>635</v>
      </c>
      <c r="U51" s="70">
        <v>35</v>
      </c>
    </row>
    <row r="52" spans="1:21" ht="31.5" x14ac:dyDescent="0.25">
      <c r="A52" s="68" t="s">
        <v>3148</v>
      </c>
      <c r="B52" s="69">
        <v>8</v>
      </c>
      <c r="C52" s="69" t="s">
        <v>2909</v>
      </c>
      <c r="D52" s="69" t="s">
        <v>3928</v>
      </c>
      <c r="E52" s="69">
        <v>17</v>
      </c>
      <c r="F52" s="69">
        <v>1.208</v>
      </c>
      <c r="G52" s="69"/>
      <c r="H52" s="69">
        <v>5150</v>
      </c>
      <c r="I52" s="69">
        <v>14</v>
      </c>
      <c r="J52" s="69" t="s">
        <v>2</v>
      </c>
      <c r="K52" s="69"/>
      <c r="L52" s="69"/>
      <c r="M52" s="69"/>
      <c r="N52" s="69"/>
      <c r="O52" s="69"/>
      <c r="P52" s="69"/>
      <c r="Q52" s="69"/>
      <c r="R52" s="69"/>
      <c r="S52" s="69">
        <v>530</v>
      </c>
      <c r="T52" s="69">
        <v>635</v>
      </c>
      <c r="U52" s="70">
        <v>35</v>
      </c>
    </row>
    <row r="53" spans="1:21" ht="31.5" x14ac:dyDescent="0.25">
      <c r="A53" s="68" t="s">
        <v>3148</v>
      </c>
      <c r="B53" s="69">
        <v>6</v>
      </c>
      <c r="C53" s="69" t="s">
        <v>2909</v>
      </c>
      <c r="D53" s="69" t="s">
        <v>3929</v>
      </c>
      <c r="E53" s="69">
        <v>252</v>
      </c>
      <c r="F53" s="69">
        <v>0.39500000000000002</v>
      </c>
      <c r="G53" s="69" t="s">
        <v>0</v>
      </c>
      <c r="H53" s="69">
        <v>500</v>
      </c>
      <c r="I53" s="69">
        <v>8</v>
      </c>
      <c r="J53" s="69" t="s">
        <v>1</v>
      </c>
      <c r="K53" s="69"/>
      <c r="L53" s="69"/>
      <c r="M53" s="69"/>
      <c r="N53" s="69"/>
      <c r="O53" s="69"/>
      <c r="P53" s="69"/>
      <c r="Q53" s="69"/>
      <c r="R53" s="69"/>
      <c r="S53" s="69">
        <v>200</v>
      </c>
      <c r="T53" s="69">
        <v>250</v>
      </c>
      <c r="U53" s="70">
        <v>10</v>
      </c>
    </row>
    <row r="54" spans="1:21" ht="31.5" x14ac:dyDescent="0.25">
      <c r="A54" s="68" t="s">
        <v>3148</v>
      </c>
      <c r="B54" s="69">
        <v>1</v>
      </c>
      <c r="C54" s="69" t="s">
        <v>2909</v>
      </c>
      <c r="D54" s="69" t="s">
        <v>3930</v>
      </c>
      <c r="E54" s="69">
        <v>26</v>
      </c>
      <c r="F54" s="69">
        <v>1.208</v>
      </c>
      <c r="G54" s="69"/>
      <c r="H54" s="69">
        <v>7400</v>
      </c>
      <c r="I54" s="69">
        <v>14</v>
      </c>
      <c r="J54" s="69" t="s">
        <v>2</v>
      </c>
      <c r="K54" s="69"/>
      <c r="L54" s="69"/>
      <c r="M54" s="69"/>
      <c r="N54" s="69"/>
      <c r="O54" s="69"/>
      <c r="P54" s="69"/>
      <c r="Q54" s="69"/>
      <c r="R54" s="69"/>
      <c r="S54" s="69">
        <v>530</v>
      </c>
      <c r="T54" s="69">
        <v>635</v>
      </c>
      <c r="U54" s="70">
        <v>35</v>
      </c>
    </row>
    <row r="55" spans="1:21" ht="31.5" x14ac:dyDescent="0.25">
      <c r="A55" s="68" t="s">
        <v>3148</v>
      </c>
      <c r="B55" s="69">
        <v>2</v>
      </c>
      <c r="C55" s="69" t="s">
        <v>2909</v>
      </c>
      <c r="D55" s="69" t="s">
        <v>3931</v>
      </c>
      <c r="E55" s="69">
        <v>26</v>
      </c>
      <c r="F55" s="69">
        <v>1.208</v>
      </c>
      <c r="G55" s="69"/>
      <c r="H55" s="69">
        <v>6700</v>
      </c>
      <c r="I55" s="69">
        <v>14</v>
      </c>
      <c r="J55" s="69" t="s">
        <v>2</v>
      </c>
      <c r="K55" s="69"/>
      <c r="L55" s="69"/>
      <c r="M55" s="69"/>
      <c r="N55" s="69"/>
      <c r="O55" s="69"/>
      <c r="P55" s="69"/>
      <c r="Q55" s="69"/>
      <c r="R55" s="69"/>
      <c r="S55" s="69">
        <v>530</v>
      </c>
      <c r="T55" s="69">
        <v>635</v>
      </c>
      <c r="U55" s="70">
        <v>35</v>
      </c>
    </row>
    <row r="56" spans="1:21" ht="31.5" x14ac:dyDescent="0.25">
      <c r="A56" s="68" t="s">
        <v>3148</v>
      </c>
      <c r="B56" s="69">
        <v>6</v>
      </c>
      <c r="C56" s="69" t="s">
        <v>2909</v>
      </c>
      <c r="D56" s="69" t="s">
        <v>3932</v>
      </c>
      <c r="E56" s="69">
        <v>412</v>
      </c>
      <c r="F56" s="69">
        <v>0.39500000000000002</v>
      </c>
      <c r="G56" s="69" t="s">
        <v>0</v>
      </c>
      <c r="H56" s="69">
        <v>500</v>
      </c>
      <c r="I56" s="69">
        <v>8</v>
      </c>
      <c r="J56" s="69" t="s">
        <v>1</v>
      </c>
      <c r="K56" s="69"/>
      <c r="L56" s="69"/>
      <c r="M56" s="69"/>
      <c r="N56" s="69"/>
      <c r="O56" s="69"/>
      <c r="P56" s="69"/>
      <c r="Q56" s="69"/>
      <c r="R56" s="69"/>
      <c r="S56" s="69">
        <v>200</v>
      </c>
      <c r="T56" s="69">
        <v>250</v>
      </c>
      <c r="U56" s="70">
        <v>10</v>
      </c>
    </row>
    <row r="57" spans="1:21" ht="31.5" x14ac:dyDescent="0.25">
      <c r="A57" s="68" t="s">
        <v>3148</v>
      </c>
      <c r="B57" s="69">
        <v>1</v>
      </c>
      <c r="C57" s="69" t="s">
        <v>2909</v>
      </c>
      <c r="D57" s="69" t="s">
        <v>3933</v>
      </c>
      <c r="E57" s="69">
        <v>26</v>
      </c>
      <c r="F57" s="69">
        <v>1.208</v>
      </c>
      <c r="G57" s="69"/>
      <c r="H57" s="69">
        <v>7400</v>
      </c>
      <c r="I57" s="69">
        <v>14</v>
      </c>
      <c r="J57" s="69" t="s">
        <v>2</v>
      </c>
      <c r="K57" s="69"/>
      <c r="L57" s="69"/>
      <c r="M57" s="69"/>
      <c r="N57" s="69"/>
      <c r="O57" s="69"/>
      <c r="P57" s="69"/>
      <c r="Q57" s="69"/>
      <c r="R57" s="69"/>
      <c r="S57" s="69">
        <v>530</v>
      </c>
      <c r="T57" s="69">
        <v>635</v>
      </c>
      <c r="U57" s="70">
        <v>35</v>
      </c>
    </row>
    <row r="58" spans="1:21" ht="31.5" x14ac:dyDescent="0.25">
      <c r="A58" s="68" t="s">
        <v>3148</v>
      </c>
      <c r="B58" s="69">
        <v>2</v>
      </c>
      <c r="C58" s="69" t="s">
        <v>2909</v>
      </c>
      <c r="D58" s="69" t="s">
        <v>3934</v>
      </c>
      <c r="E58" s="69">
        <v>26</v>
      </c>
      <c r="F58" s="69">
        <v>1.208</v>
      </c>
      <c r="G58" s="69"/>
      <c r="H58" s="69">
        <v>6700</v>
      </c>
      <c r="I58" s="69">
        <v>14</v>
      </c>
      <c r="J58" s="69" t="s">
        <v>2</v>
      </c>
      <c r="K58" s="69"/>
      <c r="L58" s="69"/>
      <c r="M58" s="69"/>
      <c r="N58" s="69"/>
      <c r="O58" s="69"/>
      <c r="P58" s="69"/>
      <c r="Q58" s="69"/>
      <c r="R58" s="69"/>
      <c r="S58" s="69">
        <v>530</v>
      </c>
      <c r="T58" s="69">
        <v>635</v>
      </c>
      <c r="U58" s="70">
        <v>35</v>
      </c>
    </row>
    <row r="59" spans="1:21" ht="31.5" x14ac:dyDescent="0.25">
      <c r="A59" s="68" t="s">
        <v>3148</v>
      </c>
      <c r="B59" s="69">
        <v>6</v>
      </c>
      <c r="C59" s="69" t="s">
        <v>2909</v>
      </c>
      <c r="D59" s="69" t="s">
        <v>3935</v>
      </c>
      <c r="E59" s="69">
        <v>412</v>
      </c>
      <c r="F59" s="69">
        <v>0.39500000000000002</v>
      </c>
      <c r="G59" s="69" t="s">
        <v>0</v>
      </c>
      <c r="H59" s="69">
        <v>500</v>
      </c>
      <c r="I59" s="69">
        <v>8</v>
      </c>
      <c r="J59" s="69" t="s">
        <v>1</v>
      </c>
      <c r="K59" s="69"/>
      <c r="L59" s="69"/>
      <c r="M59" s="69"/>
      <c r="N59" s="69"/>
      <c r="O59" s="69"/>
      <c r="P59" s="69"/>
      <c r="Q59" s="69"/>
      <c r="R59" s="69"/>
      <c r="S59" s="69">
        <v>200</v>
      </c>
      <c r="T59" s="69">
        <v>250</v>
      </c>
      <c r="U59" s="70">
        <v>10</v>
      </c>
    </row>
    <row r="60" spans="1:21" ht="31.5" x14ac:dyDescent="0.25">
      <c r="A60" s="68" t="s">
        <v>3148</v>
      </c>
      <c r="B60" s="69">
        <v>12</v>
      </c>
      <c r="C60" s="69" t="s">
        <v>2909</v>
      </c>
      <c r="D60" s="69" t="s">
        <v>3936</v>
      </c>
      <c r="E60" s="69">
        <v>22</v>
      </c>
      <c r="F60" s="69">
        <v>0.88800000000000001</v>
      </c>
      <c r="G60" s="69" t="s">
        <v>0</v>
      </c>
      <c r="H60" s="69">
        <v>2330</v>
      </c>
      <c r="I60" s="69">
        <v>12</v>
      </c>
      <c r="J60" s="69" t="s">
        <v>2</v>
      </c>
      <c r="K60" s="69"/>
      <c r="L60" s="69"/>
      <c r="M60" s="69"/>
      <c r="N60" s="69"/>
      <c r="O60" s="69"/>
      <c r="P60" s="69"/>
      <c r="Q60" s="69"/>
      <c r="R60" s="69"/>
      <c r="S60" s="69">
        <v>455</v>
      </c>
      <c r="T60" s="69">
        <v>545</v>
      </c>
      <c r="U60" s="70">
        <v>30</v>
      </c>
    </row>
    <row r="61" spans="1:21" ht="31.5" x14ac:dyDescent="0.25">
      <c r="A61" s="68" t="s">
        <v>3148</v>
      </c>
      <c r="B61" s="69">
        <v>12</v>
      </c>
      <c r="C61" s="69" t="s">
        <v>2909</v>
      </c>
      <c r="D61" s="69" t="s">
        <v>3937</v>
      </c>
      <c r="E61" s="69">
        <v>22</v>
      </c>
      <c r="F61" s="69">
        <v>0.88800000000000001</v>
      </c>
      <c r="G61" s="69" t="s">
        <v>0</v>
      </c>
      <c r="H61" s="69">
        <v>2330</v>
      </c>
      <c r="I61" s="69">
        <v>12</v>
      </c>
      <c r="J61" s="69" t="s">
        <v>2</v>
      </c>
      <c r="K61" s="69"/>
      <c r="L61" s="69"/>
      <c r="M61" s="69"/>
      <c r="N61" s="69"/>
      <c r="O61" s="69"/>
      <c r="P61" s="69"/>
      <c r="Q61" s="69"/>
      <c r="R61" s="69"/>
      <c r="S61" s="69">
        <v>455</v>
      </c>
      <c r="T61" s="69">
        <v>545</v>
      </c>
      <c r="U61" s="70">
        <v>30</v>
      </c>
    </row>
    <row r="62" spans="1:21" ht="31.5" x14ac:dyDescent="0.25">
      <c r="A62" s="68" t="s">
        <v>3148</v>
      </c>
      <c r="B62" s="69">
        <v>12</v>
      </c>
      <c r="C62" s="69" t="s">
        <v>2909</v>
      </c>
      <c r="D62" s="69" t="s">
        <v>3938</v>
      </c>
      <c r="E62" s="69">
        <v>59</v>
      </c>
      <c r="F62" s="69">
        <v>0.88800000000000001</v>
      </c>
      <c r="G62" s="69" t="s">
        <v>0</v>
      </c>
      <c r="H62" s="69">
        <v>2330</v>
      </c>
      <c r="I62" s="69">
        <v>12</v>
      </c>
      <c r="J62" s="69" t="s">
        <v>2</v>
      </c>
      <c r="K62" s="69"/>
      <c r="L62" s="69"/>
      <c r="M62" s="69"/>
      <c r="N62" s="69"/>
      <c r="O62" s="69"/>
      <c r="P62" s="69"/>
      <c r="Q62" s="69"/>
      <c r="R62" s="69"/>
      <c r="S62" s="69">
        <v>455</v>
      </c>
      <c r="T62" s="69">
        <v>545</v>
      </c>
      <c r="U62" s="70">
        <v>30</v>
      </c>
    </row>
    <row r="63" spans="1:21" ht="31.5" x14ac:dyDescent="0.25">
      <c r="A63" s="68" t="s">
        <v>3148</v>
      </c>
      <c r="B63" s="69">
        <v>12</v>
      </c>
      <c r="C63" s="69" t="s">
        <v>2909</v>
      </c>
      <c r="D63" s="69" t="s">
        <v>3939</v>
      </c>
      <c r="E63" s="69">
        <v>59</v>
      </c>
      <c r="F63" s="69">
        <v>0.88800000000000001</v>
      </c>
      <c r="G63" s="69" t="s">
        <v>0</v>
      </c>
      <c r="H63" s="69">
        <v>2330</v>
      </c>
      <c r="I63" s="69">
        <v>12</v>
      </c>
      <c r="J63" s="69" t="s">
        <v>2</v>
      </c>
      <c r="K63" s="69"/>
      <c r="L63" s="69"/>
      <c r="M63" s="69"/>
      <c r="N63" s="69"/>
      <c r="O63" s="69"/>
      <c r="P63" s="69"/>
      <c r="Q63" s="69"/>
      <c r="R63" s="69"/>
      <c r="S63" s="69">
        <v>455</v>
      </c>
      <c r="T63" s="69">
        <v>545</v>
      </c>
      <c r="U63" s="70">
        <v>30</v>
      </c>
    </row>
    <row r="64" spans="1:21" ht="31.5" x14ac:dyDescent="0.25">
      <c r="A64" s="68" t="s">
        <v>3148</v>
      </c>
      <c r="B64" s="69">
        <v>8</v>
      </c>
      <c r="C64" s="69" t="s">
        <v>2909</v>
      </c>
      <c r="D64" s="69" t="s">
        <v>3940</v>
      </c>
      <c r="E64" s="69">
        <v>1</v>
      </c>
      <c r="F64" s="69">
        <v>1.208</v>
      </c>
      <c r="G64" s="69"/>
      <c r="H64" s="69">
        <v>5150</v>
      </c>
      <c r="I64" s="69">
        <v>14</v>
      </c>
      <c r="J64" s="69" t="s">
        <v>2</v>
      </c>
      <c r="K64" s="69"/>
      <c r="L64" s="69"/>
      <c r="M64" s="69"/>
      <c r="N64" s="69"/>
      <c r="O64" s="69"/>
      <c r="P64" s="69"/>
      <c r="Q64" s="69"/>
      <c r="R64" s="69"/>
      <c r="S64" s="69">
        <v>530</v>
      </c>
      <c r="T64" s="69">
        <v>635</v>
      </c>
      <c r="U64" s="70">
        <v>35</v>
      </c>
    </row>
    <row r="65" spans="1:21" ht="31.5" x14ac:dyDescent="0.25">
      <c r="A65" s="68" t="s">
        <v>3148</v>
      </c>
      <c r="B65" s="69">
        <v>5</v>
      </c>
      <c r="C65" s="69" t="s">
        <v>2909</v>
      </c>
      <c r="D65" s="69" t="s">
        <v>3941</v>
      </c>
      <c r="E65" s="69">
        <v>16</v>
      </c>
      <c r="F65" s="69">
        <v>1.208</v>
      </c>
      <c r="G65" s="69" t="s">
        <v>0</v>
      </c>
      <c r="H65" s="69">
        <v>6600</v>
      </c>
      <c r="I65" s="69">
        <v>14</v>
      </c>
      <c r="J65" s="69" t="s">
        <v>2</v>
      </c>
      <c r="K65" s="69"/>
      <c r="L65" s="69"/>
      <c r="M65" s="69"/>
      <c r="N65" s="69"/>
      <c r="O65" s="69"/>
      <c r="P65" s="69"/>
      <c r="Q65" s="69"/>
      <c r="R65" s="69"/>
      <c r="S65" s="69">
        <v>530</v>
      </c>
      <c r="T65" s="69">
        <v>635</v>
      </c>
      <c r="U65" s="70">
        <v>35</v>
      </c>
    </row>
    <row r="66" spans="1:21" ht="31.5" x14ac:dyDescent="0.25">
      <c r="A66" s="68" t="s">
        <v>3148</v>
      </c>
      <c r="B66" s="69">
        <v>5</v>
      </c>
      <c r="C66" s="69" t="s">
        <v>2909</v>
      </c>
      <c r="D66" s="69" t="s">
        <v>3942</v>
      </c>
      <c r="E66" s="69">
        <v>16</v>
      </c>
      <c r="F66" s="69">
        <v>1.208</v>
      </c>
      <c r="G66" s="69" t="s">
        <v>0</v>
      </c>
      <c r="H66" s="69">
        <v>6600</v>
      </c>
      <c r="I66" s="69">
        <v>14</v>
      </c>
      <c r="J66" s="69" t="s">
        <v>2</v>
      </c>
      <c r="K66" s="69"/>
      <c r="L66" s="69"/>
      <c r="M66" s="69"/>
      <c r="N66" s="69"/>
      <c r="O66" s="69"/>
      <c r="P66" s="69"/>
      <c r="Q66" s="69"/>
      <c r="R66" s="69"/>
      <c r="S66" s="69">
        <v>530</v>
      </c>
      <c r="T66" s="69">
        <v>635</v>
      </c>
      <c r="U66" s="70">
        <v>35</v>
      </c>
    </row>
    <row r="67" spans="1:21" ht="31.5" x14ac:dyDescent="0.25">
      <c r="A67" s="68" t="s">
        <v>3148</v>
      </c>
      <c r="B67" s="69">
        <v>6</v>
      </c>
      <c r="C67" s="69" t="s">
        <v>2909</v>
      </c>
      <c r="D67" s="69" t="s">
        <v>3943</v>
      </c>
      <c r="E67" s="69">
        <v>236</v>
      </c>
      <c r="F67" s="69">
        <v>0.39500000000000002</v>
      </c>
      <c r="G67" s="69" t="s">
        <v>0</v>
      </c>
      <c r="H67" s="69">
        <v>500</v>
      </c>
      <c r="I67" s="69">
        <v>8</v>
      </c>
      <c r="J67" s="69" t="s">
        <v>1</v>
      </c>
      <c r="K67" s="69"/>
      <c r="L67" s="69"/>
      <c r="M67" s="69"/>
      <c r="N67" s="69"/>
      <c r="O67" s="69"/>
      <c r="P67" s="69"/>
      <c r="Q67" s="69"/>
      <c r="R67" s="69"/>
      <c r="S67" s="69">
        <v>200</v>
      </c>
      <c r="T67" s="69">
        <v>250</v>
      </c>
      <c r="U67" s="70">
        <v>10</v>
      </c>
    </row>
    <row r="68" spans="1:21" ht="31.5" x14ac:dyDescent="0.25">
      <c r="A68" s="68" t="s">
        <v>3148</v>
      </c>
      <c r="B68" s="69">
        <v>13</v>
      </c>
      <c r="C68" s="69" t="s">
        <v>2909</v>
      </c>
      <c r="D68" s="69" t="s">
        <v>3944</v>
      </c>
      <c r="E68" s="69">
        <v>10</v>
      </c>
      <c r="F68" s="69">
        <v>1.208</v>
      </c>
      <c r="G68" s="69" t="s">
        <v>0</v>
      </c>
      <c r="H68" s="69">
        <v>6350</v>
      </c>
      <c r="I68" s="69">
        <v>14</v>
      </c>
      <c r="J68" s="69" t="s">
        <v>2</v>
      </c>
      <c r="K68" s="69"/>
      <c r="L68" s="69"/>
      <c r="M68" s="69"/>
      <c r="N68" s="69"/>
      <c r="O68" s="69"/>
      <c r="P68" s="69"/>
      <c r="Q68" s="69"/>
      <c r="R68" s="69"/>
      <c r="S68" s="69">
        <v>530</v>
      </c>
      <c r="T68" s="69">
        <v>635</v>
      </c>
      <c r="U68" s="70">
        <v>35</v>
      </c>
    </row>
    <row r="69" spans="1:21" ht="31.5" x14ac:dyDescent="0.25">
      <c r="A69" s="68" t="s">
        <v>3148</v>
      </c>
      <c r="B69" s="69">
        <v>13</v>
      </c>
      <c r="C69" s="69" t="s">
        <v>2909</v>
      </c>
      <c r="D69" s="69" t="s">
        <v>3945</v>
      </c>
      <c r="E69" s="69">
        <v>10</v>
      </c>
      <c r="F69" s="69">
        <v>1.208</v>
      </c>
      <c r="G69" s="69" t="s">
        <v>0</v>
      </c>
      <c r="H69" s="69">
        <v>6350</v>
      </c>
      <c r="I69" s="69">
        <v>14</v>
      </c>
      <c r="J69" s="69" t="s">
        <v>2</v>
      </c>
      <c r="K69" s="69"/>
      <c r="L69" s="69"/>
      <c r="M69" s="69"/>
      <c r="N69" s="69"/>
      <c r="O69" s="69"/>
      <c r="P69" s="69"/>
      <c r="Q69" s="69"/>
      <c r="R69" s="69"/>
      <c r="S69" s="69">
        <v>530</v>
      </c>
      <c r="T69" s="69">
        <v>635</v>
      </c>
      <c r="U69" s="70">
        <v>35</v>
      </c>
    </row>
    <row r="70" spans="1:21" ht="31.5" x14ac:dyDescent="0.25">
      <c r="A70" s="68" t="s">
        <v>3148</v>
      </c>
      <c r="B70" s="69">
        <v>6</v>
      </c>
      <c r="C70" s="69" t="s">
        <v>2909</v>
      </c>
      <c r="D70" s="69" t="s">
        <v>3946</v>
      </c>
      <c r="E70" s="69">
        <v>170</v>
      </c>
      <c r="F70" s="69">
        <v>0.39500000000000002</v>
      </c>
      <c r="G70" s="69" t="s">
        <v>0</v>
      </c>
      <c r="H70" s="69">
        <v>500</v>
      </c>
      <c r="I70" s="69">
        <v>8</v>
      </c>
      <c r="J70" s="69" t="s">
        <v>1</v>
      </c>
      <c r="K70" s="69"/>
      <c r="L70" s="69"/>
      <c r="M70" s="69"/>
      <c r="N70" s="69"/>
      <c r="O70" s="69"/>
      <c r="P70" s="69"/>
      <c r="Q70" s="69"/>
      <c r="R70" s="69"/>
      <c r="S70" s="69">
        <v>200</v>
      </c>
      <c r="T70" s="69">
        <v>250</v>
      </c>
      <c r="U70" s="70">
        <v>10</v>
      </c>
    </row>
    <row r="71" spans="1:21" ht="31.5" x14ac:dyDescent="0.25">
      <c r="A71" s="68" t="s">
        <v>3148</v>
      </c>
      <c r="B71" s="69">
        <v>5</v>
      </c>
      <c r="C71" s="69" t="s">
        <v>2909</v>
      </c>
      <c r="D71" s="69" t="s">
        <v>3947</v>
      </c>
      <c r="E71" s="69">
        <v>16</v>
      </c>
      <c r="F71" s="69">
        <v>1.208</v>
      </c>
      <c r="G71" s="69" t="s">
        <v>0</v>
      </c>
      <c r="H71" s="69">
        <v>6600</v>
      </c>
      <c r="I71" s="69">
        <v>14</v>
      </c>
      <c r="J71" s="69" t="s">
        <v>2</v>
      </c>
      <c r="K71" s="69"/>
      <c r="L71" s="69"/>
      <c r="M71" s="69"/>
      <c r="N71" s="69"/>
      <c r="O71" s="69"/>
      <c r="P71" s="69"/>
      <c r="Q71" s="69"/>
      <c r="R71" s="69"/>
      <c r="S71" s="69">
        <v>530</v>
      </c>
      <c r="T71" s="69">
        <v>635</v>
      </c>
      <c r="U71" s="70">
        <v>35</v>
      </c>
    </row>
    <row r="72" spans="1:21" ht="31.5" x14ac:dyDescent="0.25">
      <c r="A72" s="68" t="s">
        <v>3148</v>
      </c>
      <c r="B72" s="69">
        <v>5</v>
      </c>
      <c r="C72" s="69" t="s">
        <v>2909</v>
      </c>
      <c r="D72" s="69" t="s">
        <v>3948</v>
      </c>
      <c r="E72" s="69">
        <v>16</v>
      </c>
      <c r="F72" s="69">
        <v>1.208</v>
      </c>
      <c r="G72" s="69" t="s">
        <v>0</v>
      </c>
      <c r="H72" s="69">
        <v>6600</v>
      </c>
      <c r="I72" s="69">
        <v>14</v>
      </c>
      <c r="J72" s="69" t="s">
        <v>2</v>
      </c>
      <c r="K72" s="69"/>
      <c r="L72" s="69"/>
      <c r="M72" s="69"/>
      <c r="N72" s="69"/>
      <c r="O72" s="69"/>
      <c r="P72" s="69"/>
      <c r="Q72" s="69"/>
      <c r="R72" s="69"/>
      <c r="S72" s="69">
        <v>530</v>
      </c>
      <c r="T72" s="69">
        <v>635</v>
      </c>
      <c r="U72" s="70">
        <v>35</v>
      </c>
    </row>
    <row r="73" spans="1:21" ht="31.5" x14ac:dyDescent="0.25">
      <c r="A73" s="68" t="s">
        <v>3148</v>
      </c>
      <c r="B73" s="69">
        <v>6</v>
      </c>
      <c r="C73" s="69" t="s">
        <v>2909</v>
      </c>
      <c r="D73" s="69" t="s">
        <v>3949</v>
      </c>
      <c r="E73" s="69">
        <v>236</v>
      </c>
      <c r="F73" s="69">
        <v>0.39500000000000002</v>
      </c>
      <c r="G73" s="69" t="s">
        <v>0</v>
      </c>
      <c r="H73" s="69">
        <v>500</v>
      </c>
      <c r="I73" s="69">
        <v>8</v>
      </c>
      <c r="J73" s="69" t="s">
        <v>1</v>
      </c>
      <c r="K73" s="69"/>
      <c r="L73" s="69"/>
      <c r="M73" s="69"/>
      <c r="N73" s="69"/>
      <c r="O73" s="69"/>
      <c r="P73" s="69"/>
      <c r="Q73" s="69"/>
      <c r="R73" s="69"/>
      <c r="S73" s="69">
        <v>200</v>
      </c>
      <c r="T73" s="69">
        <v>250</v>
      </c>
      <c r="U73" s="70">
        <v>10</v>
      </c>
    </row>
    <row r="74" spans="1:21" ht="31.5" x14ac:dyDescent="0.25">
      <c r="A74" s="68" t="s">
        <v>3148</v>
      </c>
      <c r="B74" s="69">
        <v>13</v>
      </c>
      <c r="C74" s="69" t="s">
        <v>2909</v>
      </c>
      <c r="D74" s="69" t="s">
        <v>3950</v>
      </c>
      <c r="E74" s="69">
        <v>34</v>
      </c>
      <c r="F74" s="69">
        <v>1.208</v>
      </c>
      <c r="G74" s="69" t="s">
        <v>0</v>
      </c>
      <c r="H74" s="69">
        <v>6350</v>
      </c>
      <c r="I74" s="69">
        <v>14</v>
      </c>
      <c r="J74" s="69" t="s">
        <v>2</v>
      </c>
      <c r="K74" s="69"/>
      <c r="L74" s="69"/>
      <c r="M74" s="69"/>
      <c r="N74" s="69"/>
      <c r="O74" s="69"/>
      <c r="P74" s="69"/>
      <c r="Q74" s="69"/>
      <c r="R74" s="69"/>
      <c r="S74" s="69">
        <v>530</v>
      </c>
      <c r="T74" s="69">
        <v>635</v>
      </c>
      <c r="U74" s="70">
        <v>35</v>
      </c>
    </row>
    <row r="75" spans="1:21" ht="31.5" x14ac:dyDescent="0.25">
      <c r="A75" s="68" t="s">
        <v>3148</v>
      </c>
      <c r="B75" s="69">
        <v>13</v>
      </c>
      <c r="C75" s="69" t="s">
        <v>2909</v>
      </c>
      <c r="D75" s="69" t="s">
        <v>3951</v>
      </c>
      <c r="E75" s="69">
        <v>34</v>
      </c>
      <c r="F75" s="69">
        <v>1.208</v>
      </c>
      <c r="G75" s="69" t="s">
        <v>0</v>
      </c>
      <c r="H75" s="69">
        <v>6350</v>
      </c>
      <c r="I75" s="69">
        <v>14</v>
      </c>
      <c r="J75" s="69" t="s">
        <v>2</v>
      </c>
      <c r="K75" s="69"/>
      <c r="L75" s="69"/>
      <c r="M75" s="69"/>
      <c r="N75" s="69"/>
      <c r="O75" s="69"/>
      <c r="P75" s="69"/>
      <c r="Q75" s="69"/>
      <c r="R75" s="69"/>
      <c r="S75" s="69">
        <v>530</v>
      </c>
      <c r="T75" s="69">
        <v>635</v>
      </c>
      <c r="U75" s="70">
        <v>35</v>
      </c>
    </row>
    <row r="76" spans="1:21" ht="31.5" x14ac:dyDescent="0.25">
      <c r="A76" s="68" t="s">
        <v>3148</v>
      </c>
      <c r="B76" s="69">
        <v>4</v>
      </c>
      <c r="C76" s="69" t="s">
        <v>2909</v>
      </c>
      <c r="D76" s="69" t="s">
        <v>3952</v>
      </c>
      <c r="E76" s="69">
        <v>499</v>
      </c>
      <c r="F76" s="69">
        <v>0.39500000000000002</v>
      </c>
      <c r="G76" s="69" t="s">
        <v>0</v>
      </c>
      <c r="H76" s="69">
        <v>600</v>
      </c>
      <c r="I76" s="69">
        <v>8</v>
      </c>
      <c r="J76" s="69" t="s">
        <v>1</v>
      </c>
      <c r="K76" s="69"/>
      <c r="L76" s="69"/>
      <c r="M76" s="69"/>
      <c r="N76" s="69"/>
      <c r="O76" s="69"/>
      <c r="P76" s="69"/>
      <c r="Q76" s="69"/>
      <c r="R76" s="69"/>
      <c r="S76" s="69">
        <v>200</v>
      </c>
      <c r="T76" s="69">
        <v>250</v>
      </c>
      <c r="U76" s="70">
        <v>10</v>
      </c>
    </row>
    <row r="77" spans="1:21" ht="31.5" x14ac:dyDescent="0.25">
      <c r="A77" s="68" t="s">
        <v>3148</v>
      </c>
      <c r="B77" s="69">
        <v>13</v>
      </c>
      <c r="C77" s="69" t="s">
        <v>2909</v>
      </c>
      <c r="D77" s="69" t="s">
        <v>3953</v>
      </c>
      <c r="E77" s="69">
        <v>34</v>
      </c>
      <c r="F77" s="69">
        <v>1.208</v>
      </c>
      <c r="G77" s="69" t="s">
        <v>0</v>
      </c>
      <c r="H77" s="69">
        <v>6350</v>
      </c>
      <c r="I77" s="69">
        <v>14</v>
      </c>
      <c r="J77" s="69" t="s">
        <v>2</v>
      </c>
      <c r="K77" s="69"/>
      <c r="L77" s="69"/>
      <c r="M77" s="69"/>
      <c r="N77" s="69"/>
      <c r="O77" s="69"/>
      <c r="P77" s="69"/>
      <c r="Q77" s="69"/>
      <c r="R77" s="69"/>
      <c r="S77" s="69">
        <v>530</v>
      </c>
      <c r="T77" s="69">
        <v>635</v>
      </c>
      <c r="U77" s="70">
        <v>35</v>
      </c>
    </row>
    <row r="78" spans="1:21" ht="31.5" x14ac:dyDescent="0.25">
      <c r="A78" s="68" t="s">
        <v>3148</v>
      </c>
      <c r="B78" s="69">
        <v>13</v>
      </c>
      <c r="C78" s="69" t="s">
        <v>2909</v>
      </c>
      <c r="D78" s="69" t="s">
        <v>3954</v>
      </c>
      <c r="E78" s="69">
        <v>34</v>
      </c>
      <c r="F78" s="69">
        <v>1.208</v>
      </c>
      <c r="G78" s="69" t="s">
        <v>0</v>
      </c>
      <c r="H78" s="69">
        <v>6350</v>
      </c>
      <c r="I78" s="69">
        <v>14</v>
      </c>
      <c r="J78" s="69" t="s">
        <v>2</v>
      </c>
      <c r="K78" s="69"/>
      <c r="L78" s="69"/>
      <c r="M78" s="69"/>
      <c r="N78" s="69"/>
      <c r="O78" s="69"/>
      <c r="P78" s="69"/>
      <c r="Q78" s="69"/>
      <c r="R78" s="69"/>
      <c r="S78" s="69">
        <v>530</v>
      </c>
      <c r="T78" s="69">
        <v>635</v>
      </c>
      <c r="U78" s="70">
        <v>35</v>
      </c>
    </row>
    <row r="79" spans="1:21" ht="31.5" x14ac:dyDescent="0.25">
      <c r="A79" s="68" t="s">
        <v>3148</v>
      </c>
      <c r="B79" s="69">
        <v>4</v>
      </c>
      <c r="C79" s="69" t="s">
        <v>2909</v>
      </c>
      <c r="D79" s="69" t="s">
        <v>3955</v>
      </c>
      <c r="E79" s="69">
        <v>504</v>
      </c>
      <c r="F79" s="69">
        <v>0.39500000000000002</v>
      </c>
      <c r="G79" s="69" t="s">
        <v>0</v>
      </c>
      <c r="H79" s="69">
        <v>600</v>
      </c>
      <c r="I79" s="69">
        <v>8</v>
      </c>
      <c r="J79" s="69" t="s">
        <v>1</v>
      </c>
      <c r="K79" s="69"/>
      <c r="L79" s="69"/>
      <c r="M79" s="69"/>
      <c r="N79" s="69"/>
      <c r="O79" s="69"/>
      <c r="P79" s="69"/>
      <c r="Q79" s="69"/>
      <c r="R79" s="69"/>
      <c r="S79" s="69">
        <v>200</v>
      </c>
      <c r="T79" s="69">
        <v>250</v>
      </c>
      <c r="U79" s="70">
        <v>10</v>
      </c>
    </row>
    <row r="80" spans="1:21" ht="31.5" x14ac:dyDescent="0.25">
      <c r="A80" s="68" t="s">
        <v>3148</v>
      </c>
      <c r="B80" s="69">
        <v>5</v>
      </c>
      <c r="C80" s="69" t="s">
        <v>2909</v>
      </c>
      <c r="D80" s="69" t="s">
        <v>3956</v>
      </c>
      <c r="E80" s="69">
        <v>33</v>
      </c>
      <c r="F80" s="69">
        <v>1.208</v>
      </c>
      <c r="G80" s="69" t="s">
        <v>0</v>
      </c>
      <c r="H80" s="69">
        <v>6600</v>
      </c>
      <c r="I80" s="69">
        <v>14</v>
      </c>
      <c r="J80" s="69" t="s">
        <v>2</v>
      </c>
      <c r="K80" s="69"/>
      <c r="L80" s="69"/>
      <c r="M80" s="69"/>
      <c r="N80" s="69"/>
      <c r="O80" s="69"/>
      <c r="P80" s="69"/>
      <c r="Q80" s="69"/>
      <c r="R80" s="69"/>
      <c r="S80" s="69">
        <v>530</v>
      </c>
      <c r="T80" s="69">
        <v>635</v>
      </c>
      <c r="U80" s="70">
        <v>35</v>
      </c>
    </row>
    <row r="81" spans="1:21" ht="31.5" x14ac:dyDescent="0.25">
      <c r="A81" s="68" t="s">
        <v>3148</v>
      </c>
      <c r="B81" s="69">
        <v>5</v>
      </c>
      <c r="C81" s="69" t="s">
        <v>2909</v>
      </c>
      <c r="D81" s="69" t="s">
        <v>3957</v>
      </c>
      <c r="E81" s="69">
        <v>33</v>
      </c>
      <c r="F81" s="69">
        <v>1.208</v>
      </c>
      <c r="G81" s="69" t="s">
        <v>0</v>
      </c>
      <c r="H81" s="69">
        <v>6600</v>
      </c>
      <c r="I81" s="69">
        <v>14</v>
      </c>
      <c r="J81" s="69" t="s">
        <v>2</v>
      </c>
      <c r="K81" s="69"/>
      <c r="L81" s="69"/>
      <c r="M81" s="69"/>
      <c r="N81" s="69"/>
      <c r="O81" s="69"/>
      <c r="P81" s="69"/>
      <c r="Q81" s="69"/>
      <c r="R81" s="69"/>
      <c r="S81" s="69">
        <v>530</v>
      </c>
      <c r="T81" s="69">
        <v>635</v>
      </c>
      <c r="U81" s="70">
        <v>35</v>
      </c>
    </row>
    <row r="82" spans="1:21" ht="31.5" x14ac:dyDescent="0.25">
      <c r="A82" s="68" t="s">
        <v>3148</v>
      </c>
      <c r="B82" s="69">
        <v>4</v>
      </c>
      <c r="C82" s="69" t="s">
        <v>2909</v>
      </c>
      <c r="D82" s="69" t="s">
        <v>3958</v>
      </c>
      <c r="E82" s="69">
        <v>513</v>
      </c>
      <c r="F82" s="69">
        <v>0.39500000000000002</v>
      </c>
      <c r="G82" s="69" t="s">
        <v>0</v>
      </c>
      <c r="H82" s="69">
        <v>600</v>
      </c>
      <c r="I82" s="69">
        <v>8</v>
      </c>
      <c r="J82" s="69" t="s">
        <v>1</v>
      </c>
      <c r="K82" s="69"/>
      <c r="L82" s="69"/>
      <c r="M82" s="69"/>
      <c r="N82" s="69"/>
      <c r="O82" s="69"/>
      <c r="P82" s="69"/>
      <c r="Q82" s="69"/>
      <c r="R82" s="69"/>
      <c r="S82" s="69">
        <v>200</v>
      </c>
      <c r="T82" s="69">
        <v>250</v>
      </c>
      <c r="U82" s="70">
        <v>10</v>
      </c>
    </row>
    <row r="83" spans="1:21" ht="31.5" x14ac:dyDescent="0.25">
      <c r="A83" s="68" t="s">
        <v>3148</v>
      </c>
      <c r="B83" s="69">
        <v>9</v>
      </c>
      <c r="C83" s="69" t="s">
        <v>2909</v>
      </c>
      <c r="D83" s="69" t="s">
        <v>3959</v>
      </c>
      <c r="E83" s="69">
        <v>3</v>
      </c>
      <c r="F83" s="69">
        <v>1.208</v>
      </c>
      <c r="G83" s="69" t="s">
        <v>0</v>
      </c>
      <c r="H83" s="69">
        <v>8150</v>
      </c>
      <c r="I83" s="69">
        <v>14</v>
      </c>
      <c r="J83" s="69" t="s">
        <v>2</v>
      </c>
      <c r="K83" s="69"/>
      <c r="L83" s="69"/>
      <c r="M83" s="69"/>
      <c r="N83" s="69"/>
      <c r="O83" s="69"/>
      <c r="P83" s="69"/>
      <c r="Q83" s="69"/>
      <c r="R83" s="69"/>
      <c r="S83" s="69">
        <v>530</v>
      </c>
      <c r="T83" s="69">
        <v>635</v>
      </c>
      <c r="U83" s="70">
        <v>35</v>
      </c>
    </row>
    <row r="84" spans="1:21" ht="31.5" x14ac:dyDescent="0.25">
      <c r="A84" s="68" t="s">
        <v>3148</v>
      </c>
      <c r="B84" s="69">
        <v>9</v>
      </c>
      <c r="C84" s="69" t="s">
        <v>2909</v>
      </c>
      <c r="D84" s="69" t="s">
        <v>3960</v>
      </c>
      <c r="E84" s="69">
        <v>3</v>
      </c>
      <c r="F84" s="69">
        <v>1.208</v>
      </c>
      <c r="G84" s="69" t="s">
        <v>0</v>
      </c>
      <c r="H84" s="69">
        <v>8150</v>
      </c>
      <c r="I84" s="69">
        <v>14</v>
      </c>
      <c r="J84" s="69" t="s">
        <v>2</v>
      </c>
      <c r="K84" s="69"/>
      <c r="L84" s="69"/>
      <c r="M84" s="69"/>
      <c r="N84" s="69"/>
      <c r="O84" s="69"/>
      <c r="P84" s="69"/>
      <c r="Q84" s="69"/>
      <c r="R84" s="69"/>
      <c r="S84" s="69">
        <v>530</v>
      </c>
      <c r="T84" s="69">
        <v>635</v>
      </c>
      <c r="U84" s="70">
        <v>35</v>
      </c>
    </row>
    <row r="85" spans="1:21" ht="31.5" x14ac:dyDescent="0.25">
      <c r="A85" s="68" t="s">
        <v>3148</v>
      </c>
      <c r="B85" s="69">
        <v>4</v>
      </c>
      <c r="C85" s="69" t="s">
        <v>2909</v>
      </c>
      <c r="D85" s="69" t="s">
        <v>3961</v>
      </c>
      <c r="E85" s="69">
        <v>44</v>
      </c>
      <c r="F85" s="69">
        <v>0.39500000000000002</v>
      </c>
      <c r="G85" s="69" t="s">
        <v>0</v>
      </c>
      <c r="H85" s="69">
        <v>600</v>
      </c>
      <c r="I85" s="69">
        <v>8</v>
      </c>
      <c r="J85" s="69" t="s">
        <v>1</v>
      </c>
      <c r="K85" s="69"/>
      <c r="L85" s="69"/>
      <c r="M85" s="69"/>
      <c r="N85" s="69"/>
      <c r="O85" s="69"/>
      <c r="P85" s="69"/>
      <c r="Q85" s="69"/>
      <c r="R85" s="69"/>
      <c r="S85" s="69">
        <v>200</v>
      </c>
      <c r="T85" s="69">
        <v>250</v>
      </c>
      <c r="U85" s="70">
        <v>10</v>
      </c>
    </row>
    <row r="86" spans="1:21" ht="31.5" x14ac:dyDescent="0.25">
      <c r="A86" s="68" t="s">
        <v>3148</v>
      </c>
      <c r="B86" s="69">
        <v>13</v>
      </c>
      <c r="C86" s="69" t="s">
        <v>2909</v>
      </c>
      <c r="D86" s="69" t="s">
        <v>3962</v>
      </c>
      <c r="E86" s="69">
        <v>140</v>
      </c>
      <c r="F86" s="69">
        <v>1.208</v>
      </c>
      <c r="G86" s="69" t="s">
        <v>0</v>
      </c>
      <c r="H86" s="69">
        <v>6350</v>
      </c>
      <c r="I86" s="69">
        <v>14</v>
      </c>
      <c r="J86" s="69" t="s">
        <v>2</v>
      </c>
      <c r="K86" s="69"/>
      <c r="L86" s="69"/>
      <c r="M86" s="69"/>
      <c r="N86" s="69"/>
      <c r="O86" s="69"/>
      <c r="P86" s="69"/>
      <c r="Q86" s="69"/>
      <c r="R86" s="69"/>
      <c r="S86" s="69">
        <v>530</v>
      </c>
      <c r="T86" s="69">
        <v>635</v>
      </c>
      <c r="U86" s="70">
        <v>35</v>
      </c>
    </row>
    <row r="87" spans="1:21" ht="31.5" x14ac:dyDescent="0.25">
      <c r="A87" s="68" t="s">
        <v>3148</v>
      </c>
      <c r="B87" s="69">
        <v>13</v>
      </c>
      <c r="C87" s="69" t="s">
        <v>2909</v>
      </c>
      <c r="D87" s="69" t="s">
        <v>3963</v>
      </c>
      <c r="E87" s="69">
        <v>140</v>
      </c>
      <c r="F87" s="69">
        <v>1.208</v>
      </c>
      <c r="G87" s="69" t="s">
        <v>0</v>
      </c>
      <c r="H87" s="69">
        <v>6350</v>
      </c>
      <c r="I87" s="69">
        <v>14</v>
      </c>
      <c r="J87" s="69" t="s">
        <v>2</v>
      </c>
      <c r="K87" s="69"/>
      <c r="L87" s="69"/>
      <c r="M87" s="69"/>
      <c r="N87" s="69"/>
      <c r="O87" s="69"/>
      <c r="P87" s="69"/>
      <c r="Q87" s="69"/>
      <c r="R87" s="69"/>
      <c r="S87" s="69">
        <v>530</v>
      </c>
      <c r="T87" s="69">
        <v>635</v>
      </c>
      <c r="U87" s="70">
        <v>35</v>
      </c>
    </row>
    <row r="88" spans="1:21" ht="31.5" x14ac:dyDescent="0.25">
      <c r="A88" s="68" t="s">
        <v>3148</v>
      </c>
      <c r="B88" s="69">
        <v>4</v>
      </c>
      <c r="C88" s="69" t="s">
        <v>2909</v>
      </c>
      <c r="D88" s="69" t="s">
        <v>3964</v>
      </c>
      <c r="E88" s="69">
        <v>2062</v>
      </c>
      <c r="F88" s="69">
        <v>0.39500000000000002</v>
      </c>
      <c r="G88" s="69" t="s">
        <v>0</v>
      </c>
      <c r="H88" s="69">
        <v>600</v>
      </c>
      <c r="I88" s="69">
        <v>8</v>
      </c>
      <c r="J88" s="69" t="s">
        <v>1</v>
      </c>
      <c r="K88" s="69"/>
      <c r="L88" s="69"/>
      <c r="M88" s="69"/>
      <c r="N88" s="69"/>
      <c r="O88" s="69"/>
      <c r="P88" s="69"/>
      <c r="Q88" s="69"/>
      <c r="R88" s="69"/>
      <c r="S88" s="69">
        <v>200</v>
      </c>
      <c r="T88" s="69">
        <v>250</v>
      </c>
      <c r="U88" s="70">
        <v>10</v>
      </c>
    </row>
    <row r="89" spans="1:21" ht="31.5" x14ac:dyDescent="0.25">
      <c r="A89" s="68" t="s">
        <v>3148</v>
      </c>
      <c r="B89" s="69">
        <v>9</v>
      </c>
      <c r="C89" s="69" t="s">
        <v>2909</v>
      </c>
      <c r="D89" s="69" t="s">
        <v>3965</v>
      </c>
      <c r="E89" s="69">
        <v>3</v>
      </c>
      <c r="F89" s="69">
        <v>1.208</v>
      </c>
      <c r="G89" s="69" t="s">
        <v>0</v>
      </c>
      <c r="H89" s="69">
        <v>8150</v>
      </c>
      <c r="I89" s="69">
        <v>14</v>
      </c>
      <c r="J89" s="69" t="s">
        <v>2</v>
      </c>
      <c r="K89" s="69"/>
      <c r="L89" s="69"/>
      <c r="M89" s="69"/>
      <c r="N89" s="69"/>
      <c r="O89" s="69"/>
      <c r="P89" s="69"/>
      <c r="Q89" s="69"/>
      <c r="R89" s="69"/>
      <c r="S89" s="69">
        <v>530</v>
      </c>
      <c r="T89" s="69">
        <v>635</v>
      </c>
      <c r="U89" s="70">
        <v>35</v>
      </c>
    </row>
    <row r="90" spans="1:21" ht="31.5" x14ac:dyDescent="0.25">
      <c r="A90" s="68" t="s">
        <v>3148</v>
      </c>
      <c r="B90" s="69">
        <v>9</v>
      </c>
      <c r="C90" s="69" t="s">
        <v>2909</v>
      </c>
      <c r="D90" s="69" t="s">
        <v>3966</v>
      </c>
      <c r="E90" s="69">
        <v>3</v>
      </c>
      <c r="F90" s="69">
        <v>1.208</v>
      </c>
      <c r="G90" s="69" t="s">
        <v>0</v>
      </c>
      <c r="H90" s="69">
        <v>8150</v>
      </c>
      <c r="I90" s="69">
        <v>14</v>
      </c>
      <c r="J90" s="69" t="s">
        <v>2</v>
      </c>
      <c r="K90" s="69"/>
      <c r="L90" s="69"/>
      <c r="M90" s="69"/>
      <c r="N90" s="69"/>
      <c r="O90" s="69"/>
      <c r="P90" s="69"/>
      <c r="Q90" s="69"/>
      <c r="R90" s="69"/>
      <c r="S90" s="69">
        <v>530</v>
      </c>
      <c r="T90" s="69">
        <v>635</v>
      </c>
      <c r="U90" s="70">
        <v>35</v>
      </c>
    </row>
    <row r="91" spans="1:21" ht="31.5" x14ac:dyDescent="0.25">
      <c r="A91" s="68" t="s">
        <v>3148</v>
      </c>
      <c r="B91" s="69">
        <v>4</v>
      </c>
      <c r="C91" s="69" t="s">
        <v>2909</v>
      </c>
      <c r="D91" s="69" t="s">
        <v>3967</v>
      </c>
      <c r="E91" s="69">
        <v>55</v>
      </c>
      <c r="F91" s="69">
        <v>0.39500000000000002</v>
      </c>
      <c r="G91" s="69" t="s">
        <v>0</v>
      </c>
      <c r="H91" s="69">
        <v>600</v>
      </c>
      <c r="I91" s="69">
        <v>8</v>
      </c>
      <c r="J91" s="69" t="s">
        <v>1</v>
      </c>
      <c r="K91" s="69"/>
      <c r="L91" s="69"/>
      <c r="M91" s="69"/>
      <c r="N91" s="69"/>
      <c r="O91" s="69"/>
      <c r="P91" s="69"/>
      <c r="Q91" s="69"/>
      <c r="R91" s="69"/>
      <c r="S91" s="69">
        <v>200</v>
      </c>
      <c r="T91" s="69">
        <v>250</v>
      </c>
      <c r="U91" s="70">
        <v>10</v>
      </c>
    </row>
    <row r="92" spans="1:21" ht="31.5" x14ac:dyDescent="0.25">
      <c r="A92" s="68" t="s">
        <v>3148</v>
      </c>
      <c r="B92" s="69">
        <v>5</v>
      </c>
      <c r="C92" s="69" t="s">
        <v>2909</v>
      </c>
      <c r="D92" s="69" t="s">
        <v>3968</v>
      </c>
      <c r="E92" s="69">
        <v>33</v>
      </c>
      <c r="F92" s="69">
        <v>1.208</v>
      </c>
      <c r="G92" s="69" t="s">
        <v>0</v>
      </c>
      <c r="H92" s="69">
        <v>6600</v>
      </c>
      <c r="I92" s="69">
        <v>14</v>
      </c>
      <c r="J92" s="69" t="s">
        <v>2</v>
      </c>
      <c r="K92" s="69"/>
      <c r="L92" s="69"/>
      <c r="M92" s="69"/>
      <c r="N92" s="69"/>
      <c r="O92" s="69"/>
      <c r="P92" s="69"/>
      <c r="Q92" s="69"/>
      <c r="R92" s="69"/>
      <c r="S92" s="69">
        <v>530</v>
      </c>
      <c r="T92" s="69">
        <v>635</v>
      </c>
      <c r="U92" s="70">
        <v>35</v>
      </c>
    </row>
    <row r="93" spans="1:21" ht="31.5" x14ac:dyDescent="0.25">
      <c r="A93" s="68" t="s">
        <v>3148</v>
      </c>
      <c r="B93" s="69">
        <v>5</v>
      </c>
      <c r="C93" s="69" t="s">
        <v>2909</v>
      </c>
      <c r="D93" s="69" t="s">
        <v>3969</v>
      </c>
      <c r="E93" s="69">
        <v>33</v>
      </c>
      <c r="F93" s="69">
        <v>1.208</v>
      </c>
      <c r="G93" s="69" t="s">
        <v>0</v>
      </c>
      <c r="H93" s="69">
        <v>6600</v>
      </c>
      <c r="I93" s="69">
        <v>14</v>
      </c>
      <c r="J93" s="69" t="s">
        <v>2</v>
      </c>
      <c r="K93" s="69"/>
      <c r="L93" s="69"/>
      <c r="M93" s="69"/>
      <c r="N93" s="69"/>
      <c r="O93" s="69"/>
      <c r="P93" s="69"/>
      <c r="Q93" s="69"/>
      <c r="R93" s="69"/>
      <c r="S93" s="69">
        <v>530</v>
      </c>
      <c r="T93" s="69">
        <v>635</v>
      </c>
      <c r="U93" s="70">
        <v>35</v>
      </c>
    </row>
    <row r="94" spans="1:21" ht="31.5" x14ac:dyDescent="0.25">
      <c r="A94" s="68" t="s">
        <v>3148</v>
      </c>
      <c r="B94" s="69">
        <v>4</v>
      </c>
      <c r="C94" s="69" t="s">
        <v>2909</v>
      </c>
      <c r="D94" s="69" t="s">
        <v>3970</v>
      </c>
      <c r="E94" s="69">
        <v>496</v>
      </c>
      <c r="F94" s="69">
        <v>0.39500000000000002</v>
      </c>
      <c r="G94" s="69" t="s">
        <v>0</v>
      </c>
      <c r="H94" s="69">
        <v>600</v>
      </c>
      <c r="I94" s="69">
        <v>8</v>
      </c>
      <c r="J94" s="69" t="s">
        <v>1</v>
      </c>
      <c r="K94" s="69"/>
      <c r="L94" s="69"/>
      <c r="M94" s="69"/>
      <c r="N94" s="69"/>
      <c r="O94" s="69"/>
      <c r="P94" s="69"/>
      <c r="Q94" s="69"/>
      <c r="R94" s="69"/>
      <c r="S94" s="69">
        <v>200</v>
      </c>
      <c r="T94" s="69">
        <v>250</v>
      </c>
      <c r="U94" s="70">
        <v>10</v>
      </c>
    </row>
    <row r="95" spans="1:21" ht="31.5" x14ac:dyDescent="0.25">
      <c r="A95" s="68" t="s">
        <v>3148</v>
      </c>
      <c r="B95" s="69">
        <v>5</v>
      </c>
      <c r="C95" s="69" t="s">
        <v>2909</v>
      </c>
      <c r="D95" s="69" t="s">
        <v>3971</v>
      </c>
      <c r="E95" s="69">
        <v>1</v>
      </c>
      <c r="F95" s="69">
        <v>1.208</v>
      </c>
      <c r="G95" s="69" t="s">
        <v>0</v>
      </c>
      <c r="H95" s="69">
        <v>6600</v>
      </c>
      <c r="I95" s="69">
        <v>14</v>
      </c>
      <c r="J95" s="69" t="s">
        <v>2</v>
      </c>
      <c r="K95" s="69"/>
      <c r="L95" s="69"/>
      <c r="M95" s="69"/>
      <c r="N95" s="69"/>
      <c r="O95" s="69"/>
      <c r="P95" s="69"/>
      <c r="Q95" s="69"/>
      <c r="R95" s="69"/>
      <c r="S95" s="69">
        <v>530</v>
      </c>
      <c r="T95" s="69">
        <v>635</v>
      </c>
      <c r="U95" s="70">
        <v>35</v>
      </c>
    </row>
    <row r="96" spans="1:21" ht="31.5" x14ac:dyDescent="0.25">
      <c r="A96" s="68" t="s">
        <v>3148</v>
      </c>
      <c r="B96" s="69">
        <v>5</v>
      </c>
      <c r="C96" s="69" t="s">
        <v>2909</v>
      </c>
      <c r="D96" s="69" t="s">
        <v>3972</v>
      </c>
      <c r="E96" s="69">
        <v>1</v>
      </c>
      <c r="F96" s="69">
        <v>1.208</v>
      </c>
      <c r="G96" s="69" t="s">
        <v>0</v>
      </c>
      <c r="H96" s="69">
        <v>6600</v>
      </c>
      <c r="I96" s="69">
        <v>14</v>
      </c>
      <c r="J96" s="69" t="s">
        <v>2</v>
      </c>
      <c r="K96" s="69"/>
      <c r="L96" s="69"/>
      <c r="M96" s="69"/>
      <c r="N96" s="69"/>
      <c r="O96" s="69"/>
      <c r="P96" s="69"/>
      <c r="Q96" s="69"/>
      <c r="R96" s="69"/>
      <c r="S96" s="69">
        <v>530</v>
      </c>
      <c r="T96" s="69">
        <v>635</v>
      </c>
      <c r="U96" s="70">
        <v>35</v>
      </c>
    </row>
    <row r="97" spans="1:21" ht="31.5" x14ac:dyDescent="0.25">
      <c r="A97" s="68" t="s">
        <v>3148</v>
      </c>
      <c r="B97" s="69">
        <v>9</v>
      </c>
      <c r="C97" s="69" t="s">
        <v>2909</v>
      </c>
      <c r="D97" s="69" t="s">
        <v>3973</v>
      </c>
      <c r="E97" s="69">
        <v>1</v>
      </c>
      <c r="F97" s="69">
        <v>1.208</v>
      </c>
      <c r="G97" s="69" t="s">
        <v>0</v>
      </c>
      <c r="H97" s="69">
        <v>8150</v>
      </c>
      <c r="I97" s="69">
        <v>14</v>
      </c>
      <c r="J97" s="69" t="s">
        <v>2</v>
      </c>
      <c r="K97" s="69"/>
      <c r="L97" s="69"/>
      <c r="M97" s="69"/>
      <c r="N97" s="69"/>
      <c r="O97" s="69"/>
      <c r="P97" s="69"/>
      <c r="Q97" s="69"/>
      <c r="R97" s="69"/>
      <c r="S97" s="69">
        <v>530</v>
      </c>
      <c r="T97" s="69">
        <v>635</v>
      </c>
      <c r="U97" s="70">
        <v>35</v>
      </c>
    </row>
    <row r="98" spans="1:21" ht="31.5" x14ac:dyDescent="0.25">
      <c r="A98" s="68" t="s">
        <v>3148</v>
      </c>
      <c r="B98" s="69">
        <v>9</v>
      </c>
      <c r="C98" s="69" t="s">
        <v>2909</v>
      </c>
      <c r="D98" s="69" t="s">
        <v>3974</v>
      </c>
      <c r="E98" s="69">
        <v>17</v>
      </c>
      <c r="F98" s="69">
        <v>1.208</v>
      </c>
      <c r="G98" s="69" t="s">
        <v>0</v>
      </c>
      <c r="H98" s="69">
        <v>8150</v>
      </c>
      <c r="I98" s="69">
        <v>14</v>
      </c>
      <c r="J98" s="69" t="s">
        <v>2</v>
      </c>
      <c r="K98" s="69"/>
      <c r="L98" s="69"/>
      <c r="M98" s="69"/>
      <c r="N98" s="69"/>
      <c r="O98" s="69"/>
      <c r="P98" s="69"/>
      <c r="Q98" s="69"/>
      <c r="R98" s="69"/>
      <c r="S98" s="69">
        <v>530</v>
      </c>
      <c r="T98" s="69">
        <v>635</v>
      </c>
      <c r="U98" s="70">
        <v>35</v>
      </c>
    </row>
    <row r="99" spans="1:21" ht="31.5" x14ac:dyDescent="0.25">
      <c r="A99" s="68" t="s">
        <v>3148</v>
      </c>
      <c r="B99" s="69">
        <v>9</v>
      </c>
      <c r="C99" s="69" t="s">
        <v>2909</v>
      </c>
      <c r="D99" s="69" t="s">
        <v>3975</v>
      </c>
      <c r="E99" s="69">
        <v>17</v>
      </c>
      <c r="F99" s="69">
        <v>1.208</v>
      </c>
      <c r="G99" s="69" t="s">
        <v>0</v>
      </c>
      <c r="H99" s="69">
        <v>8150</v>
      </c>
      <c r="I99" s="69">
        <v>14</v>
      </c>
      <c r="J99" s="69" t="s">
        <v>2</v>
      </c>
      <c r="K99" s="69"/>
      <c r="L99" s="69"/>
      <c r="M99" s="69"/>
      <c r="N99" s="69"/>
      <c r="O99" s="69"/>
      <c r="P99" s="69"/>
      <c r="Q99" s="69"/>
      <c r="R99" s="69"/>
      <c r="S99" s="69">
        <v>530</v>
      </c>
      <c r="T99" s="69">
        <v>635</v>
      </c>
      <c r="U99" s="70">
        <v>35</v>
      </c>
    </row>
    <row r="100" spans="1:21" ht="31.5" x14ac:dyDescent="0.25">
      <c r="A100" s="68" t="s">
        <v>3148</v>
      </c>
      <c r="B100" s="69">
        <v>6</v>
      </c>
      <c r="C100" s="69" t="s">
        <v>2909</v>
      </c>
      <c r="D100" s="69" t="s">
        <v>3976</v>
      </c>
      <c r="E100" s="69">
        <v>252</v>
      </c>
      <c r="F100" s="69">
        <v>0.39500000000000002</v>
      </c>
      <c r="G100" s="69" t="s">
        <v>0</v>
      </c>
      <c r="H100" s="69">
        <v>500</v>
      </c>
      <c r="I100" s="69">
        <v>8</v>
      </c>
      <c r="J100" s="69" t="s">
        <v>1</v>
      </c>
      <c r="K100" s="69"/>
      <c r="L100" s="69"/>
      <c r="M100" s="69"/>
      <c r="N100" s="69"/>
      <c r="O100" s="69"/>
      <c r="P100" s="69"/>
      <c r="Q100" s="69"/>
      <c r="R100" s="69"/>
      <c r="S100" s="69">
        <v>200</v>
      </c>
      <c r="T100" s="69">
        <v>250</v>
      </c>
      <c r="U100" s="70">
        <v>10</v>
      </c>
    </row>
    <row r="101" spans="1:21" ht="31.5" x14ac:dyDescent="0.25">
      <c r="A101" s="68" t="s">
        <v>3148</v>
      </c>
      <c r="B101" s="69">
        <v>9</v>
      </c>
      <c r="C101" s="69" t="s">
        <v>2909</v>
      </c>
      <c r="D101" s="69" t="s">
        <v>3977</v>
      </c>
      <c r="E101" s="69">
        <v>17</v>
      </c>
      <c r="F101" s="69">
        <v>1.208</v>
      </c>
      <c r="G101" s="69" t="s">
        <v>0</v>
      </c>
      <c r="H101" s="69">
        <v>8150</v>
      </c>
      <c r="I101" s="69">
        <v>14</v>
      </c>
      <c r="J101" s="69" t="s">
        <v>2</v>
      </c>
      <c r="K101" s="69"/>
      <c r="L101" s="69"/>
      <c r="M101" s="69"/>
      <c r="N101" s="69"/>
      <c r="O101" s="69"/>
      <c r="P101" s="69"/>
      <c r="Q101" s="69"/>
      <c r="R101" s="69"/>
      <c r="S101" s="69">
        <v>530</v>
      </c>
      <c r="T101" s="69">
        <v>635</v>
      </c>
      <c r="U101" s="70">
        <v>35</v>
      </c>
    </row>
    <row r="102" spans="1:21" ht="31.5" x14ac:dyDescent="0.25">
      <c r="A102" s="68" t="s">
        <v>3148</v>
      </c>
      <c r="B102" s="69">
        <v>9</v>
      </c>
      <c r="C102" s="69" t="s">
        <v>2909</v>
      </c>
      <c r="D102" s="69" t="s">
        <v>3978</v>
      </c>
      <c r="E102" s="69">
        <v>17</v>
      </c>
      <c r="F102" s="69">
        <v>1.208</v>
      </c>
      <c r="G102" s="69" t="s">
        <v>0</v>
      </c>
      <c r="H102" s="69">
        <v>8150</v>
      </c>
      <c r="I102" s="69">
        <v>14</v>
      </c>
      <c r="J102" s="69" t="s">
        <v>2</v>
      </c>
      <c r="K102" s="69"/>
      <c r="L102" s="69"/>
      <c r="M102" s="69"/>
      <c r="N102" s="69"/>
      <c r="O102" s="69"/>
      <c r="P102" s="69"/>
      <c r="Q102" s="69"/>
      <c r="R102" s="69"/>
      <c r="S102" s="69">
        <v>530</v>
      </c>
      <c r="T102" s="69">
        <v>635</v>
      </c>
      <c r="U102" s="70">
        <v>35</v>
      </c>
    </row>
    <row r="103" spans="1:21" ht="31.5" x14ac:dyDescent="0.25">
      <c r="A103" s="68" t="s">
        <v>3148</v>
      </c>
      <c r="B103" s="69">
        <v>6</v>
      </c>
      <c r="C103" s="69" t="s">
        <v>2909</v>
      </c>
      <c r="D103" s="69" t="s">
        <v>3979</v>
      </c>
      <c r="E103" s="69">
        <v>252</v>
      </c>
      <c r="F103" s="69">
        <v>0.39500000000000002</v>
      </c>
      <c r="G103" s="69" t="s">
        <v>0</v>
      </c>
      <c r="H103" s="69">
        <v>500</v>
      </c>
      <c r="I103" s="69">
        <v>8</v>
      </c>
      <c r="J103" s="69" t="s">
        <v>1</v>
      </c>
      <c r="K103" s="69"/>
      <c r="L103" s="69"/>
      <c r="M103" s="69"/>
      <c r="N103" s="69"/>
      <c r="O103" s="69"/>
      <c r="P103" s="69"/>
      <c r="Q103" s="69"/>
      <c r="R103" s="69"/>
      <c r="S103" s="69">
        <v>200</v>
      </c>
      <c r="T103" s="69">
        <v>250</v>
      </c>
      <c r="U103" s="70">
        <v>10</v>
      </c>
    </row>
    <row r="104" spans="1:21" ht="31.5" x14ac:dyDescent="0.25">
      <c r="A104" s="68" t="s">
        <v>3148</v>
      </c>
      <c r="B104" s="69">
        <v>13</v>
      </c>
      <c r="C104" s="69" t="s">
        <v>2909</v>
      </c>
      <c r="D104" s="69" t="s">
        <v>3980</v>
      </c>
      <c r="E104" s="69">
        <v>10</v>
      </c>
      <c r="F104" s="69">
        <v>1.208</v>
      </c>
      <c r="G104" s="69" t="s">
        <v>0</v>
      </c>
      <c r="H104" s="69">
        <v>6350</v>
      </c>
      <c r="I104" s="69">
        <v>14</v>
      </c>
      <c r="J104" s="69" t="s">
        <v>2</v>
      </c>
      <c r="K104" s="69"/>
      <c r="L104" s="69"/>
      <c r="M104" s="69"/>
      <c r="N104" s="69"/>
      <c r="O104" s="69"/>
      <c r="P104" s="69"/>
      <c r="Q104" s="69"/>
      <c r="R104" s="69"/>
      <c r="S104" s="69">
        <v>530</v>
      </c>
      <c r="T104" s="69">
        <v>635</v>
      </c>
      <c r="U104" s="70">
        <v>35</v>
      </c>
    </row>
    <row r="105" spans="1:21" ht="31.5" x14ac:dyDescent="0.25">
      <c r="A105" s="68" t="s">
        <v>3148</v>
      </c>
      <c r="B105" s="69">
        <v>13</v>
      </c>
      <c r="C105" s="69" t="s">
        <v>2909</v>
      </c>
      <c r="D105" s="69" t="s">
        <v>3981</v>
      </c>
      <c r="E105" s="69">
        <v>10</v>
      </c>
      <c r="F105" s="69">
        <v>1.208</v>
      </c>
      <c r="G105" s="69" t="s">
        <v>0</v>
      </c>
      <c r="H105" s="69">
        <v>6350</v>
      </c>
      <c r="I105" s="69">
        <v>14</v>
      </c>
      <c r="J105" s="69" t="s">
        <v>2</v>
      </c>
      <c r="K105" s="69"/>
      <c r="L105" s="69"/>
      <c r="M105" s="69"/>
      <c r="N105" s="69"/>
      <c r="O105" s="69"/>
      <c r="P105" s="69"/>
      <c r="Q105" s="69"/>
      <c r="R105" s="69"/>
      <c r="S105" s="69">
        <v>530</v>
      </c>
      <c r="T105" s="69">
        <v>635</v>
      </c>
      <c r="U105" s="70">
        <v>35</v>
      </c>
    </row>
    <row r="106" spans="1:21" ht="31.5" x14ac:dyDescent="0.25">
      <c r="A106" s="68" t="s">
        <v>3148</v>
      </c>
      <c r="B106" s="69">
        <v>6</v>
      </c>
      <c r="C106" s="69" t="s">
        <v>2909</v>
      </c>
      <c r="D106" s="69" t="s">
        <v>3982</v>
      </c>
      <c r="E106" s="69">
        <v>170</v>
      </c>
      <c r="F106" s="69">
        <v>0.39500000000000002</v>
      </c>
      <c r="G106" s="69" t="s">
        <v>0</v>
      </c>
      <c r="H106" s="69">
        <v>500</v>
      </c>
      <c r="I106" s="69">
        <v>8</v>
      </c>
      <c r="J106" s="69" t="s">
        <v>1</v>
      </c>
      <c r="K106" s="69"/>
      <c r="L106" s="69"/>
      <c r="M106" s="69"/>
      <c r="N106" s="69"/>
      <c r="O106" s="69"/>
      <c r="P106" s="69"/>
      <c r="Q106" s="69"/>
      <c r="R106" s="69"/>
      <c r="S106" s="69">
        <v>200</v>
      </c>
      <c r="T106" s="69">
        <v>250</v>
      </c>
      <c r="U106" s="70">
        <v>10</v>
      </c>
    </row>
    <row r="107" spans="1:21" ht="31.5" x14ac:dyDescent="0.25">
      <c r="A107" s="68" t="s">
        <v>3148</v>
      </c>
      <c r="B107" s="69">
        <v>9</v>
      </c>
      <c r="C107" s="69" t="s">
        <v>2909</v>
      </c>
      <c r="D107" s="69" t="s">
        <v>3983</v>
      </c>
      <c r="E107" s="69">
        <v>1</v>
      </c>
      <c r="F107" s="69">
        <v>1.208</v>
      </c>
      <c r="G107" s="69" t="s">
        <v>0</v>
      </c>
      <c r="H107" s="69">
        <v>8150</v>
      </c>
      <c r="I107" s="69">
        <v>14</v>
      </c>
      <c r="J107" s="69" t="s">
        <v>2</v>
      </c>
      <c r="K107" s="69"/>
      <c r="L107" s="69"/>
      <c r="M107" s="69"/>
      <c r="N107" s="69"/>
      <c r="O107" s="69"/>
      <c r="P107" s="69"/>
      <c r="Q107" s="69"/>
      <c r="R107" s="69"/>
      <c r="S107" s="69">
        <v>530</v>
      </c>
      <c r="T107" s="69">
        <v>635</v>
      </c>
      <c r="U107" s="70">
        <v>35</v>
      </c>
    </row>
    <row r="108" spans="1:21" ht="31.5" x14ac:dyDescent="0.25">
      <c r="A108" s="68" t="s">
        <v>3148</v>
      </c>
      <c r="B108" s="69">
        <v>3</v>
      </c>
      <c r="C108" s="69" t="s">
        <v>2909</v>
      </c>
      <c r="D108" s="69" t="s">
        <v>3984</v>
      </c>
      <c r="E108" s="69">
        <v>1</v>
      </c>
      <c r="F108" s="69">
        <v>0.88800000000000001</v>
      </c>
      <c r="G108" s="69" t="s">
        <v>20</v>
      </c>
      <c r="H108" s="69">
        <f>Арм_Длина_ПМ(9330566,T108,11700)</f>
        <v>9765480</v>
      </c>
      <c r="I108" s="69">
        <v>12</v>
      </c>
      <c r="J108" s="69" t="s">
        <v>2</v>
      </c>
      <c r="K108" s="69"/>
      <c r="L108" s="69"/>
      <c r="M108" s="69"/>
      <c r="N108" s="69"/>
      <c r="O108" s="69"/>
      <c r="P108" s="69"/>
      <c r="Q108" s="69"/>
      <c r="R108" s="69"/>
      <c r="S108" s="69">
        <v>455</v>
      </c>
      <c r="T108" s="69">
        <v>545</v>
      </c>
      <c r="U108" s="70">
        <v>30</v>
      </c>
    </row>
    <row r="109" spans="1:21" ht="32.25" thickBot="1" x14ac:dyDescent="0.3">
      <c r="A109" s="87" t="s">
        <v>2971</v>
      </c>
      <c r="B109" s="22" t="s">
        <v>2971</v>
      </c>
      <c r="C109" s="22" t="s">
        <v>2981</v>
      </c>
      <c r="D109" s="22" t="s">
        <v>2982</v>
      </c>
      <c r="E109" s="22"/>
      <c r="F109" s="22"/>
      <c r="G109" s="22"/>
      <c r="H109" s="22"/>
      <c r="I109" s="22"/>
      <c r="J109" s="22"/>
      <c r="K109" s="22"/>
      <c r="L109" s="22"/>
      <c r="M109" s="22"/>
      <c r="N109" s="22"/>
      <c r="O109" s="22"/>
      <c r="P109" s="22"/>
      <c r="Q109" s="22"/>
      <c r="R109" s="22"/>
      <c r="S109" s="22"/>
      <c r="T109" s="22"/>
      <c r="U109"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109 H2:Q2 K1 R1:S1 S2:U2">
    <cfRule type="containsText" dxfId="1202" priority="2" stopIfTrue="1" operator="containsText" text="С ЛИСТА">
      <formula>NOT(ISERROR(SEARCH("С ЛИСТА",A1)))</formula>
    </cfRule>
    <cfRule type="containsText" dxfId="1201" priority="3" stopIfTrue="1" operator="containsText" text="ИЗ ФАЙЛА">
      <formula>NOT(ISERROR(SEARCH("ИЗ ФАЙЛА",A1)))</formula>
    </cfRule>
    <cfRule type="containsText" dxfId="1200" priority="4" stopIfTrue="1" operator="containsText" text="!!!">
      <formula>NOT(ISERROR(SEARCH("!!!",A1)))</formula>
    </cfRule>
    <cfRule type="containsText" dxfId="1199" priority="5" stopIfTrue="1" operator="containsText" text=" Заполнения проёмов ">
      <formula>NOT(ISERROR(SEARCH(" Заполнения проёмов ",A1)))</formula>
    </cfRule>
    <cfRule type="containsText" dxfId="1198" priority="6" stopIfTrue="1" operator="containsText" text=" Сборочные единицы ">
      <formula>NOT(ISERROR(SEARCH(" Сборочные единицы ",A1)))</formula>
    </cfRule>
    <cfRule type="containsText" dxfId="1197" priority="7" stopIfTrue="1" operator="containsText" text=" Заполнения проёмов ">
      <formula>NOT(ISERROR(SEARCH(" Заполнения проёмов ",A1)))</formula>
    </cfRule>
    <cfRule type="containsText" dxfId="1196" priority="8" stopIfTrue="1" operator="containsText" text=" Сборочные единицы ">
      <formula>NOT(ISERROR(SEARCH(" Сборочные единицы ",A1)))</formula>
    </cfRule>
    <cfRule type="containsText" dxfId="1195" priority="9" stopIfTrue="1" operator="containsText" text=" Изделия ">
      <formula>NOT(ISERROR(SEARCH(" Изделия ",A1)))</formula>
    </cfRule>
    <cfRule type="containsText" dxfId="1194" priority="10" stopIfTrue="1" operator="containsText" text=" Материалы ">
      <formula>NOT(ISERROR(SEARCH(" Материалы ",A1)))</formula>
    </cfRule>
    <cfRule type="containsText" dxfId="1193" priority="11" stopIfTrue="1" operator="containsText" text=" Изделия арматурные ">
      <formula>NOT(ISERROR(SEARCH(" Изделия арматурные ",A1)))</formula>
    </cfRule>
    <cfRule type="containsText" dxfId="1192" priority="12" stopIfTrue="1" operator="containsText" text=" Прокат ">
      <formula>NOT(ISERROR(SEARCH(" Прокат ",A1)))</formula>
    </cfRule>
    <cfRule type="containsText" dxfId="1191" priority="13" stopIfTrue="1" operator="containsText" text="Элементы на отм.">
      <formula>NOT(ISERROR(SEARCH("Элементы на отм.",A1)))</formula>
    </cfRule>
    <cfRule type="containsText" dxfId="1190" priority="14" stopIfTrue="1" operator="containsText" text=", на ">
      <formula>NOT(ISERROR(SEARCH(", на ",A1)))</formula>
    </cfRule>
    <cfRule type="containsText" dxfId="1189" priority="15" stopIfTrue="1" operator="containsText" text="шт.)">
      <formula>NOT(ISERROR(SEARCH("шт.)",A1)))</formula>
    </cfRule>
  </conditionalFormatting>
  <conditionalFormatting sqref="A1:U1048576">
    <cfRule type="expression" dxfId="1188"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A2A4F996-75BC-49FE-B452-823F2972CC7B}">
          <x14:formula1>
            <xm:f>'!System'!$BW$1:$BW$6</xm:f>
          </x14:formula1>
          <xm:sqref>G3:G139</xm:sqref>
        </x14:dataValidation>
        <x14:dataValidation type="list" allowBlank="1" showInputMessage="1" showErrorMessage="1" xr:uid="{F4466220-6F17-4D4E-9278-C1B0CD63A19E}">
          <x14:formula1>
            <xm:f>'!System'!$AG$1:$AO$1</xm:f>
          </x14:formula1>
          <xm:sqref>J3:J139</xm:sqref>
        </x14:dataValidation>
        <x14:dataValidation type="list" allowBlank="1" showInputMessage="1" showErrorMessage="1" xr:uid="{16C155CB-5A18-4D61-B756-119B16B8576F}">
          <x14:formula1>
            <xm:f>'!System'!$A$1:$AE$1</xm:f>
          </x14:formula1>
          <xm:sqref>L3:L139</xm:sqref>
        </x14:dataValidation>
        <x14:dataValidation type="list" allowBlank="1" showInputMessage="1" showErrorMessage="1" xr:uid="{A45AEBCF-EFCD-424D-B480-81E2BB3F4761}">
          <x14:formula1>
            <xm:f>'!System'!$AP$1:$BV$1</xm:f>
          </x14:formula1>
          <xm:sqref>O3:O139</xm:sqref>
        </x14:dataValidation>
        <x14:dataValidation type="list" allowBlank="1" showInputMessage="1" showErrorMessage="1" xr:uid="{EA557138-B56C-42D3-A62B-85A129265964}">
          <x14:formula1>
            <xm:f>'!System'!$BX$1:$BX$5</xm:f>
          </x14:formula1>
          <xm:sqref>P3:P139</xm:sqref>
        </x14:dataValidation>
        <x14:dataValidation type="list" allowBlank="1" showInputMessage="1" showErrorMessage="1" xr:uid="{DED001BA-CCE1-44F8-9881-DD34DFB3B2E1}">
          <x14:formula1>
            <xm:f>'!System'!$AG$2:$AG$17</xm:f>
          </x14:formula1>
          <xm:sqref>I21 I22 I24 I25 I27 I28 I30 I31 I33 I34 I36 I37 I38 I39 I40 I42 I43 I45 I46 I48 I49 I51 I52 I54 I55 I57 I58 I60 I61 I62 I63 I64 I65 I66 I68 I69 I71 I72 I74 I75 I77 I78 I80 I81 I83 I84 I86 I87 I89 I90 I92 I93 I95 I96 I97 I98 I99 I101 I102 I104 I105 I107 I108</xm:sqref>
        </x14:dataValidation>
        <x14:dataValidation type="list" allowBlank="1" showInputMessage="1" showErrorMessage="1" xr:uid="{E2B8BF4F-4F2F-4A63-A370-59DA8D3A38EF}">
          <x14:formula1>
            <xm:f>'!System'!$AH$2:$AH$16</xm:f>
          </x14:formula1>
          <xm:sqref>I23 I26 I29 I32 I35 I41 I44 I47 I50 I53 I56 I59 I67 I70 I73 I76 I79 I82 I85 I88 I91 I94 I100 I103 I106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D3051-33FE-42D6-B13F-906001A7CDA3}">
  <sheetPr codeName="Лист29">
    <tabColor theme="7" tint="0.39997558519241921"/>
  </sheetPr>
  <dimension ref="A1:V87"/>
  <sheetViews>
    <sheetView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c r="V1" t="s">
        <v>3140</v>
      </c>
    </row>
    <row r="2" spans="1:22"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c r="V2" t="s">
        <v>3148</v>
      </c>
    </row>
    <row r="3" spans="1:22" ht="15.75" x14ac:dyDescent="0.25">
      <c r="A3" s="66" t="str">
        <f t="shared" ref="A3:A11" si="0">$B$12</f>
        <v>Пм4</v>
      </c>
      <c r="B3" s="13" t="s">
        <v>2971</v>
      </c>
      <c r="C3" s="13"/>
      <c r="D3" s="13"/>
      <c r="E3" s="13"/>
      <c r="F3" s="13"/>
      <c r="G3" s="13"/>
      <c r="H3" s="13"/>
      <c r="I3" s="13"/>
      <c r="J3" s="13"/>
      <c r="K3" s="13"/>
      <c r="L3" s="13"/>
      <c r="M3" s="13"/>
      <c r="N3" s="13"/>
      <c r="O3" s="13"/>
      <c r="P3" s="13"/>
      <c r="Q3" s="13"/>
      <c r="R3" s="13"/>
      <c r="S3" s="13"/>
      <c r="T3" s="13"/>
      <c r="U3" s="67"/>
      <c r="V3" t="s">
        <v>3150</v>
      </c>
    </row>
    <row r="4" spans="1:22" ht="15.75" x14ac:dyDescent="0.25">
      <c r="A4" s="66" t="str">
        <f t="shared" si="0"/>
        <v>Пм4</v>
      </c>
      <c r="B4" s="13" t="s">
        <v>2971</v>
      </c>
      <c r="C4" s="95" t="s">
        <v>2972</v>
      </c>
      <c r="D4" s="95" t="str">
        <f>VLOOKUP(A4,'из архикада Плиты'!$A$3:$G$500,5,TRUE)</f>
        <v>Бетон В30 (перекрытия)</v>
      </c>
      <c r="E4" s="95">
        <f>Сумма_ПоИД(A4,'из архикада Плиты'!$A$3:$G$500,1,4)/E12</f>
        <v>24.62</v>
      </c>
      <c r="F4" s="13"/>
      <c r="G4" s="13"/>
      <c r="H4" s="13"/>
      <c r="I4" s="13"/>
      <c r="J4" s="13"/>
      <c r="K4" s="13"/>
      <c r="L4" s="13"/>
      <c r="M4" s="13"/>
      <c r="N4" s="13"/>
      <c r="O4" s="13"/>
      <c r="P4" s="13"/>
      <c r="Q4" s="13"/>
      <c r="R4" s="13"/>
      <c r="S4" s="13"/>
      <c r="T4" s="13"/>
      <c r="U4" s="67"/>
    </row>
    <row r="5" spans="1:22" ht="15.75" x14ac:dyDescent="0.25">
      <c r="A5" s="66" t="str">
        <f t="shared" si="0"/>
        <v>Пм4</v>
      </c>
      <c r="B5" s="13" t="s">
        <v>2971</v>
      </c>
      <c r="C5" s="13"/>
      <c r="D5" s="13" t="s">
        <v>3420</v>
      </c>
      <c r="E5" s="13">
        <f>Сумма_ПоИД(A4,'из архикада Плиты'!$A$3:$G$500,1,7)/E12</f>
        <v>43800</v>
      </c>
      <c r="F5" s="13"/>
      <c r="G5" s="13"/>
      <c r="H5" s="13"/>
      <c r="I5" s="13"/>
      <c r="J5" s="13"/>
      <c r="K5" s="13"/>
      <c r="L5" s="13"/>
      <c r="M5" s="13"/>
      <c r="N5" s="13"/>
      <c r="O5" s="13"/>
      <c r="P5" s="13"/>
      <c r="Q5" s="13"/>
      <c r="R5" s="13"/>
      <c r="S5" s="13"/>
      <c r="T5" s="13"/>
      <c r="U5" s="67"/>
    </row>
    <row r="6" spans="1:22" ht="15.75" x14ac:dyDescent="0.25">
      <c r="A6" s="66" t="str">
        <f t="shared" si="0"/>
        <v>Пм4</v>
      </c>
      <c r="B6" s="13" t="s">
        <v>2971</v>
      </c>
      <c r="C6" s="13"/>
      <c r="D6" s="13" t="s">
        <v>3421</v>
      </c>
      <c r="E6" s="13">
        <f>Сумма_ПоИД(A4,'из архикада Плиты'!$A$3:$G$500,1,6)/E12</f>
        <v>98.48</v>
      </c>
      <c r="F6" s="13"/>
      <c r="G6" s="13"/>
      <c r="H6" s="13"/>
      <c r="I6" s="13"/>
      <c r="J6" s="13"/>
      <c r="K6" s="13"/>
      <c r="L6" s="13"/>
      <c r="M6" s="13"/>
      <c r="N6" s="13"/>
      <c r="O6" s="13"/>
      <c r="P6" s="13"/>
      <c r="Q6" s="13"/>
      <c r="R6" s="13"/>
      <c r="S6" s="13"/>
      <c r="T6" s="13"/>
      <c r="U6" s="67"/>
    </row>
    <row r="7" spans="1:22" ht="15.75" x14ac:dyDescent="0.25">
      <c r="A7" s="66" t="str">
        <f t="shared" si="0"/>
        <v>Пм4</v>
      </c>
      <c r="B7" s="13" t="s">
        <v>2971</v>
      </c>
      <c r="C7" s="13"/>
      <c r="D7" s="13" t="s">
        <v>2974</v>
      </c>
      <c r="E7" s="13">
        <f>Макс_ПоИД(A6,'из архикада Плиты'!$A$3:$G$500,1,3)</f>
        <v>250</v>
      </c>
      <c r="F7" s="13"/>
      <c r="G7" s="13"/>
      <c r="H7" s="13"/>
      <c r="I7" s="13"/>
      <c r="J7" s="13"/>
      <c r="K7" s="13"/>
      <c r="L7" s="13"/>
      <c r="M7" s="13"/>
      <c r="N7" s="13"/>
      <c r="O7" s="13"/>
      <c r="P7" s="13"/>
      <c r="Q7" s="13"/>
      <c r="R7" s="13"/>
      <c r="S7" s="13"/>
      <c r="T7" s="13"/>
      <c r="U7" s="67"/>
    </row>
    <row r="8" spans="1:22" ht="15.75" x14ac:dyDescent="0.25">
      <c r="A8" s="66" t="str">
        <f t="shared" si="0"/>
        <v>Пм4</v>
      </c>
      <c r="B8" s="13" t="s">
        <v>2971</v>
      </c>
      <c r="C8" s="13"/>
      <c r="D8" s="13" t="s">
        <v>2976</v>
      </c>
      <c r="E8" s="13">
        <f>Сумма_ПоИД(A8,'из архикада Отверстия_плиты'!$A$3:$G$300,1,6)/E12</f>
        <v>0</v>
      </c>
      <c r="F8" s="13"/>
      <c r="G8" s="13"/>
      <c r="H8" s="13"/>
      <c r="I8" s="13"/>
      <c r="J8" s="13"/>
      <c r="K8" s="13"/>
      <c r="L8" s="13"/>
      <c r="M8" s="13"/>
      <c r="N8" s="13"/>
      <c r="O8" s="13"/>
      <c r="P8" s="13"/>
      <c r="Q8" s="13"/>
      <c r="R8" s="13"/>
      <c r="S8" s="13"/>
      <c r="T8" s="13"/>
      <c r="U8" s="67"/>
    </row>
    <row r="9" spans="1:22" ht="15.75" x14ac:dyDescent="0.25">
      <c r="A9" s="66" t="str">
        <f t="shared" si="0"/>
        <v>Пм4</v>
      </c>
      <c r="B9" s="13" t="s">
        <v>2971</v>
      </c>
      <c r="C9" s="13"/>
      <c r="D9" s="13" t="s">
        <v>3424</v>
      </c>
      <c r="E9" s="13">
        <f>Сумма_ПоИД(A9,'из архикада Отверстия_плиты'!$A$3:$G$300,1,7)/E12</f>
        <v>0</v>
      </c>
      <c r="F9" s="13"/>
      <c r="G9" s="13"/>
      <c r="H9" s="13"/>
      <c r="I9" s="13"/>
      <c r="J9" s="13"/>
      <c r="K9" s="13"/>
      <c r="L9" s="13"/>
      <c r="M9" s="13"/>
      <c r="N9" s="13"/>
      <c r="O9" s="13"/>
      <c r="P9" s="13"/>
      <c r="Q9" s="13"/>
      <c r="R9" s="13"/>
      <c r="S9" s="13"/>
      <c r="T9" s="13"/>
      <c r="U9" s="67"/>
    </row>
    <row r="10" spans="1:22" ht="31.5" x14ac:dyDescent="0.25">
      <c r="A10" s="66" t="str">
        <f t="shared" si="0"/>
        <v>Пм4</v>
      </c>
      <c r="B10" s="13" t="s">
        <v>2971</v>
      </c>
      <c r="C10" s="13"/>
      <c r="D10" s="13" t="s">
        <v>3425</v>
      </c>
      <c r="E10" s="13">
        <v>0</v>
      </c>
      <c r="F10" s="13"/>
      <c r="G10" s="13"/>
      <c r="H10" s="13"/>
      <c r="I10" s="13"/>
      <c r="J10" s="13"/>
      <c r="K10" s="13"/>
      <c r="L10" s="13"/>
      <c r="M10" s="13"/>
      <c r="N10" s="13"/>
      <c r="O10" s="13"/>
      <c r="P10" s="13"/>
      <c r="Q10" s="13"/>
      <c r="R10" s="13"/>
      <c r="S10" s="13"/>
      <c r="T10" s="13"/>
      <c r="U10" s="67"/>
    </row>
    <row r="11" spans="1:22" ht="15.75" x14ac:dyDescent="0.25">
      <c r="A11" s="66" t="str">
        <f t="shared" si="0"/>
        <v>Пм4</v>
      </c>
      <c r="B11" s="13" t="s">
        <v>2971</v>
      </c>
      <c r="C11" s="13"/>
      <c r="D11" s="13" t="s">
        <v>3426</v>
      </c>
      <c r="E11" s="13">
        <v>200</v>
      </c>
      <c r="F11" s="13"/>
      <c r="G11" s="13"/>
      <c r="H11" s="13"/>
      <c r="I11" s="13"/>
      <c r="J11" s="13"/>
      <c r="K11" s="13"/>
      <c r="L11" s="13"/>
      <c r="M11" s="13"/>
      <c r="N11" s="13"/>
      <c r="O11" s="13"/>
      <c r="P11" s="13"/>
      <c r="Q11" s="13"/>
      <c r="R11" s="13"/>
      <c r="S11" s="13"/>
      <c r="T11" s="13"/>
      <c r="U11" s="67"/>
    </row>
    <row r="12" spans="1:22" ht="15.75" x14ac:dyDescent="0.25">
      <c r="A12" s="14" t="str">
        <f>$B$12</f>
        <v>Пм4</v>
      </c>
      <c r="B12" s="15" t="s">
        <v>3146</v>
      </c>
      <c r="C12" s="15" t="s">
        <v>3427</v>
      </c>
      <c r="D12" s="15" t="s">
        <v>3147</v>
      </c>
      <c r="E12" s="15">
        <v>1</v>
      </c>
      <c r="F12" s="15"/>
      <c r="G12" s="15"/>
      <c r="H12" s="15"/>
      <c r="I12" s="15"/>
      <c r="J12" s="15"/>
      <c r="K12" s="15"/>
      <c r="L12" s="15"/>
      <c r="M12" s="15"/>
      <c r="N12" s="15"/>
      <c r="O12" s="15"/>
      <c r="P12" s="15"/>
      <c r="Q12" s="15"/>
      <c r="R12" s="15"/>
      <c r="S12" s="15"/>
      <c r="T12" s="15"/>
      <c r="U12" s="16"/>
    </row>
    <row r="13" spans="1:22" ht="15.75" x14ac:dyDescent="0.25">
      <c r="A13" s="32" t="str">
        <f t="shared" ref="A13:A20" si="1">$B$12</f>
        <v>Пм4</v>
      </c>
      <c r="B13" s="30"/>
      <c r="C13" s="35" t="s">
        <v>2980</v>
      </c>
      <c r="D13" s="35" t="s">
        <v>3623</v>
      </c>
      <c r="E13" s="35">
        <f>E4</f>
        <v>24.62</v>
      </c>
      <c r="F13" s="13" t="s">
        <v>4</v>
      </c>
      <c r="G13" s="30" t="s">
        <v>3</v>
      </c>
      <c r="H13" s="30"/>
      <c r="I13" s="30"/>
      <c r="J13" s="30"/>
      <c r="K13" s="30"/>
      <c r="L13" s="30"/>
      <c r="M13" s="30"/>
      <c r="N13" s="30"/>
      <c r="O13" s="30"/>
      <c r="P13" s="30"/>
      <c r="Q13" s="30"/>
      <c r="R13" s="30"/>
      <c r="S13" s="30"/>
      <c r="T13" s="30"/>
      <c r="U13" s="33"/>
    </row>
    <row r="14" spans="1:22" ht="15.75" x14ac:dyDescent="0.25">
      <c r="A14" s="32" t="str">
        <f t="shared" si="1"/>
        <v>Пм4</v>
      </c>
      <c r="B14" s="30">
        <v>1</v>
      </c>
      <c r="C14" s="30" t="s">
        <v>2909</v>
      </c>
      <c r="D14" s="30" t="s">
        <v>3428</v>
      </c>
      <c r="E14" s="78">
        <v>1</v>
      </c>
      <c r="F14" s="13">
        <v>0.88800000000000001</v>
      </c>
      <c r="G14" s="30" t="s">
        <v>20</v>
      </c>
      <c r="H14" s="78">
        <f>Арм_ПоПлощади($E$6*1000*1000,$E$11,T14,6000)</f>
        <v>548110</v>
      </c>
      <c r="I14" s="30">
        <v>12</v>
      </c>
      <c r="J14" s="30" t="s">
        <v>2</v>
      </c>
      <c r="K14" s="30"/>
      <c r="L14" s="30"/>
      <c r="M14" s="30"/>
      <c r="N14" s="30"/>
      <c r="O14" s="30"/>
      <c r="P14" s="30"/>
      <c r="Q14" s="30"/>
      <c r="R14" s="30"/>
      <c r="S14" s="30">
        <v>455</v>
      </c>
      <c r="T14" s="30">
        <v>545</v>
      </c>
      <c r="U14" s="33">
        <v>30</v>
      </c>
    </row>
    <row r="15" spans="1:22" ht="15.75" x14ac:dyDescent="0.25">
      <c r="A15" s="32" t="str">
        <f t="shared" si="1"/>
        <v>Пм4</v>
      </c>
      <c r="B15" s="30">
        <v>2</v>
      </c>
      <c r="C15" s="30" t="s">
        <v>2909</v>
      </c>
      <c r="D15" s="30" t="s">
        <v>3429</v>
      </c>
      <c r="E15" s="78">
        <v>1</v>
      </c>
      <c r="F15" s="13">
        <v>1.208</v>
      </c>
      <c r="G15" s="30" t="s">
        <v>20</v>
      </c>
      <c r="H15" s="78">
        <f t="shared" ref="H15:H17" si="2">Арм_ПоПлощади($E$6*1000*1000,$E$11,T15,6000)</f>
        <v>555670</v>
      </c>
      <c r="I15" s="30">
        <v>14</v>
      </c>
      <c r="J15" s="30" t="s">
        <v>2</v>
      </c>
      <c r="K15" s="30"/>
      <c r="L15" s="30"/>
      <c r="M15" s="30"/>
      <c r="N15" s="30"/>
      <c r="O15" s="30"/>
      <c r="P15" s="30"/>
      <c r="Q15" s="30"/>
      <c r="R15" s="30"/>
      <c r="S15" s="30">
        <v>530</v>
      </c>
      <c r="T15" s="30">
        <v>635</v>
      </c>
      <c r="U15" s="33">
        <v>35</v>
      </c>
    </row>
    <row r="16" spans="1:22" ht="15.75" x14ac:dyDescent="0.25">
      <c r="A16" s="32" t="str">
        <f t="shared" si="1"/>
        <v>Пм4</v>
      </c>
      <c r="B16" s="30">
        <v>2</v>
      </c>
      <c r="C16" s="30" t="s">
        <v>2909</v>
      </c>
      <c r="D16" s="30" t="s">
        <v>3430</v>
      </c>
      <c r="E16" s="78">
        <v>1</v>
      </c>
      <c r="F16" s="13">
        <v>1.208</v>
      </c>
      <c r="G16" s="30" t="s">
        <v>20</v>
      </c>
      <c r="H16" s="78">
        <f t="shared" si="2"/>
        <v>555670</v>
      </c>
      <c r="I16" s="30">
        <v>14</v>
      </c>
      <c r="J16" s="30" t="s">
        <v>2</v>
      </c>
      <c r="K16" s="30"/>
      <c r="L16" s="30"/>
      <c r="M16" s="30"/>
      <c r="N16" s="30"/>
      <c r="O16" s="30"/>
      <c r="P16" s="30"/>
      <c r="Q16" s="30"/>
      <c r="R16" s="30"/>
      <c r="S16" s="30">
        <v>530</v>
      </c>
      <c r="T16" s="30">
        <v>635</v>
      </c>
      <c r="U16" s="33">
        <v>35</v>
      </c>
    </row>
    <row r="17" spans="1:21" ht="15.75" x14ac:dyDescent="0.25">
      <c r="A17" s="32" t="str">
        <f t="shared" si="1"/>
        <v>Пм4</v>
      </c>
      <c r="B17" s="30">
        <v>2</v>
      </c>
      <c r="C17" s="30" t="s">
        <v>2909</v>
      </c>
      <c r="D17" s="30" t="s">
        <v>3431</v>
      </c>
      <c r="E17" s="78">
        <v>1</v>
      </c>
      <c r="F17" s="13">
        <v>1.208</v>
      </c>
      <c r="G17" s="30" t="s">
        <v>20</v>
      </c>
      <c r="H17" s="78">
        <f t="shared" si="2"/>
        <v>555670</v>
      </c>
      <c r="I17" s="30">
        <v>14</v>
      </c>
      <c r="J17" s="30" t="s">
        <v>2</v>
      </c>
      <c r="K17" s="30"/>
      <c r="L17" s="30"/>
      <c r="M17" s="30"/>
      <c r="N17" s="30"/>
      <c r="O17" s="30"/>
      <c r="P17" s="30"/>
      <c r="Q17" s="30"/>
      <c r="R17" s="30"/>
      <c r="S17" s="30">
        <v>530</v>
      </c>
      <c r="T17" s="30">
        <v>635</v>
      </c>
      <c r="U17" s="33">
        <v>35</v>
      </c>
    </row>
    <row r="18" spans="1:21" ht="15.75" x14ac:dyDescent="0.25">
      <c r="A18" s="32" t="str">
        <f t="shared" si="1"/>
        <v>Пм4</v>
      </c>
      <c r="B18" s="79" t="str">
        <f>Изделия_спец.И!$B$65</f>
        <v>Кр8</v>
      </c>
      <c r="C18" s="79" t="str">
        <f>Изделия_спец.И!$C$65</f>
        <v xml:space="preserve"> </v>
      </c>
      <c r="D18" s="79" t="str">
        <f>Изделия_спец.И!$D$65</f>
        <v>Каркас Кр8</v>
      </c>
      <c r="E18" s="79">
        <v>104</v>
      </c>
      <c r="F18" s="13"/>
      <c r="G18" s="30"/>
      <c r="H18" s="30"/>
      <c r="I18" s="30"/>
      <c r="J18" s="30"/>
      <c r="K18" s="30"/>
      <c r="L18" s="30"/>
      <c r="M18" s="30"/>
      <c r="N18" s="30"/>
      <c r="O18" s="30"/>
      <c r="P18" s="30"/>
      <c r="Q18" s="30"/>
      <c r="R18" s="30"/>
      <c r="S18" s="30"/>
      <c r="T18" s="30"/>
      <c r="U18" s="33"/>
    </row>
    <row r="19" spans="1:21" ht="15.75" x14ac:dyDescent="0.25">
      <c r="A19" s="32" t="str">
        <f t="shared" si="1"/>
        <v>Пм4</v>
      </c>
      <c r="B19" s="79" t="str">
        <f>Изделия_спец.И!$B$69</f>
        <v>Кр9</v>
      </c>
      <c r="C19" s="79" t="str">
        <f>Изделия_спец.И!$C$69</f>
        <v xml:space="preserve"> </v>
      </c>
      <c r="D19" s="79" t="str">
        <f>Изделия_спец.И!$D$69</f>
        <v>Каркас Кр9</v>
      </c>
      <c r="E19" s="79">
        <v>48</v>
      </c>
      <c r="F19" s="13"/>
      <c r="G19" s="30"/>
      <c r="H19" s="30"/>
      <c r="I19" s="30"/>
      <c r="J19" s="30"/>
      <c r="K19" s="30"/>
      <c r="L19" s="30"/>
      <c r="M19" s="30"/>
      <c r="N19" s="30"/>
      <c r="O19" s="30"/>
      <c r="P19" s="30"/>
      <c r="Q19" s="30"/>
      <c r="R19" s="30"/>
      <c r="S19" s="30"/>
      <c r="T19" s="30"/>
      <c r="U19" s="33"/>
    </row>
    <row r="20" spans="1:21" ht="15.75" x14ac:dyDescent="0.25">
      <c r="A20" s="32" t="str">
        <f t="shared" si="1"/>
        <v>Пм4</v>
      </c>
      <c r="B20" s="79" t="str">
        <f>Изделия_спец.И!$B$73</f>
        <v>Кр10</v>
      </c>
      <c r="C20" s="79" t="str">
        <f>Изделия_спец.И!$C$73</f>
        <v xml:space="preserve"> </v>
      </c>
      <c r="D20" s="79" t="str">
        <f>Изделия_спец.И!$D$73</f>
        <v>Каркас Кр10</v>
      </c>
      <c r="E20" s="79">
        <v>48</v>
      </c>
      <c r="F20" s="13"/>
      <c r="G20" s="30"/>
      <c r="H20" s="30"/>
      <c r="I20" s="30"/>
      <c r="J20" s="30"/>
      <c r="K20" s="30"/>
      <c r="L20" s="30"/>
      <c r="M20" s="30"/>
      <c r="N20" s="30"/>
      <c r="O20" s="30"/>
      <c r="P20" s="30"/>
      <c r="Q20" s="30"/>
      <c r="R20" s="30"/>
      <c r="S20" s="30"/>
      <c r="T20" s="30"/>
      <c r="U20" s="33"/>
    </row>
    <row r="21" spans="1:21" ht="15.75" x14ac:dyDescent="0.25">
      <c r="A21" s="17"/>
      <c r="B21" s="17"/>
      <c r="C21" s="17"/>
      <c r="D21" s="17"/>
      <c r="E21" s="17"/>
      <c r="F21" s="17"/>
      <c r="G21" s="17"/>
      <c r="H21" s="17"/>
      <c r="I21" s="17"/>
      <c r="J21" s="17"/>
      <c r="K21" s="17"/>
      <c r="L21" s="17"/>
      <c r="M21" s="17"/>
      <c r="N21" s="17"/>
      <c r="O21" s="17"/>
      <c r="P21" s="17"/>
      <c r="Q21" s="17"/>
      <c r="R21" s="17"/>
      <c r="S21" s="17"/>
      <c r="T21" s="17"/>
      <c r="U21" s="17"/>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7"/>
      <c r="B23" s="17"/>
      <c r="C23" s="17"/>
      <c r="D23" s="17"/>
      <c r="E23" s="17"/>
      <c r="F23" s="17"/>
      <c r="G23" s="17"/>
      <c r="H23" s="17"/>
      <c r="I23" s="17"/>
      <c r="J23" s="17"/>
      <c r="K23" s="17"/>
      <c r="L23" s="17"/>
      <c r="M23" s="17"/>
      <c r="N23" s="17"/>
      <c r="O23" s="17"/>
      <c r="P23" s="17"/>
      <c r="Q23" s="17"/>
      <c r="R23" s="17"/>
      <c r="S23" s="17"/>
      <c r="T23" s="17"/>
      <c r="U23" s="17"/>
    </row>
    <row r="24" spans="1:21" ht="31.5" x14ac:dyDescent="0.25">
      <c r="A24" s="66" t="s">
        <v>2971</v>
      </c>
      <c r="B24" s="13" t="s">
        <v>2971</v>
      </c>
      <c r="C24" s="13" t="s">
        <v>2981</v>
      </c>
      <c r="D24" s="13" t="s">
        <v>2982</v>
      </c>
      <c r="E24" s="13"/>
      <c r="F24" s="13"/>
      <c r="G24" s="13"/>
      <c r="H24" s="13"/>
      <c r="I24" s="13"/>
      <c r="J24" s="13"/>
      <c r="K24" s="13"/>
      <c r="L24" s="13"/>
      <c r="M24" s="13"/>
      <c r="N24" s="13"/>
      <c r="O24" s="13"/>
      <c r="P24" s="13"/>
      <c r="Q24" s="13"/>
      <c r="R24" s="13"/>
      <c r="S24" s="13"/>
      <c r="T24" s="13"/>
      <c r="U24" s="67"/>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66" t="s">
        <v>3146</v>
      </c>
      <c r="B27" s="13" t="s">
        <v>2971</v>
      </c>
      <c r="C27" s="13" t="s">
        <v>3685</v>
      </c>
      <c r="D27" s="13" t="s">
        <v>3686</v>
      </c>
      <c r="E27" s="13"/>
      <c r="F27" s="13"/>
      <c r="G27" s="13"/>
      <c r="H27" s="13"/>
      <c r="I27" s="13"/>
      <c r="J27" s="13"/>
      <c r="K27" s="13"/>
      <c r="L27" s="13"/>
      <c r="M27" s="13"/>
      <c r="N27" s="13"/>
      <c r="O27" s="13"/>
      <c r="P27" s="13"/>
      <c r="Q27" s="13"/>
      <c r="R27" s="13"/>
      <c r="S27" s="13"/>
      <c r="T27" s="13"/>
      <c r="U27" s="67"/>
    </row>
    <row r="28" spans="1:21" ht="15.75" x14ac:dyDescent="0.25">
      <c r="A28" s="68" t="s">
        <v>3146</v>
      </c>
      <c r="B28" s="69">
        <v>22</v>
      </c>
      <c r="C28" s="69" t="s">
        <v>2909</v>
      </c>
      <c r="D28" s="69" t="s">
        <v>3687</v>
      </c>
      <c r="E28" s="69">
        <v>6</v>
      </c>
      <c r="F28" s="69">
        <v>1.208</v>
      </c>
      <c r="G28" s="69"/>
      <c r="H28" s="69">
        <v>2000</v>
      </c>
      <c r="I28" s="69">
        <v>14</v>
      </c>
      <c r="J28" s="69" t="s">
        <v>2</v>
      </c>
      <c r="K28" s="69"/>
      <c r="L28" s="69"/>
      <c r="M28" s="69"/>
      <c r="N28" s="69"/>
      <c r="O28" s="69"/>
      <c r="P28" s="69"/>
      <c r="Q28" s="69"/>
      <c r="R28" s="69"/>
      <c r="S28" s="69">
        <v>530</v>
      </c>
      <c r="T28" s="69">
        <v>635</v>
      </c>
      <c r="U28" s="70">
        <v>35</v>
      </c>
    </row>
    <row r="29" spans="1:21" ht="15.75" x14ac:dyDescent="0.25">
      <c r="A29" s="68" t="s">
        <v>3146</v>
      </c>
      <c r="B29" s="69">
        <v>22</v>
      </c>
      <c r="C29" s="69" t="s">
        <v>2909</v>
      </c>
      <c r="D29" s="69" t="s">
        <v>3688</v>
      </c>
      <c r="E29" s="69">
        <v>6</v>
      </c>
      <c r="F29" s="69">
        <v>1.208</v>
      </c>
      <c r="G29" s="69"/>
      <c r="H29" s="69">
        <v>2000</v>
      </c>
      <c r="I29" s="69">
        <v>14</v>
      </c>
      <c r="J29" s="69" t="s">
        <v>2</v>
      </c>
      <c r="K29" s="69"/>
      <c r="L29" s="69"/>
      <c r="M29" s="69"/>
      <c r="N29" s="69"/>
      <c r="O29" s="69"/>
      <c r="P29" s="69"/>
      <c r="Q29" s="69"/>
      <c r="R29" s="69"/>
      <c r="S29" s="69">
        <v>530</v>
      </c>
      <c r="T29" s="69">
        <v>635</v>
      </c>
      <c r="U29" s="70">
        <v>35</v>
      </c>
    </row>
    <row r="30" spans="1:21" ht="15.75" x14ac:dyDescent="0.25">
      <c r="A30" s="68" t="s">
        <v>3146</v>
      </c>
      <c r="B30" s="69">
        <v>4</v>
      </c>
      <c r="C30" s="69" t="s">
        <v>2909</v>
      </c>
      <c r="D30" s="69" t="s">
        <v>3689</v>
      </c>
      <c r="E30" s="69">
        <v>5</v>
      </c>
      <c r="F30" s="69">
        <v>1.208</v>
      </c>
      <c r="G30" s="69" t="s">
        <v>0</v>
      </c>
      <c r="H30" s="69">
        <v>1550</v>
      </c>
      <c r="I30" s="69">
        <v>14</v>
      </c>
      <c r="J30" s="69" t="s">
        <v>2</v>
      </c>
      <c r="K30" s="69"/>
      <c r="L30" s="69"/>
      <c r="M30" s="69"/>
      <c r="N30" s="69"/>
      <c r="O30" s="69"/>
      <c r="P30" s="69"/>
      <c r="Q30" s="69"/>
      <c r="R30" s="69"/>
      <c r="S30" s="69">
        <v>530</v>
      </c>
      <c r="T30" s="69">
        <v>635</v>
      </c>
      <c r="U30" s="70">
        <v>35</v>
      </c>
    </row>
    <row r="31" spans="1:21" ht="15.75" x14ac:dyDescent="0.25">
      <c r="A31" s="68" t="s">
        <v>3146</v>
      </c>
      <c r="B31" s="69">
        <v>4</v>
      </c>
      <c r="C31" s="69" t="s">
        <v>2909</v>
      </c>
      <c r="D31" s="69" t="s">
        <v>3690</v>
      </c>
      <c r="E31" s="69">
        <v>5</v>
      </c>
      <c r="F31" s="69">
        <v>1.208</v>
      </c>
      <c r="G31" s="69" t="s">
        <v>0</v>
      </c>
      <c r="H31" s="69">
        <v>1550</v>
      </c>
      <c r="I31" s="69">
        <v>14</v>
      </c>
      <c r="J31" s="69" t="s">
        <v>2</v>
      </c>
      <c r="K31" s="69"/>
      <c r="L31" s="69"/>
      <c r="M31" s="69"/>
      <c r="N31" s="69"/>
      <c r="O31" s="69"/>
      <c r="P31" s="69"/>
      <c r="Q31" s="69"/>
      <c r="R31" s="69"/>
      <c r="S31" s="69">
        <v>530</v>
      </c>
      <c r="T31" s="69">
        <v>635</v>
      </c>
      <c r="U31" s="70">
        <v>35</v>
      </c>
    </row>
    <row r="32" spans="1:21" ht="15.75" x14ac:dyDescent="0.25">
      <c r="A32" s="68" t="s">
        <v>3146</v>
      </c>
      <c r="B32" s="69">
        <v>3</v>
      </c>
      <c r="C32" s="69" t="s">
        <v>2909</v>
      </c>
      <c r="D32" s="69" t="s">
        <v>3691</v>
      </c>
      <c r="E32" s="69">
        <v>5</v>
      </c>
      <c r="F32" s="69">
        <v>1.208</v>
      </c>
      <c r="G32" s="69" t="s">
        <v>0</v>
      </c>
      <c r="H32" s="69">
        <v>1580</v>
      </c>
      <c r="I32" s="69">
        <v>14</v>
      </c>
      <c r="J32" s="69" t="s">
        <v>2</v>
      </c>
      <c r="K32" s="69"/>
      <c r="L32" s="69"/>
      <c r="M32" s="69"/>
      <c r="N32" s="69"/>
      <c r="O32" s="69"/>
      <c r="P32" s="69"/>
      <c r="Q32" s="69"/>
      <c r="R32" s="69"/>
      <c r="S32" s="69">
        <v>530</v>
      </c>
      <c r="T32" s="69">
        <v>635</v>
      </c>
      <c r="U32" s="70">
        <v>35</v>
      </c>
    </row>
    <row r="33" spans="1:21" ht="15.75" x14ac:dyDescent="0.25">
      <c r="A33" s="68" t="s">
        <v>3146</v>
      </c>
      <c r="B33" s="69">
        <v>3</v>
      </c>
      <c r="C33" s="69" t="s">
        <v>2909</v>
      </c>
      <c r="D33" s="69" t="s">
        <v>3692</v>
      </c>
      <c r="E33" s="69">
        <v>5</v>
      </c>
      <c r="F33" s="69">
        <v>1.208</v>
      </c>
      <c r="G33" s="69" t="s">
        <v>0</v>
      </c>
      <c r="H33" s="69">
        <v>1580</v>
      </c>
      <c r="I33" s="69">
        <v>14</v>
      </c>
      <c r="J33" s="69" t="s">
        <v>2</v>
      </c>
      <c r="K33" s="69"/>
      <c r="L33" s="69"/>
      <c r="M33" s="69"/>
      <c r="N33" s="69"/>
      <c r="O33" s="69"/>
      <c r="P33" s="69"/>
      <c r="Q33" s="69"/>
      <c r="R33" s="69"/>
      <c r="S33" s="69">
        <v>530</v>
      </c>
      <c r="T33" s="69">
        <v>635</v>
      </c>
      <c r="U33" s="70">
        <v>35</v>
      </c>
    </row>
    <row r="34" spans="1:21" ht="15.75" x14ac:dyDescent="0.25">
      <c r="A34" s="68" t="s">
        <v>3146</v>
      </c>
      <c r="B34" s="69">
        <v>4</v>
      </c>
      <c r="C34" s="69" t="s">
        <v>2909</v>
      </c>
      <c r="D34" s="69" t="s">
        <v>3693</v>
      </c>
      <c r="E34" s="69">
        <v>5</v>
      </c>
      <c r="F34" s="69">
        <v>1.208</v>
      </c>
      <c r="G34" s="69" t="s">
        <v>0</v>
      </c>
      <c r="H34" s="69">
        <v>1550</v>
      </c>
      <c r="I34" s="69">
        <v>14</v>
      </c>
      <c r="J34" s="69" t="s">
        <v>2</v>
      </c>
      <c r="K34" s="69"/>
      <c r="L34" s="69"/>
      <c r="M34" s="69"/>
      <c r="N34" s="69"/>
      <c r="O34" s="69"/>
      <c r="P34" s="69"/>
      <c r="Q34" s="69"/>
      <c r="R34" s="69"/>
      <c r="S34" s="69">
        <v>530</v>
      </c>
      <c r="T34" s="69">
        <v>635</v>
      </c>
      <c r="U34" s="70">
        <v>35</v>
      </c>
    </row>
    <row r="35" spans="1:21" ht="15.75" x14ac:dyDescent="0.25">
      <c r="A35" s="68" t="s">
        <v>3146</v>
      </c>
      <c r="B35" s="69">
        <v>4</v>
      </c>
      <c r="C35" s="69" t="s">
        <v>2909</v>
      </c>
      <c r="D35" s="69" t="s">
        <v>3694</v>
      </c>
      <c r="E35" s="69">
        <v>5</v>
      </c>
      <c r="F35" s="69">
        <v>1.208</v>
      </c>
      <c r="G35" s="69" t="s">
        <v>0</v>
      </c>
      <c r="H35" s="69">
        <v>1550</v>
      </c>
      <c r="I35" s="69">
        <v>14</v>
      </c>
      <c r="J35" s="69" t="s">
        <v>2</v>
      </c>
      <c r="K35" s="69"/>
      <c r="L35" s="69"/>
      <c r="M35" s="69"/>
      <c r="N35" s="69"/>
      <c r="O35" s="69"/>
      <c r="P35" s="69"/>
      <c r="Q35" s="69"/>
      <c r="R35" s="69"/>
      <c r="S35" s="69">
        <v>530</v>
      </c>
      <c r="T35" s="69">
        <v>635</v>
      </c>
      <c r="U35" s="70">
        <v>35</v>
      </c>
    </row>
    <row r="36" spans="1:21" ht="15.75" x14ac:dyDescent="0.25">
      <c r="A36" s="68" t="s">
        <v>3146</v>
      </c>
      <c r="B36" s="69">
        <v>3</v>
      </c>
      <c r="C36" s="69" t="s">
        <v>2909</v>
      </c>
      <c r="D36" s="69" t="s">
        <v>3695</v>
      </c>
      <c r="E36" s="69">
        <v>5</v>
      </c>
      <c r="F36" s="69">
        <v>1.208</v>
      </c>
      <c r="G36" s="69" t="s">
        <v>0</v>
      </c>
      <c r="H36" s="69">
        <v>1580</v>
      </c>
      <c r="I36" s="69">
        <v>14</v>
      </c>
      <c r="J36" s="69" t="s">
        <v>2</v>
      </c>
      <c r="K36" s="69"/>
      <c r="L36" s="69"/>
      <c r="M36" s="69"/>
      <c r="N36" s="69"/>
      <c r="O36" s="69"/>
      <c r="P36" s="69"/>
      <c r="Q36" s="69"/>
      <c r="R36" s="69"/>
      <c r="S36" s="69">
        <v>530</v>
      </c>
      <c r="T36" s="69">
        <v>635</v>
      </c>
      <c r="U36" s="70">
        <v>35</v>
      </c>
    </row>
    <row r="37" spans="1:21" ht="15.75" x14ac:dyDescent="0.25">
      <c r="A37" s="68" t="s">
        <v>3146</v>
      </c>
      <c r="B37" s="69">
        <v>3</v>
      </c>
      <c r="C37" s="69" t="s">
        <v>2909</v>
      </c>
      <c r="D37" s="69" t="s">
        <v>3696</v>
      </c>
      <c r="E37" s="69">
        <v>5</v>
      </c>
      <c r="F37" s="69">
        <v>1.208</v>
      </c>
      <c r="G37" s="69" t="s">
        <v>0</v>
      </c>
      <c r="H37" s="69">
        <v>1580</v>
      </c>
      <c r="I37" s="69">
        <v>14</v>
      </c>
      <c r="J37" s="69" t="s">
        <v>2</v>
      </c>
      <c r="K37" s="69"/>
      <c r="L37" s="69"/>
      <c r="M37" s="69"/>
      <c r="N37" s="69"/>
      <c r="O37" s="69"/>
      <c r="P37" s="69"/>
      <c r="Q37" s="69"/>
      <c r="R37" s="69"/>
      <c r="S37" s="69">
        <v>530</v>
      </c>
      <c r="T37" s="69">
        <v>635</v>
      </c>
      <c r="U37" s="70">
        <v>35</v>
      </c>
    </row>
    <row r="38" spans="1:21" ht="15.75" x14ac:dyDescent="0.25">
      <c r="A38" s="68" t="s">
        <v>3146</v>
      </c>
      <c r="B38" s="69">
        <v>4</v>
      </c>
      <c r="C38" s="69" t="s">
        <v>2909</v>
      </c>
      <c r="D38" s="69" t="s">
        <v>3697</v>
      </c>
      <c r="E38" s="69">
        <v>78</v>
      </c>
      <c r="F38" s="69">
        <v>1.208</v>
      </c>
      <c r="G38" s="69" t="s">
        <v>0</v>
      </c>
      <c r="H38" s="69">
        <v>1550</v>
      </c>
      <c r="I38" s="69">
        <v>14</v>
      </c>
      <c r="J38" s="69" t="s">
        <v>2</v>
      </c>
      <c r="K38" s="69"/>
      <c r="L38" s="69"/>
      <c r="M38" s="69"/>
      <c r="N38" s="69"/>
      <c r="O38" s="69"/>
      <c r="P38" s="69"/>
      <c r="Q38" s="69"/>
      <c r="R38" s="69"/>
      <c r="S38" s="69">
        <v>530</v>
      </c>
      <c r="T38" s="69">
        <v>635</v>
      </c>
      <c r="U38" s="70">
        <v>35</v>
      </c>
    </row>
    <row r="39" spans="1:21" ht="15.75" x14ac:dyDescent="0.25">
      <c r="A39" s="68" t="s">
        <v>3146</v>
      </c>
      <c r="B39" s="69">
        <v>3</v>
      </c>
      <c r="C39" s="69" t="s">
        <v>2909</v>
      </c>
      <c r="D39" s="69" t="s">
        <v>3698</v>
      </c>
      <c r="E39" s="69">
        <v>34</v>
      </c>
      <c r="F39" s="69">
        <v>1.208</v>
      </c>
      <c r="G39" s="69" t="s">
        <v>0</v>
      </c>
      <c r="H39" s="69">
        <v>1580</v>
      </c>
      <c r="I39" s="69">
        <v>14</v>
      </c>
      <c r="J39" s="69" t="s">
        <v>2</v>
      </c>
      <c r="K39" s="69"/>
      <c r="L39" s="69"/>
      <c r="M39" s="69"/>
      <c r="N39" s="69"/>
      <c r="O39" s="69"/>
      <c r="P39" s="69"/>
      <c r="Q39" s="69"/>
      <c r="R39" s="69"/>
      <c r="S39" s="69">
        <v>530</v>
      </c>
      <c r="T39" s="69">
        <v>635</v>
      </c>
      <c r="U39" s="70">
        <v>35</v>
      </c>
    </row>
    <row r="40" spans="1:21" ht="15.75" x14ac:dyDescent="0.25">
      <c r="A40" s="68" t="s">
        <v>3146</v>
      </c>
      <c r="B40" s="69">
        <v>4</v>
      </c>
      <c r="C40" s="69" t="s">
        <v>2909</v>
      </c>
      <c r="D40" s="69" t="s">
        <v>3699</v>
      </c>
      <c r="E40" s="69">
        <v>78</v>
      </c>
      <c r="F40" s="69">
        <v>1.208</v>
      </c>
      <c r="G40" s="69" t="s">
        <v>0</v>
      </c>
      <c r="H40" s="69">
        <v>1550</v>
      </c>
      <c r="I40" s="69">
        <v>14</v>
      </c>
      <c r="J40" s="69" t="s">
        <v>2</v>
      </c>
      <c r="K40" s="69"/>
      <c r="L40" s="69"/>
      <c r="M40" s="69"/>
      <c r="N40" s="69"/>
      <c r="O40" s="69"/>
      <c r="P40" s="69"/>
      <c r="Q40" s="69"/>
      <c r="R40" s="69"/>
      <c r="S40" s="69">
        <v>530</v>
      </c>
      <c r="T40" s="69">
        <v>635</v>
      </c>
      <c r="U40" s="70">
        <v>35</v>
      </c>
    </row>
    <row r="41" spans="1:21" ht="15.75" x14ac:dyDescent="0.25">
      <c r="A41" s="68" t="s">
        <v>3146</v>
      </c>
      <c r="B41" s="69">
        <v>3</v>
      </c>
      <c r="C41" s="69" t="s">
        <v>2909</v>
      </c>
      <c r="D41" s="69" t="s">
        <v>3700</v>
      </c>
      <c r="E41" s="69">
        <v>34</v>
      </c>
      <c r="F41" s="69">
        <v>1.208</v>
      </c>
      <c r="G41" s="69" t="s">
        <v>0</v>
      </c>
      <c r="H41" s="69">
        <v>1580</v>
      </c>
      <c r="I41" s="69">
        <v>14</v>
      </c>
      <c r="J41" s="69" t="s">
        <v>2</v>
      </c>
      <c r="K41" s="69"/>
      <c r="L41" s="69"/>
      <c r="M41" s="69"/>
      <c r="N41" s="69"/>
      <c r="O41" s="69"/>
      <c r="P41" s="69"/>
      <c r="Q41" s="69"/>
      <c r="R41" s="69"/>
      <c r="S41" s="69">
        <v>530</v>
      </c>
      <c r="T41" s="69">
        <v>635</v>
      </c>
      <c r="U41" s="70">
        <v>35</v>
      </c>
    </row>
    <row r="42" spans="1:21" ht="15.75" x14ac:dyDescent="0.25">
      <c r="A42" s="68" t="s">
        <v>3146</v>
      </c>
      <c r="B42" s="69">
        <v>44</v>
      </c>
      <c r="C42" s="69" t="s">
        <v>2909</v>
      </c>
      <c r="D42" s="69" t="s">
        <v>3701</v>
      </c>
      <c r="E42" s="69">
        <v>11</v>
      </c>
      <c r="F42" s="69">
        <v>1.998</v>
      </c>
      <c r="G42" s="69"/>
      <c r="H42" s="69">
        <v>3500</v>
      </c>
      <c r="I42" s="69">
        <v>18</v>
      </c>
      <c r="J42" s="69" t="s">
        <v>2</v>
      </c>
      <c r="K42" s="69"/>
      <c r="L42" s="69"/>
      <c r="M42" s="69"/>
      <c r="N42" s="69"/>
      <c r="O42" s="69"/>
      <c r="P42" s="69"/>
      <c r="Q42" s="69"/>
      <c r="R42" s="69"/>
      <c r="S42" s="69">
        <v>685</v>
      </c>
      <c r="T42" s="69">
        <v>820</v>
      </c>
      <c r="U42" s="70">
        <v>45</v>
      </c>
    </row>
    <row r="43" spans="1:21" ht="15.75" x14ac:dyDescent="0.25">
      <c r="A43" s="68" t="s">
        <v>3146</v>
      </c>
      <c r="B43" s="69">
        <v>32</v>
      </c>
      <c r="C43" s="69" t="s">
        <v>2909</v>
      </c>
      <c r="D43" s="69" t="s">
        <v>3702</v>
      </c>
      <c r="E43" s="69">
        <v>23</v>
      </c>
      <c r="F43" s="69">
        <v>1.998</v>
      </c>
      <c r="G43" s="69"/>
      <c r="H43" s="69">
        <v>2700</v>
      </c>
      <c r="I43" s="69">
        <v>18</v>
      </c>
      <c r="J43" s="69" t="s">
        <v>2</v>
      </c>
      <c r="K43" s="69"/>
      <c r="L43" s="69"/>
      <c r="M43" s="69"/>
      <c r="N43" s="69"/>
      <c r="O43" s="69"/>
      <c r="P43" s="69"/>
      <c r="Q43" s="69"/>
      <c r="R43" s="69"/>
      <c r="S43" s="69">
        <v>685</v>
      </c>
      <c r="T43" s="69">
        <v>820</v>
      </c>
      <c r="U43" s="70">
        <v>45</v>
      </c>
    </row>
    <row r="44" spans="1:21" ht="15.75" x14ac:dyDescent="0.25">
      <c r="A44" s="68" t="s">
        <v>3146</v>
      </c>
      <c r="B44" s="69">
        <v>32</v>
      </c>
      <c r="C44" s="69" t="s">
        <v>2909</v>
      </c>
      <c r="D44" s="69" t="s">
        <v>3703</v>
      </c>
      <c r="E44" s="69">
        <v>15</v>
      </c>
      <c r="F44" s="69">
        <v>1.998</v>
      </c>
      <c r="G44" s="69"/>
      <c r="H44" s="69">
        <v>2700</v>
      </c>
      <c r="I44" s="69">
        <v>18</v>
      </c>
      <c r="J44" s="69" t="s">
        <v>2</v>
      </c>
      <c r="K44" s="69"/>
      <c r="L44" s="69"/>
      <c r="M44" s="69"/>
      <c r="N44" s="69"/>
      <c r="O44" s="69"/>
      <c r="P44" s="69"/>
      <c r="Q44" s="69"/>
      <c r="R44" s="69"/>
      <c r="S44" s="69">
        <v>685</v>
      </c>
      <c r="T44" s="69">
        <v>820</v>
      </c>
      <c r="U44" s="70">
        <v>45</v>
      </c>
    </row>
    <row r="45" spans="1:21" ht="15.75" x14ac:dyDescent="0.25">
      <c r="A45" s="68" t="s">
        <v>3146</v>
      </c>
      <c r="B45" s="69">
        <v>32</v>
      </c>
      <c r="C45" s="69" t="s">
        <v>2909</v>
      </c>
      <c r="D45" s="69" t="s">
        <v>3704</v>
      </c>
      <c r="E45" s="69">
        <v>11</v>
      </c>
      <c r="F45" s="69">
        <v>1.998</v>
      </c>
      <c r="G45" s="69"/>
      <c r="H45" s="69">
        <v>2700</v>
      </c>
      <c r="I45" s="69">
        <v>18</v>
      </c>
      <c r="J45" s="69" t="s">
        <v>2</v>
      </c>
      <c r="K45" s="69"/>
      <c r="L45" s="69"/>
      <c r="M45" s="69"/>
      <c r="N45" s="69"/>
      <c r="O45" s="69"/>
      <c r="P45" s="69"/>
      <c r="Q45" s="69"/>
      <c r="R45" s="69"/>
      <c r="S45" s="69">
        <v>685</v>
      </c>
      <c r="T45" s="69">
        <v>820</v>
      </c>
      <c r="U45" s="70">
        <v>45</v>
      </c>
    </row>
    <row r="46" spans="1:21" ht="15.75" x14ac:dyDescent="0.25">
      <c r="A46" s="68" t="s">
        <v>3146</v>
      </c>
      <c r="B46" s="69">
        <v>32</v>
      </c>
      <c r="C46" s="69" t="s">
        <v>2909</v>
      </c>
      <c r="D46" s="69" t="s">
        <v>3705</v>
      </c>
      <c r="E46" s="69">
        <v>9</v>
      </c>
      <c r="F46" s="69">
        <v>1.5780000000000001</v>
      </c>
      <c r="G46" s="69"/>
      <c r="H46" s="69">
        <v>2500</v>
      </c>
      <c r="I46" s="69">
        <v>16</v>
      </c>
      <c r="J46" s="69" t="s">
        <v>2</v>
      </c>
      <c r="K46" s="69"/>
      <c r="L46" s="69"/>
      <c r="M46" s="69"/>
      <c r="N46" s="69"/>
      <c r="O46" s="69"/>
      <c r="P46" s="69"/>
      <c r="Q46" s="69"/>
      <c r="R46" s="69"/>
      <c r="S46" s="69">
        <v>605</v>
      </c>
      <c r="T46" s="69">
        <v>730</v>
      </c>
      <c r="U46" s="70">
        <v>40</v>
      </c>
    </row>
    <row r="47" spans="1:21" ht="15.75" x14ac:dyDescent="0.25">
      <c r="A47" s="68" t="s">
        <v>3146</v>
      </c>
      <c r="B47" s="69">
        <v>21</v>
      </c>
      <c r="C47" s="69" t="s">
        <v>2909</v>
      </c>
      <c r="D47" s="69" t="s">
        <v>3706</v>
      </c>
      <c r="E47" s="69">
        <v>6</v>
      </c>
      <c r="F47" s="69">
        <v>1.208</v>
      </c>
      <c r="G47" s="69"/>
      <c r="H47" s="69">
        <v>3300</v>
      </c>
      <c r="I47" s="69">
        <v>14</v>
      </c>
      <c r="J47" s="69" t="s">
        <v>2</v>
      </c>
      <c r="K47" s="69"/>
      <c r="L47" s="69"/>
      <c r="M47" s="69"/>
      <c r="N47" s="69"/>
      <c r="O47" s="69"/>
      <c r="P47" s="69"/>
      <c r="Q47" s="69"/>
      <c r="R47" s="69"/>
      <c r="S47" s="69">
        <v>530</v>
      </c>
      <c r="T47" s="69">
        <v>635</v>
      </c>
      <c r="U47" s="70">
        <v>35</v>
      </c>
    </row>
    <row r="48" spans="1:21" ht="15.75" x14ac:dyDescent="0.25">
      <c r="A48" s="68" t="s">
        <v>3146</v>
      </c>
      <c r="B48" s="69">
        <v>23</v>
      </c>
      <c r="C48" s="69" t="s">
        <v>2909</v>
      </c>
      <c r="D48" s="69" t="s">
        <v>3707</v>
      </c>
      <c r="E48" s="69">
        <v>33</v>
      </c>
      <c r="F48" s="69">
        <v>1.208</v>
      </c>
      <c r="G48" s="69"/>
      <c r="H48" s="69">
        <v>4500</v>
      </c>
      <c r="I48" s="69">
        <v>14</v>
      </c>
      <c r="J48" s="69" t="s">
        <v>2</v>
      </c>
      <c r="K48" s="69"/>
      <c r="L48" s="69"/>
      <c r="M48" s="69"/>
      <c r="N48" s="69"/>
      <c r="O48" s="69"/>
      <c r="P48" s="69"/>
      <c r="Q48" s="69"/>
      <c r="R48" s="69"/>
      <c r="S48" s="69">
        <v>530</v>
      </c>
      <c r="T48" s="69">
        <v>635</v>
      </c>
      <c r="U48" s="70">
        <v>35</v>
      </c>
    </row>
    <row r="49" spans="1:21" ht="15.75" x14ac:dyDescent="0.25">
      <c r="A49" s="68" t="s">
        <v>3146</v>
      </c>
      <c r="B49" s="69">
        <v>22</v>
      </c>
      <c r="C49" s="69" t="s">
        <v>2909</v>
      </c>
      <c r="D49" s="69" t="s">
        <v>3708</v>
      </c>
      <c r="E49" s="69">
        <v>7</v>
      </c>
      <c r="F49" s="69">
        <v>1.208</v>
      </c>
      <c r="G49" s="69"/>
      <c r="H49" s="69">
        <v>2000</v>
      </c>
      <c r="I49" s="69">
        <v>14</v>
      </c>
      <c r="J49" s="69" t="s">
        <v>2</v>
      </c>
      <c r="K49" s="69"/>
      <c r="L49" s="69"/>
      <c r="M49" s="69"/>
      <c r="N49" s="69"/>
      <c r="O49" s="69"/>
      <c r="P49" s="69"/>
      <c r="Q49" s="69"/>
      <c r="R49" s="69"/>
      <c r="S49" s="69">
        <v>530</v>
      </c>
      <c r="T49" s="69">
        <v>635</v>
      </c>
      <c r="U49" s="70">
        <v>35</v>
      </c>
    </row>
    <row r="50" spans="1:21" ht="15.75" x14ac:dyDescent="0.25">
      <c r="A50" s="68" t="s">
        <v>3146</v>
      </c>
      <c r="B50" s="69">
        <v>22</v>
      </c>
      <c r="C50" s="69" t="s">
        <v>2909</v>
      </c>
      <c r="D50" s="69" t="s">
        <v>3709</v>
      </c>
      <c r="E50" s="69">
        <v>7</v>
      </c>
      <c r="F50" s="69">
        <v>1.208</v>
      </c>
      <c r="G50" s="69"/>
      <c r="H50" s="69">
        <v>2000</v>
      </c>
      <c r="I50" s="69">
        <v>14</v>
      </c>
      <c r="J50" s="69" t="s">
        <v>2</v>
      </c>
      <c r="K50" s="69"/>
      <c r="L50" s="69"/>
      <c r="M50" s="69"/>
      <c r="N50" s="69"/>
      <c r="O50" s="69"/>
      <c r="P50" s="69"/>
      <c r="Q50" s="69"/>
      <c r="R50" s="69"/>
      <c r="S50" s="69">
        <v>530</v>
      </c>
      <c r="T50" s="69">
        <v>635</v>
      </c>
      <c r="U50" s="70">
        <v>35</v>
      </c>
    </row>
    <row r="51" spans="1:21" ht="15.75" x14ac:dyDescent="0.25">
      <c r="A51" s="68" t="s">
        <v>3146</v>
      </c>
      <c r="B51" s="69">
        <v>23</v>
      </c>
      <c r="C51" s="69" t="s">
        <v>2909</v>
      </c>
      <c r="D51" s="69" t="s">
        <v>3710</v>
      </c>
      <c r="E51" s="69">
        <v>61</v>
      </c>
      <c r="F51" s="69">
        <v>1.208</v>
      </c>
      <c r="G51" s="69"/>
      <c r="H51" s="69">
        <v>4500</v>
      </c>
      <c r="I51" s="69">
        <v>14</v>
      </c>
      <c r="J51" s="69" t="s">
        <v>2</v>
      </c>
      <c r="K51" s="69"/>
      <c r="L51" s="69"/>
      <c r="M51" s="69"/>
      <c r="N51" s="69"/>
      <c r="O51" s="69"/>
      <c r="P51" s="69"/>
      <c r="Q51" s="69"/>
      <c r="R51" s="69"/>
      <c r="S51" s="69">
        <v>530</v>
      </c>
      <c r="T51" s="69">
        <v>635</v>
      </c>
      <c r="U51" s="70">
        <v>35</v>
      </c>
    </row>
    <row r="52" spans="1:21" ht="15.75" x14ac:dyDescent="0.25">
      <c r="A52" s="68" t="s">
        <v>3146</v>
      </c>
      <c r="B52" s="69">
        <v>11</v>
      </c>
      <c r="C52" s="69" t="s">
        <v>2909</v>
      </c>
      <c r="D52" s="69" t="s">
        <v>3711</v>
      </c>
      <c r="E52" s="69">
        <v>15</v>
      </c>
      <c r="F52" s="69">
        <v>1.5780000000000001</v>
      </c>
      <c r="G52" s="69"/>
      <c r="H52" s="69">
        <v>4900</v>
      </c>
      <c r="I52" s="69">
        <v>16</v>
      </c>
      <c r="J52" s="69" t="s">
        <v>2</v>
      </c>
      <c r="K52" s="69"/>
      <c r="L52" s="69"/>
      <c r="M52" s="69"/>
      <c r="N52" s="69"/>
      <c r="O52" s="69"/>
      <c r="P52" s="69"/>
      <c r="Q52" s="69"/>
      <c r="R52" s="69"/>
      <c r="S52" s="69">
        <v>605</v>
      </c>
      <c r="T52" s="69">
        <v>730</v>
      </c>
      <c r="U52" s="70">
        <v>40</v>
      </c>
    </row>
    <row r="53" spans="1:21" ht="15.75" x14ac:dyDescent="0.25">
      <c r="A53" s="68" t="s">
        <v>3146</v>
      </c>
      <c r="B53" s="69">
        <v>11</v>
      </c>
      <c r="C53" s="69" t="s">
        <v>2909</v>
      </c>
      <c r="D53" s="69" t="s">
        <v>3712</v>
      </c>
      <c r="E53" s="69">
        <v>8</v>
      </c>
      <c r="F53" s="69">
        <v>1.208</v>
      </c>
      <c r="G53" s="69"/>
      <c r="H53" s="69">
        <v>2800</v>
      </c>
      <c r="I53" s="69">
        <v>14</v>
      </c>
      <c r="J53" s="69" t="s">
        <v>2</v>
      </c>
      <c r="K53" s="69"/>
      <c r="L53" s="69"/>
      <c r="M53" s="69"/>
      <c r="N53" s="69"/>
      <c r="O53" s="69"/>
      <c r="P53" s="69"/>
      <c r="Q53" s="69"/>
      <c r="R53" s="69"/>
      <c r="S53" s="69">
        <v>530</v>
      </c>
      <c r="T53" s="69">
        <v>635</v>
      </c>
      <c r="U53" s="70">
        <v>35</v>
      </c>
    </row>
    <row r="54" spans="1:21" ht="15.75" x14ac:dyDescent="0.25">
      <c r="A54" s="68" t="s">
        <v>3146</v>
      </c>
      <c r="B54" s="69">
        <v>22</v>
      </c>
      <c r="C54" s="69" t="s">
        <v>2909</v>
      </c>
      <c r="D54" s="69" t="s">
        <v>3713</v>
      </c>
      <c r="E54" s="69">
        <v>7</v>
      </c>
      <c r="F54" s="69">
        <v>1.208</v>
      </c>
      <c r="G54" s="69"/>
      <c r="H54" s="69">
        <v>2500</v>
      </c>
      <c r="I54" s="69">
        <v>14</v>
      </c>
      <c r="J54" s="69" t="s">
        <v>2</v>
      </c>
      <c r="K54" s="69"/>
      <c r="L54" s="69"/>
      <c r="M54" s="69"/>
      <c r="N54" s="69"/>
      <c r="O54" s="69"/>
      <c r="P54" s="69"/>
      <c r="Q54" s="69"/>
      <c r="R54" s="69"/>
      <c r="S54" s="69">
        <v>530</v>
      </c>
      <c r="T54" s="69">
        <v>635</v>
      </c>
      <c r="U54" s="70">
        <v>35</v>
      </c>
    </row>
    <row r="55" spans="1:21" ht="15.75" x14ac:dyDescent="0.25">
      <c r="A55" s="68" t="s">
        <v>3146</v>
      </c>
      <c r="B55" s="69">
        <v>22</v>
      </c>
      <c r="C55" s="69" t="s">
        <v>2909</v>
      </c>
      <c r="D55" s="69" t="s">
        <v>3714</v>
      </c>
      <c r="E55" s="69">
        <v>7</v>
      </c>
      <c r="F55" s="69">
        <v>1.208</v>
      </c>
      <c r="G55" s="69"/>
      <c r="H55" s="69">
        <v>2500</v>
      </c>
      <c r="I55" s="69">
        <v>14</v>
      </c>
      <c r="J55" s="69" t="s">
        <v>2</v>
      </c>
      <c r="K55" s="69"/>
      <c r="L55" s="69"/>
      <c r="M55" s="69"/>
      <c r="N55" s="69"/>
      <c r="O55" s="69"/>
      <c r="P55" s="69"/>
      <c r="Q55" s="69"/>
      <c r="R55" s="69"/>
      <c r="S55" s="69">
        <v>530</v>
      </c>
      <c r="T55" s="69">
        <v>635</v>
      </c>
      <c r="U55" s="70">
        <v>35</v>
      </c>
    </row>
    <row r="56" spans="1:21" ht="15.75" x14ac:dyDescent="0.25">
      <c r="A56" s="68" t="s">
        <v>3146</v>
      </c>
      <c r="B56" s="69">
        <v>22</v>
      </c>
      <c r="C56" s="69" t="s">
        <v>2909</v>
      </c>
      <c r="D56" s="69" t="s">
        <v>3715</v>
      </c>
      <c r="E56" s="69">
        <v>7</v>
      </c>
      <c r="F56" s="69">
        <v>1.208</v>
      </c>
      <c r="G56" s="69"/>
      <c r="H56" s="69">
        <v>4000</v>
      </c>
      <c r="I56" s="69">
        <v>14</v>
      </c>
      <c r="J56" s="69" t="s">
        <v>2</v>
      </c>
      <c r="K56" s="69"/>
      <c r="L56" s="69"/>
      <c r="M56" s="69"/>
      <c r="N56" s="69"/>
      <c r="O56" s="69"/>
      <c r="P56" s="69"/>
      <c r="Q56" s="69"/>
      <c r="R56" s="69"/>
      <c r="S56" s="69">
        <v>530</v>
      </c>
      <c r="T56" s="69">
        <v>635</v>
      </c>
      <c r="U56" s="70">
        <v>35</v>
      </c>
    </row>
    <row r="57" spans="1:21" ht="15.75" x14ac:dyDescent="0.25">
      <c r="A57" s="68" t="s">
        <v>3146</v>
      </c>
      <c r="B57" s="69">
        <v>11</v>
      </c>
      <c r="C57" s="69" t="s">
        <v>2909</v>
      </c>
      <c r="D57" s="69" t="s">
        <v>3716</v>
      </c>
      <c r="E57" s="69">
        <v>15</v>
      </c>
      <c r="F57" s="69">
        <v>1.5780000000000001</v>
      </c>
      <c r="G57" s="69"/>
      <c r="H57" s="69">
        <v>4900</v>
      </c>
      <c r="I57" s="69">
        <v>16</v>
      </c>
      <c r="J57" s="69" t="s">
        <v>2</v>
      </c>
      <c r="K57" s="69"/>
      <c r="L57" s="69"/>
      <c r="M57" s="69"/>
      <c r="N57" s="69"/>
      <c r="O57" s="69"/>
      <c r="P57" s="69"/>
      <c r="Q57" s="69"/>
      <c r="R57" s="69"/>
      <c r="S57" s="69">
        <v>605</v>
      </c>
      <c r="T57" s="69">
        <v>730</v>
      </c>
      <c r="U57" s="70">
        <v>40</v>
      </c>
    </row>
    <row r="58" spans="1:21" ht="15.75" x14ac:dyDescent="0.25">
      <c r="A58" s="68" t="s">
        <v>3146</v>
      </c>
      <c r="B58" s="69">
        <v>11</v>
      </c>
      <c r="C58" s="69" t="s">
        <v>2909</v>
      </c>
      <c r="D58" s="69" t="s">
        <v>3717</v>
      </c>
      <c r="E58" s="69">
        <v>19</v>
      </c>
      <c r="F58" s="69">
        <v>1.208</v>
      </c>
      <c r="G58" s="69"/>
      <c r="H58" s="69">
        <v>4500</v>
      </c>
      <c r="I58" s="69">
        <v>14</v>
      </c>
      <c r="J58" s="69" t="s">
        <v>2</v>
      </c>
      <c r="K58" s="69"/>
      <c r="L58" s="69"/>
      <c r="M58" s="69"/>
      <c r="N58" s="69"/>
      <c r="O58" s="69"/>
      <c r="P58" s="69"/>
      <c r="Q58" s="69"/>
      <c r="R58" s="69"/>
      <c r="S58" s="69">
        <v>530</v>
      </c>
      <c r="T58" s="69">
        <v>635</v>
      </c>
      <c r="U58" s="70">
        <v>35</v>
      </c>
    </row>
    <row r="59" spans="1:21" ht="15.75" x14ac:dyDescent="0.25">
      <c r="A59" s="68" t="s">
        <v>3146</v>
      </c>
      <c r="B59" s="69">
        <v>11</v>
      </c>
      <c r="C59" s="69" t="s">
        <v>2909</v>
      </c>
      <c r="D59" s="69" t="s">
        <v>3718</v>
      </c>
      <c r="E59" s="69">
        <v>13</v>
      </c>
      <c r="F59" s="69">
        <v>1.208</v>
      </c>
      <c r="G59" s="69"/>
      <c r="H59" s="69">
        <v>4500</v>
      </c>
      <c r="I59" s="69">
        <v>14</v>
      </c>
      <c r="J59" s="69" t="s">
        <v>2</v>
      </c>
      <c r="K59" s="69"/>
      <c r="L59" s="69"/>
      <c r="M59" s="69"/>
      <c r="N59" s="69"/>
      <c r="O59" s="69"/>
      <c r="P59" s="69"/>
      <c r="Q59" s="69"/>
      <c r="R59" s="69"/>
      <c r="S59" s="69">
        <v>530</v>
      </c>
      <c r="T59" s="69">
        <v>635</v>
      </c>
      <c r="U59" s="70">
        <v>35</v>
      </c>
    </row>
    <row r="60" spans="1:21" ht="15.75" x14ac:dyDescent="0.25">
      <c r="A60" s="68" t="s">
        <v>3146</v>
      </c>
      <c r="B60" s="69">
        <v>42</v>
      </c>
      <c r="C60" s="69" t="s">
        <v>2909</v>
      </c>
      <c r="D60" s="69" t="s">
        <v>3719</v>
      </c>
      <c r="E60" s="69">
        <v>9</v>
      </c>
      <c r="F60" s="69">
        <v>1.5780000000000001</v>
      </c>
      <c r="G60" s="69"/>
      <c r="H60" s="69">
        <v>3500</v>
      </c>
      <c r="I60" s="69">
        <v>16</v>
      </c>
      <c r="J60" s="69" t="s">
        <v>2</v>
      </c>
      <c r="K60" s="69"/>
      <c r="L60" s="69"/>
      <c r="M60" s="69"/>
      <c r="N60" s="69"/>
      <c r="O60" s="69"/>
      <c r="P60" s="69"/>
      <c r="Q60" s="69"/>
      <c r="R60" s="69"/>
      <c r="S60" s="69">
        <v>605</v>
      </c>
      <c r="T60" s="69">
        <v>730</v>
      </c>
      <c r="U60" s="70">
        <v>40</v>
      </c>
    </row>
    <row r="61" spans="1:21" ht="15.75" x14ac:dyDescent="0.25">
      <c r="A61" s="68" t="s">
        <v>3146</v>
      </c>
      <c r="B61" s="69">
        <v>41</v>
      </c>
      <c r="C61" s="69" t="s">
        <v>2909</v>
      </c>
      <c r="D61" s="69" t="s">
        <v>3720</v>
      </c>
      <c r="E61" s="69">
        <v>11</v>
      </c>
      <c r="F61" s="69">
        <v>1.998</v>
      </c>
      <c r="G61" s="69"/>
      <c r="H61" s="69">
        <v>4000</v>
      </c>
      <c r="I61" s="69">
        <v>18</v>
      </c>
      <c r="J61" s="69" t="s">
        <v>2</v>
      </c>
      <c r="K61" s="69"/>
      <c r="L61" s="69"/>
      <c r="M61" s="69"/>
      <c r="N61" s="69"/>
      <c r="O61" s="69"/>
      <c r="P61" s="69"/>
      <c r="Q61" s="69"/>
      <c r="R61" s="69"/>
      <c r="S61" s="69">
        <v>685</v>
      </c>
      <c r="T61" s="69">
        <v>820</v>
      </c>
      <c r="U61" s="70">
        <v>45</v>
      </c>
    </row>
    <row r="62" spans="1:21" ht="15.75" x14ac:dyDescent="0.25">
      <c r="A62" s="68" t="s">
        <v>3146</v>
      </c>
      <c r="B62" s="69">
        <v>44</v>
      </c>
      <c r="C62" s="69" t="s">
        <v>2909</v>
      </c>
      <c r="D62" s="69" t="s">
        <v>3649</v>
      </c>
      <c r="E62" s="69">
        <v>11</v>
      </c>
      <c r="F62" s="69">
        <v>1.998</v>
      </c>
      <c r="G62" s="69"/>
      <c r="H62" s="69">
        <v>5000</v>
      </c>
      <c r="I62" s="69">
        <v>18</v>
      </c>
      <c r="J62" s="69" t="s">
        <v>2</v>
      </c>
      <c r="K62" s="69"/>
      <c r="L62" s="69"/>
      <c r="M62" s="69"/>
      <c r="N62" s="69"/>
      <c r="O62" s="69"/>
      <c r="P62" s="69"/>
      <c r="Q62" s="69"/>
      <c r="R62" s="69"/>
      <c r="S62" s="69">
        <v>685</v>
      </c>
      <c r="T62" s="69">
        <v>820</v>
      </c>
      <c r="U62" s="70">
        <v>45</v>
      </c>
    </row>
    <row r="63" spans="1:21" ht="15.75" x14ac:dyDescent="0.25">
      <c r="A63" s="68" t="s">
        <v>3146</v>
      </c>
      <c r="B63" s="69">
        <v>44</v>
      </c>
      <c r="C63" s="69" t="s">
        <v>2909</v>
      </c>
      <c r="D63" s="69" t="s">
        <v>3650</v>
      </c>
      <c r="E63" s="69">
        <v>11</v>
      </c>
      <c r="F63" s="69">
        <v>1.998</v>
      </c>
      <c r="G63" s="69"/>
      <c r="H63" s="69">
        <v>2700</v>
      </c>
      <c r="I63" s="69">
        <v>18</v>
      </c>
      <c r="J63" s="69" t="s">
        <v>2</v>
      </c>
      <c r="K63" s="69"/>
      <c r="L63" s="69"/>
      <c r="M63" s="69"/>
      <c r="N63" s="69"/>
      <c r="O63" s="69"/>
      <c r="P63" s="69"/>
      <c r="Q63" s="69"/>
      <c r="R63" s="69"/>
      <c r="S63" s="69">
        <v>685</v>
      </c>
      <c r="T63" s="69">
        <v>820</v>
      </c>
      <c r="U63" s="70">
        <v>45</v>
      </c>
    </row>
    <row r="64" spans="1:21" ht="15.75" x14ac:dyDescent="0.25">
      <c r="A64" s="68" t="s">
        <v>3146</v>
      </c>
      <c r="B64" s="69">
        <v>43</v>
      </c>
      <c r="C64" s="69" t="s">
        <v>2909</v>
      </c>
      <c r="D64" s="69" t="s">
        <v>3721</v>
      </c>
      <c r="E64" s="69">
        <v>11</v>
      </c>
      <c r="F64" s="69">
        <v>1.998</v>
      </c>
      <c r="G64" s="69"/>
      <c r="H64" s="69">
        <v>2700</v>
      </c>
      <c r="I64" s="69">
        <v>18</v>
      </c>
      <c r="J64" s="69" t="s">
        <v>2</v>
      </c>
      <c r="K64" s="69"/>
      <c r="L64" s="69"/>
      <c r="M64" s="69"/>
      <c r="N64" s="69"/>
      <c r="O64" s="69"/>
      <c r="P64" s="69"/>
      <c r="Q64" s="69"/>
      <c r="R64" s="69"/>
      <c r="S64" s="69">
        <v>685</v>
      </c>
      <c r="T64" s="69">
        <v>820</v>
      </c>
      <c r="U64" s="70">
        <v>45</v>
      </c>
    </row>
    <row r="65" spans="1:21" ht="15.75" x14ac:dyDescent="0.25">
      <c r="A65" s="68" t="s">
        <v>3146</v>
      </c>
      <c r="B65" s="69">
        <v>43</v>
      </c>
      <c r="C65" s="69" t="s">
        <v>2909</v>
      </c>
      <c r="D65" s="69" t="s">
        <v>3722</v>
      </c>
      <c r="E65" s="69">
        <v>11</v>
      </c>
      <c r="F65" s="69">
        <v>1.998</v>
      </c>
      <c r="G65" s="69"/>
      <c r="H65" s="69">
        <v>2700</v>
      </c>
      <c r="I65" s="69">
        <v>18</v>
      </c>
      <c r="J65" s="69" t="s">
        <v>2</v>
      </c>
      <c r="K65" s="69"/>
      <c r="L65" s="69"/>
      <c r="M65" s="69"/>
      <c r="N65" s="69"/>
      <c r="O65" s="69"/>
      <c r="P65" s="69"/>
      <c r="Q65" s="69"/>
      <c r="R65" s="69"/>
      <c r="S65" s="69">
        <v>685</v>
      </c>
      <c r="T65" s="69">
        <v>820</v>
      </c>
      <c r="U65" s="70">
        <v>45</v>
      </c>
    </row>
    <row r="66" spans="1:21" ht="15.75" x14ac:dyDescent="0.25">
      <c r="A66" s="68" t="s">
        <v>3146</v>
      </c>
      <c r="B66" s="69">
        <v>42</v>
      </c>
      <c r="C66" s="69" t="s">
        <v>2909</v>
      </c>
      <c r="D66" s="69" t="s">
        <v>3723</v>
      </c>
      <c r="E66" s="69">
        <v>9</v>
      </c>
      <c r="F66" s="69">
        <v>1.5780000000000001</v>
      </c>
      <c r="G66" s="69"/>
      <c r="H66" s="69">
        <v>3500</v>
      </c>
      <c r="I66" s="69">
        <v>16</v>
      </c>
      <c r="J66" s="69" t="s">
        <v>2</v>
      </c>
      <c r="K66" s="69"/>
      <c r="L66" s="69"/>
      <c r="M66" s="69"/>
      <c r="N66" s="69"/>
      <c r="O66" s="69"/>
      <c r="P66" s="69"/>
      <c r="Q66" s="69"/>
      <c r="R66" s="69"/>
      <c r="S66" s="69">
        <v>605</v>
      </c>
      <c r="T66" s="69">
        <v>730</v>
      </c>
      <c r="U66" s="70">
        <v>40</v>
      </c>
    </row>
    <row r="67" spans="1:21" ht="15.75" x14ac:dyDescent="0.25">
      <c r="A67" s="68" t="s">
        <v>3146</v>
      </c>
      <c r="B67" s="69">
        <v>32</v>
      </c>
      <c r="C67" s="69" t="s">
        <v>2909</v>
      </c>
      <c r="D67" s="69" t="s">
        <v>3724</v>
      </c>
      <c r="E67" s="69">
        <v>11</v>
      </c>
      <c r="F67" s="69">
        <v>1.998</v>
      </c>
      <c r="G67" s="69"/>
      <c r="H67" s="69">
        <v>2700</v>
      </c>
      <c r="I67" s="69">
        <v>18</v>
      </c>
      <c r="J67" s="69" t="s">
        <v>2</v>
      </c>
      <c r="K67" s="69"/>
      <c r="L67" s="69"/>
      <c r="M67" s="69"/>
      <c r="N67" s="69"/>
      <c r="O67" s="69"/>
      <c r="P67" s="69"/>
      <c r="Q67" s="69"/>
      <c r="R67" s="69"/>
      <c r="S67" s="69">
        <v>685</v>
      </c>
      <c r="T67" s="69">
        <v>820</v>
      </c>
      <c r="U67" s="70">
        <v>45</v>
      </c>
    </row>
    <row r="68" spans="1:21" ht="15.75" x14ac:dyDescent="0.25">
      <c r="A68" s="68" t="s">
        <v>3146</v>
      </c>
      <c r="B68" s="69">
        <v>32</v>
      </c>
      <c r="C68" s="69" t="s">
        <v>2909</v>
      </c>
      <c r="D68" s="69" t="s">
        <v>3725</v>
      </c>
      <c r="E68" s="69">
        <v>11</v>
      </c>
      <c r="F68" s="69">
        <v>1.5780000000000001</v>
      </c>
      <c r="G68" s="69"/>
      <c r="H68" s="69">
        <v>3000</v>
      </c>
      <c r="I68" s="69">
        <v>16</v>
      </c>
      <c r="J68" s="69" t="s">
        <v>2</v>
      </c>
      <c r="K68" s="69"/>
      <c r="L68" s="69"/>
      <c r="M68" s="69"/>
      <c r="N68" s="69"/>
      <c r="O68" s="69"/>
      <c r="P68" s="69"/>
      <c r="Q68" s="69"/>
      <c r="R68" s="69"/>
      <c r="S68" s="69">
        <v>605</v>
      </c>
      <c r="T68" s="69">
        <v>730</v>
      </c>
      <c r="U68" s="70">
        <v>40</v>
      </c>
    </row>
    <row r="69" spans="1:21" ht="15.75" x14ac:dyDescent="0.25">
      <c r="A69" s="68" t="s">
        <v>3146</v>
      </c>
      <c r="B69" s="69">
        <v>32</v>
      </c>
      <c r="C69" s="69" t="s">
        <v>2909</v>
      </c>
      <c r="D69" s="69" t="s">
        <v>3726</v>
      </c>
      <c r="E69" s="69">
        <v>11</v>
      </c>
      <c r="F69" s="69">
        <v>1.5780000000000001</v>
      </c>
      <c r="G69" s="69"/>
      <c r="H69" s="69">
        <v>3000</v>
      </c>
      <c r="I69" s="69">
        <v>16</v>
      </c>
      <c r="J69" s="69" t="s">
        <v>2</v>
      </c>
      <c r="K69" s="69"/>
      <c r="L69" s="69"/>
      <c r="M69" s="69"/>
      <c r="N69" s="69"/>
      <c r="O69" s="69"/>
      <c r="P69" s="69"/>
      <c r="Q69" s="69"/>
      <c r="R69" s="69"/>
      <c r="S69" s="69">
        <v>605</v>
      </c>
      <c r="T69" s="69">
        <v>730</v>
      </c>
      <c r="U69" s="70">
        <v>40</v>
      </c>
    </row>
    <row r="70" spans="1:21" ht="15.75" x14ac:dyDescent="0.25">
      <c r="A70" s="68" t="s">
        <v>3146</v>
      </c>
      <c r="B70" s="69">
        <v>31</v>
      </c>
      <c r="C70" s="69" t="s">
        <v>2909</v>
      </c>
      <c r="D70" s="69" t="s">
        <v>3727</v>
      </c>
      <c r="E70" s="69">
        <v>11</v>
      </c>
      <c r="F70" s="69">
        <v>1.998</v>
      </c>
      <c r="G70" s="69"/>
      <c r="H70" s="69">
        <v>3200</v>
      </c>
      <c r="I70" s="69">
        <v>18</v>
      </c>
      <c r="J70" s="69" t="s">
        <v>2</v>
      </c>
      <c r="K70" s="69"/>
      <c r="L70" s="69"/>
      <c r="M70" s="69"/>
      <c r="N70" s="69"/>
      <c r="O70" s="69"/>
      <c r="P70" s="69"/>
      <c r="Q70" s="69"/>
      <c r="R70" s="69"/>
      <c r="S70" s="69">
        <v>685</v>
      </c>
      <c r="T70" s="69">
        <v>820</v>
      </c>
      <c r="U70" s="70">
        <v>45</v>
      </c>
    </row>
    <row r="71" spans="1:21" ht="15.75" x14ac:dyDescent="0.25">
      <c r="A71" s="68" t="s">
        <v>3146</v>
      </c>
      <c r="B71" s="69">
        <v>32</v>
      </c>
      <c r="C71" s="69" t="s">
        <v>2909</v>
      </c>
      <c r="D71" s="69" t="s">
        <v>3728</v>
      </c>
      <c r="E71" s="69">
        <v>9</v>
      </c>
      <c r="F71" s="69">
        <v>1.5780000000000001</v>
      </c>
      <c r="G71" s="69"/>
      <c r="H71" s="69">
        <v>2500</v>
      </c>
      <c r="I71" s="69">
        <v>16</v>
      </c>
      <c r="J71" s="69" t="s">
        <v>2</v>
      </c>
      <c r="K71" s="69"/>
      <c r="L71" s="69"/>
      <c r="M71" s="69"/>
      <c r="N71" s="69"/>
      <c r="O71" s="69"/>
      <c r="P71" s="69"/>
      <c r="Q71" s="69"/>
      <c r="R71" s="69"/>
      <c r="S71" s="69">
        <v>605</v>
      </c>
      <c r="T71" s="69">
        <v>730</v>
      </c>
      <c r="U71" s="70">
        <v>40</v>
      </c>
    </row>
    <row r="72" spans="1:21" ht="15.75" x14ac:dyDescent="0.25">
      <c r="A72" s="68" t="s">
        <v>3146</v>
      </c>
      <c r="B72" s="69">
        <v>32</v>
      </c>
      <c r="C72" s="69" t="s">
        <v>2909</v>
      </c>
      <c r="D72" s="69" t="s">
        <v>3729</v>
      </c>
      <c r="E72" s="69">
        <v>9</v>
      </c>
      <c r="F72" s="69">
        <v>1.5780000000000001</v>
      </c>
      <c r="G72" s="69"/>
      <c r="H72" s="69">
        <v>2500</v>
      </c>
      <c r="I72" s="69">
        <v>16</v>
      </c>
      <c r="J72" s="69" t="s">
        <v>2</v>
      </c>
      <c r="K72" s="69"/>
      <c r="L72" s="69"/>
      <c r="M72" s="69"/>
      <c r="N72" s="69"/>
      <c r="O72" s="69"/>
      <c r="P72" s="69"/>
      <c r="Q72" s="69"/>
      <c r="R72" s="69"/>
      <c r="S72" s="69">
        <v>605</v>
      </c>
      <c r="T72" s="69">
        <v>730</v>
      </c>
      <c r="U72" s="70">
        <v>40</v>
      </c>
    </row>
    <row r="73" spans="1:21" ht="15.75" x14ac:dyDescent="0.25">
      <c r="A73" s="68" t="s">
        <v>3146</v>
      </c>
      <c r="B73" s="69">
        <v>32</v>
      </c>
      <c r="C73" s="69" t="s">
        <v>2909</v>
      </c>
      <c r="D73" s="69" t="s">
        <v>3730</v>
      </c>
      <c r="E73" s="69">
        <v>9</v>
      </c>
      <c r="F73" s="69">
        <v>1.5780000000000001</v>
      </c>
      <c r="G73" s="69"/>
      <c r="H73" s="69">
        <v>2500</v>
      </c>
      <c r="I73" s="69">
        <v>16</v>
      </c>
      <c r="J73" s="69" t="s">
        <v>2</v>
      </c>
      <c r="K73" s="69"/>
      <c r="L73" s="69"/>
      <c r="M73" s="69"/>
      <c r="N73" s="69"/>
      <c r="O73" s="69"/>
      <c r="P73" s="69"/>
      <c r="Q73" s="69"/>
      <c r="R73" s="69"/>
      <c r="S73" s="69">
        <v>605</v>
      </c>
      <c r="T73" s="69">
        <v>730</v>
      </c>
      <c r="U73" s="70">
        <v>40</v>
      </c>
    </row>
    <row r="74" spans="1:21" ht="15.75" x14ac:dyDescent="0.25">
      <c r="A74" s="68" t="s">
        <v>3146</v>
      </c>
      <c r="B74" s="69">
        <v>21</v>
      </c>
      <c r="C74" s="69" t="s">
        <v>2909</v>
      </c>
      <c r="D74" s="69" t="s">
        <v>3665</v>
      </c>
      <c r="E74" s="69">
        <v>6</v>
      </c>
      <c r="F74" s="69">
        <v>1.208</v>
      </c>
      <c r="G74" s="69"/>
      <c r="H74" s="69">
        <v>3300</v>
      </c>
      <c r="I74" s="69">
        <v>14</v>
      </c>
      <c r="J74" s="69" t="s">
        <v>2</v>
      </c>
      <c r="K74" s="69"/>
      <c r="L74" s="69"/>
      <c r="M74" s="69"/>
      <c r="N74" s="69"/>
      <c r="O74" s="69"/>
      <c r="P74" s="69"/>
      <c r="Q74" s="69"/>
      <c r="R74" s="69"/>
      <c r="S74" s="69">
        <v>530</v>
      </c>
      <c r="T74" s="69">
        <v>635</v>
      </c>
      <c r="U74" s="70">
        <v>35</v>
      </c>
    </row>
    <row r="75" spans="1:21" ht="15.75" x14ac:dyDescent="0.25">
      <c r="A75" s="68" t="s">
        <v>3146</v>
      </c>
      <c r="B75" s="69">
        <v>23</v>
      </c>
      <c r="C75" s="69" t="s">
        <v>2909</v>
      </c>
      <c r="D75" s="69" t="s">
        <v>3731</v>
      </c>
      <c r="E75" s="69">
        <v>33</v>
      </c>
      <c r="F75" s="69">
        <v>1.208</v>
      </c>
      <c r="G75" s="69"/>
      <c r="H75" s="69">
        <v>4500</v>
      </c>
      <c r="I75" s="69">
        <v>14</v>
      </c>
      <c r="J75" s="69" t="s">
        <v>2</v>
      </c>
      <c r="K75" s="69"/>
      <c r="L75" s="69"/>
      <c r="M75" s="69"/>
      <c r="N75" s="69"/>
      <c r="O75" s="69"/>
      <c r="P75" s="69"/>
      <c r="Q75" s="69"/>
      <c r="R75" s="69"/>
      <c r="S75" s="69">
        <v>530</v>
      </c>
      <c r="T75" s="69">
        <v>635</v>
      </c>
      <c r="U75" s="70">
        <v>35</v>
      </c>
    </row>
    <row r="76" spans="1:21" ht="15.75" x14ac:dyDescent="0.25">
      <c r="A76" s="68" t="s">
        <v>3146</v>
      </c>
      <c r="B76" s="69">
        <v>22</v>
      </c>
      <c r="C76" s="69" t="s">
        <v>2909</v>
      </c>
      <c r="D76" s="69" t="s">
        <v>3732</v>
      </c>
      <c r="E76" s="69">
        <v>7</v>
      </c>
      <c r="F76" s="69">
        <v>1.208</v>
      </c>
      <c r="G76" s="69"/>
      <c r="H76" s="69">
        <v>2000</v>
      </c>
      <c r="I76" s="69">
        <v>14</v>
      </c>
      <c r="J76" s="69" t="s">
        <v>2</v>
      </c>
      <c r="K76" s="69"/>
      <c r="L76" s="69"/>
      <c r="M76" s="69"/>
      <c r="N76" s="69"/>
      <c r="O76" s="69"/>
      <c r="P76" s="69"/>
      <c r="Q76" s="69"/>
      <c r="R76" s="69"/>
      <c r="S76" s="69">
        <v>530</v>
      </c>
      <c r="T76" s="69">
        <v>635</v>
      </c>
      <c r="U76" s="70">
        <v>35</v>
      </c>
    </row>
    <row r="77" spans="1:21" ht="15.75" x14ac:dyDescent="0.25">
      <c r="A77" s="68" t="s">
        <v>3146</v>
      </c>
      <c r="B77" s="69">
        <v>22</v>
      </c>
      <c r="C77" s="69" t="s">
        <v>2909</v>
      </c>
      <c r="D77" s="69" t="s">
        <v>3733</v>
      </c>
      <c r="E77" s="69">
        <v>7</v>
      </c>
      <c r="F77" s="69">
        <v>1.208</v>
      </c>
      <c r="G77" s="69"/>
      <c r="H77" s="69">
        <v>2000</v>
      </c>
      <c r="I77" s="69">
        <v>14</v>
      </c>
      <c r="J77" s="69" t="s">
        <v>2</v>
      </c>
      <c r="K77" s="69"/>
      <c r="L77" s="69"/>
      <c r="M77" s="69"/>
      <c r="N77" s="69"/>
      <c r="O77" s="69"/>
      <c r="P77" s="69"/>
      <c r="Q77" s="69"/>
      <c r="R77" s="69"/>
      <c r="S77" s="69">
        <v>530</v>
      </c>
      <c r="T77" s="69">
        <v>635</v>
      </c>
      <c r="U77" s="70">
        <v>35</v>
      </c>
    </row>
    <row r="78" spans="1:21" ht="15.75" x14ac:dyDescent="0.25">
      <c r="A78" s="68" t="s">
        <v>3146</v>
      </c>
      <c r="B78" s="69">
        <v>22</v>
      </c>
      <c r="C78" s="69" t="s">
        <v>2909</v>
      </c>
      <c r="D78" s="69" t="s">
        <v>3671</v>
      </c>
      <c r="E78" s="69">
        <v>7</v>
      </c>
      <c r="F78" s="69">
        <v>1.208</v>
      </c>
      <c r="G78" s="69"/>
      <c r="H78" s="69">
        <v>2000</v>
      </c>
      <c r="I78" s="69">
        <v>14</v>
      </c>
      <c r="J78" s="69" t="s">
        <v>2</v>
      </c>
      <c r="K78" s="69"/>
      <c r="L78" s="69"/>
      <c r="M78" s="69"/>
      <c r="N78" s="69"/>
      <c r="O78" s="69"/>
      <c r="P78" s="69"/>
      <c r="Q78" s="69"/>
      <c r="R78" s="69"/>
      <c r="S78" s="69">
        <v>530</v>
      </c>
      <c r="T78" s="69">
        <v>635</v>
      </c>
      <c r="U78" s="70">
        <v>35</v>
      </c>
    </row>
    <row r="79" spans="1:21" ht="15.75" x14ac:dyDescent="0.25">
      <c r="A79" s="68" t="s">
        <v>3146</v>
      </c>
      <c r="B79" s="69">
        <v>22</v>
      </c>
      <c r="C79" s="69" t="s">
        <v>2909</v>
      </c>
      <c r="D79" s="69" t="s">
        <v>3672</v>
      </c>
      <c r="E79" s="69">
        <v>7</v>
      </c>
      <c r="F79" s="69">
        <v>1.208</v>
      </c>
      <c r="G79" s="69"/>
      <c r="H79" s="69">
        <v>2000</v>
      </c>
      <c r="I79" s="69">
        <v>14</v>
      </c>
      <c r="J79" s="69" t="s">
        <v>2</v>
      </c>
      <c r="K79" s="69"/>
      <c r="L79" s="69"/>
      <c r="M79" s="69"/>
      <c r="N79" s="69"/>
      <c r="O79" s="69"/>
      <c r="P79" s="69"/>
      <c r="Q79" s="69"/>
      <c r="R79" s="69"/>
      <c r="S79" s="69">
        <v>530</v>
      </c>
      <c r="T79" s="69">
        <v>635</v>
      </c>
      <c r="U79" s="70">
        <v>35</v>
      </c>
    </row>
    <row r="80" spans="1:21" ht="15.75" x14ac:dyDescent="0.25">
      <c r="A80" s="68" t="s">
        <v>3146</v>
      </c>
      <c r="B80" s="69">
        <v>22</v>
      </c>
      <c r="C80" s="69" t="s">
        <v>2909</v>
      </c>
      <c r="D80" s="69" t="s">
        <v>3673</v>
      </c>
      <c r="E80" s="69">
        <v>7</v>
      </c>
      <c r="F80" s="69">
        <v>1.208</v>
      </c>
      <c r="G80" s="69"/>
      <c r="H80" s="69">
        <v>2000</v>
      </c>
      <c r="I80" s="69">
        <v>14</v>
      </c>
      <c r="J80" s="69" t="s">
        <v>2</v>
      </c>
      <c r="K80" s="69"/>
      <c r="L80" s="69"/>
      <c r="M80" s="69"/>
      <c r="N80" s="69"/>
      <c r="O80" s="69"/>
      <c r="P80" s="69"/>
      <c r="Q80" s="69"/>
      <c r="R80" s="69"/>
      <c r="S80" s="69">
        <v>530</v>
      </c>
      <c r="T80" s="69">
        <v>635</v>
      </c>
      <c r="U80" s="70">
        <v>35</v>
      </c>
    </row>
    <row r="81" spans="1:21" ht="15.75" x14ac:dyDescent="0.25">
      <c r="A81" s="68" t="s">
        <v>3146</v>
      </c>
      <c r="B81" s="69">
        <v>22</v>
      </c>
      <c r="C81" s="69" t="s">
        <v>2909</v>
      </c>
      <c r="D81" s="69" t="s">
        <v>3674</v>
      </c>
      <c r="E81" s="69">
        <v>7</v>
      </c>
      <c r="F81" s="69">
        <v>1.208</v>
      </c>
      <c r="G81" s="69"/>
      <c r="H81" s="69">
        <v>2000</v>
      </c>
      <c r="I81" s="69">
        <v>14</v>
      </c>
      <c r="J81" s="69" t="s">
        <v>2</v>
      </c>
      <c r="K81" s="69"/>
      <c r="L81" s="69"/>
      <c r="M81" s="69"/>
      <c r="N81" s="69"/>
      <c r="O81" s="69"/>
      <c r="P81" s="69"/>
      <c r="Q81" s="69"/>
      <c r="R81" s="69"/>
      <c r="S81" s="69">
        <v>530</v>
      </c>
      <c r="T81" s="69">
        <v>635</v>
      </c>
      <c r="U81" s="70">
        <v>35</v>
      </c>
    </row>
    <row r="82" spans="1:21" ht="15.75" x14ac:dyDescent="0.25">
      <c r="A82" s="68" t="s">
        <v>3146</v>
      </c>
      <c r="B82" s="69">
        <v>11</v>
      </c>
      <c r="C82" s="69" t="s">
        <v>2909</v>
      </c>
      <c r="D82" s="69" t="s">
        <v>3675</v>
      </c>
      <c r="E82" s="69">
        <v>15</v>
      </c>
      <c r="F82" s="69">
        <v>1.5780000000000001</v>
      </c>
      <c r="G82" s="69"/>
      <c r="H82" s="69">
        <v>5000</v>
      </c>
      <c r="I82" s="69">
        <v>16</v>
      </c>
      <c r="J82" s="69" t="s">
        <v>2</v>
      </c>
      <c r="K82" s="69"/>
      <c r="L82" s="69"/>
      <c r="M82" s="69"/>
      <c r="N82" s="69"/>
      <c r="O82" s="69"/>
      <c r="P82" s="69"/>
      <c r="Q82" s="69"/>
      <c r="R82" s="69"/>
      <c r="S82" s="69">
        <v>605</v>
      </c>
      <c r="T82" s="69">
        <v>730</v>
      </c>
      <c r="U82" s="70">
        <v>40</v>
      </c>
    </row>
    <row r="83" spans="1:21" ht="15.75" x14ac:dyDescent="0.25">
      <c r="A83" s="68" t="s">
        <v>3146</v>
      </c>
      <c r="B83" s="69">
        <v>11</v>
      </c>
      <c r="C83" s="69" t="s">
        <v>2909</v>
      </c>
      <c r="D83" s="69" t="s">
        <v>3677</v>
      </c>
      <c r="E83" s="69">
        <v>15</v>
      </c>
      <c r="F83" s="69">
        <v>1.5780000000000001</v>
      </c>
      <c r="G83" s="69"/>
      <c r="H83" s="69">
        <v>5000</v>
      </c>
      <c r="I83" s="69">
        <v>16</v>
      </c>
      <c r="J83" s="69" t="s">
        <v>2</v>
      </c>
      <c r="K83" s="69"/>
      <c r="L83" s="69"/>
      <c r="M83" s="69"/>
      <c r="N83" s="69"/>
      <c r="O83" s="69"/>
      <c r="P83" s="69"/>
      <c r="Q83" s="69"/>
      <c r="R83" s="69"/>
      <c r="S83" s="69">
        <v>605</v>
      </c>
      <c r="T83" s="69">
        <v>730</v>
      </c>
      <c r="U83" s="70">
        <v>40</v>
      </c>
    </row>
    <row r="84" spans="1:21" ht="15.75" x14ac:dyDescent="0.25">
      <c r="A84" s="68" t="s">
        <v>3146</v>
      </c>
      <c r="B84" s="69">
        <v>41</v>
      </c>
      <c r="C84" s="69" t="s">
        <v>2909</v>
      </c>
      <c r="D84" s="69" t="s">
        <v>3678</v>
      </c>
      <c r="E84" s="69">
        <v>11</v>
      </c>
      <c r="F84" s="69">
        <v>1.998</v>
      </c>
      <c r="G84" s="69"/>
      <c r="H84" s="69">
        <v>4000</v>
      </c>
      <c r="I84" s="69">
        <v>18</v>
      </c>
      <c r="J84" s="69" t="s">
        <v>2</v>
      </c>
      <c r="K84" s="69"/>
      <c r="L84" s="69"/>
      <c r="M84" s="69"/>
      <c r="N84" s="69"/>
      <c r="O84" s="69"/>
      <c r="P84" s="69"/>
      <c r="Q84" s="69"/>
      <c r="R84" s="69"/>
      <c r="S84" s="69">
        <v>685</v>
      </c>
      <c r="T84" s="69">
        <v>820</v>
      </c>
      <c r="U84" s="70">
        <v>45</v>
      </c>
    </row>
    <row r="85" spans="1:21" ht="15.75" x14ac:dyDescent="0.25">
      <c r="A85" s="68" t="s">
        <v>3146</v>
      </c>
      <c r="B85" s="69">
        <v>31</v>
      </c>
      <c r="C85" s="69" t="s">
        <v>2909</v>
      </c>
      <c r="D85" s="69" t="s">
        <v>3679</v>
      </c>
      <c r="E85" s="69">
        <v>9</v>
      </c>
      <c r="F85" s="69">
        <v>1.998</v>
      </c>
      <c r="G85" s="69"/>
      <c r="H85" s="69">
        <v>2700</v>
      </c>
      <c r="I85" s="69">
        <v>18</v>
      </c>
      <c r="J85" s="69" t="s">
        <v>2</v>
      </c>
      <c r="K85" s="69"/>
      <c r="L85" s="69"/>
      <c r="M85" s="69"/>
      <c r="N85" s="69"/>
      <c r="O85" s="69"/>
      <c r="P85" s="69"/>
      <c r="Q85" s="69"/>
      <c r="R85" s="69"/>
      <c r="S85" s="69">
        <v>685</v>
      </c>
      <c r="T85" s="69">
        <v>820</v>
      </c>
      <c r="U85" s="70">
        <v>45</v>
      </c>
    </row>
    <row r="86" spans="1:21" ht="15.75" x14ac:dyDescent="0.25">
      <c r="A86" s="68" t="s">
        <v>3146</v>
      </c>
      <c r="B86" s="69">
        <v>2</v>
      </c>
      <c r="C86" s="69" t="s">
        <v>2909</v>
      </c>
      <c r="D86" s="69" t="s">
        <v>3734</v>
      </c>
      <c r="E86" s="69">
        <v>1</v>
      </c>
      <c r="F86" s="69">
        <v>1.208</v>
      </c>
      <c r="G86" s="69" t="s">
        <v>20</v>
      </c>
      <c r="H86" s="69">
        <f>Арм_Длина_ПМ(86400,T86,11700)</f>
        <v>91480</v>
      </c>
      <c r="I86" s="69">
        <v>14</v>
      </c>
      <c r="J86" s="69" t="s">
        <v>2</v>
      </c>
      <c r="K86" s="69"/>
      <c r="L86" s="69"/>
      <c r="M86" s="69"/>
      <c r="N86" s="69"/>
      <c r="O86" s="69"/>
      <c r="P86" s="69"/>
      <c r="Q86" s="69"/>
      <c r="R86" s="69"/>
      <c r="S86" s="69">
        <v>530</v>
      </c>
      <c r="T86" s="69">
        <v>635</v>
      </c>
      <c r="U86" s="70">
        <v>35</v>
      </c>
    </row>
    <row r="87" spans="1:21" ht="32.25" thickBot="1" x14ac:dyDescent="0.3">
      <c r="A87" s="87" t="s">
        <v>2971</v>
      </c>
      <c r="B87" s="22" t="s">
        <v>2971</v>
      </c>
      <c r="C87" s="22" t="s">
        <v>2981</v>
      </c>
      <c r="D87" s="22" t="s">
        <v>2982</v>
      </c>
      <c r="E87" s="22"/>
      <c r="F87" s="22"/>
      <c r="G87" s="22"/>
      <c r="H87" s="22"/>
      <c r="I87" s="22"/>
      <c r="J87" s="22"/>
      <c r="K87" s="22"/>
      <c r="L87" s="22"/>
      <c r="M87" s="22"/>
      <c r="N87" s="22"/>
      <c r="O87" s="22"/>
      <c r="P87" s="22"/>
      <c r="Q87" s="22"/>
      <c r="R87" s="22"/>
      <c r="S87" s="22"/>
      <c r="T87" s="22"/>
      <c r="U87" s="88"/>
    </row>
  </sheetData>
  <mergeCells count="11">
    <mergeCell ref="G1:G2"/>
    <mergeCell ref="H1:J1"/>
    <mergeCell ref="K1:Q1"/>
    <mergeCell ref="R1:R2"/>
    <mergeCell ref="S1:U1"/>
    <mergeCell ref="A1:A2"/>
    <mergeCell ref="B1:B2"/>
    <mergeCell ref="C1:C2"/>
    <mergeCell ref="D1:D2"/>
    <mergeCell ref="E1:E2"/>
    <mergeCell ref="F1:F2"/>
  </mergeCells>
  <conditionalFormatting sqref="A1:H1 A3:U87 H2:Q2 K1 R1:S1 S2:U2">
    <cfRule type="containsText" dxfId="1187" priority="2" stopIfTrue="1" operator="containsText" text="С ЛИСТА">
      <formula>NOT(ISERROR(SEARCH("С ЛИСТА",A1)))</formula>
    </cfRule>
    <cfRule type="containsText" dxfId="1186" priority="3" stopIfTrue="1" operator="containsText" text="ИЗ ФАЙЛА">
      <formula>NOT(ISERROR(SEARCH("ИЗ ФАЙЛА",A1)))</formula>
    </cfRule>
    <cfRule type="containsText" dxfId="1185" priority="4" stopIfTrue="1" operator="containsText" text="!!!">
      <formula>NOT(ISERROR(SEARCH("!!!",A1)))</formula>
    </cfRule>
    <cfRule type="containsText" dxfId="1184" priority="5" stopIfTrue="1" operator="containsText" text=" Заполнения проёмов ">
      <formula>NOT(ISERROR(SEARCH(" Заполнения проёмов ",A1)))</formula>
    </cfRule>
    <cfRule type="containsText" dxfId="1183" priority="6" stopIfTrue="1" operator="containsText" text=" Сборочные единицы ">
      <formula>NOT(ISERROR(SEARCH(" Сборочные единицы ",A1)))</formula>
    </cfRule>
    <cfRule type="containsText" dxfId="1182" priority="7" stopIfTrue="1" operator="containsText" text=" Заполнения проёмов ">
      <formula>NOT(ISERROR(SEARCH(" Заполнения проёмов ",A1)))</formula>
    </cfRule>
    <cfRule type="containsText" dxfId="1181" priority="8" stopIfTrue="1" operator="containsText" text=" Сборочные единицы ">
      <formula>NOT(ISERROR(SEARCH(" Сборочные единицы ",A1)))</formula>
    </cfRule>
    <cfRule type="containsText" dxfId="1180" priority="9" stopIfTrue="1" operator="containsText" text=" Изделия ">
      <formula>NOT(ISERROR(SEARCH(" Изделия ",A1)))</formula>
    </cfRule>
    <cfRule type="containsText" dxfId="1179" priority="10" stopIfTrue="1" operator="containsText" text=" Материалы ">
      <formula>NOT(ISERROR(SEARCH(" Материалы ",A1)))</formula>
    </cfRule>
    <cfRule type="containsText" dxfId="1178" priority="11" stopIfTrue="1" operator="containsText" text=" Изделия арматурные ">
      <formula>NOT(ISERROR(SEARCH(" Изделия арматурные ",A1)))</formula>
    </cfRule>
    <cfRule type="containsText" dxfId="1177" priority="12" stopIfTrue="1" operator="containsText" text=" Прокат ">
      <formula>NOT(ISERROR(SEARCH(" Прокат ",A1)))</formula>
    </cfRule>
    <cfRule type="containsText" dxfId="1176" priority="13" stopIfTrue="1" operator="containsText" text="Элементы на отм.">
      <formula>NOT(ISERROR(SEARCH("Элементы на отм.",A1)))</formula>
    </cfRule>
    <cfRule type="containsText" dxfId="1175" priority="14" stopIfTrue="1" operator="containsText" text=", на ">
      <formula>NOT(ISERROR(SEARCH(", на ",A1)))</formula>
    </cfRule>
    <cfRule type="containsText" dxfId="1174" priority="15" stopIfTrue="1" operator="containsText" text="шт.)">
      <formula>NOT(ISERROR(SEARCH("шт.)",A1)))</formula>
    </cfRule>
  </conditionalFormatting>
  <conditionalFormatting sqref="A1:U1048576">
    <cfRule type="expression" dxfId="1173"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C58E03D7-7A9F-4CF3-A4F0-BA5516535337}">
          <x14:formula1>
            <xm:f>'!System'!$BW$1:$BW$6</xm:f>
          </x14:formula1>
          <xm:sqref>G3:G117</xm:sqref>
        </x14:dataValidation>
        <x14:dataValidation type="list" allowBlank="1" showInputMessage="1" showErrorMessage="1" xr:uid="{BB1C4806-C8EC-4D4C-A819-B8B02FA9D4F1}">
          <x14:formula1>
            <xm:f>'!System'!$AG$1:$AO$1</xm:f>
          </x14:formula1>
          <xm:sqref>J3:J117</xm:sqref>
        </x14:dataValidation>
        <x14:dataValidation type="list" allowBlank="1" showInputMessage="1" showErrorMessage="1" xr:uid="{C21C196A-A70F-42B5-A63D-1F880E2019C8}">
          <x14:formula1>
            <xm:f>'!System'!$A$1:$AE$1</xm:f>
          </x14:formula1>
          <xm:sqref>L3:L117</xm:sqref>
        </x14:dataValidation>
        <x14:dataValidation type="list" allowBlank="1" showInputMessage="1" showErrorMessage="1" xr:uid="{AC2DB8D2-711B-4F0A-BB65-A89BC98E8D3D}">
          <x14:formula1>
            <xm:f>'!System'!$AP$1:$BV$1</xm:f>
          </x14:formula1>
          <xm:sqref>O3:O117</xm:sqref>
        </x14:dataValidation>
        <x14:dataValidation type="list" allowBlank="1" showInputMessage="1" showErrorMessage="1" xr:uid="{2089D88E-E7C4-448C-B880-A871404805E0}">
          <x14:formula1>
            <xm:f>'!System'!$BX$1:$BX$5</xm:f>
          </x14:formula1>
          <xm:sqref>P3:P117</xm:sqref>
        </x14:dataValidation>
        <x14:dataValidation type="list" allowBlank="1" showInputMessage="1" showErrorMessage="1" xr:uid="{4735E40B-6296-45CD-838B-0C12359C397B}">
          <x14:formula1>
            <xm:f>'!System'!$AG$2:$AG$17</xm:f>
          </x14:formula1>
          <xm:sqref>I14 I15 I16 I17 I28 I29 I30 I31 I32 I33 I34 I35 I36 I37 I38 I39 I40 I41 I42 I43 I44 I45 I46 I47 I48 I49 I50 I51 I52 I53 I54 I55 I56 I57 I58 I59 I60 I61 I62 I63 I64 I65 I66 I67 I68 I69 I70 I71 I72 I73 I74 I75 I76 I77 I78 I79 I80 I81 I82 I83 I84 I85 I86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ED80A-B4E7-4E92-A78E-C5A6A2DCDFB7}">
  <sheetPr codeName="Лист28">
    <tabColor theme="7" tint="0.39997558519241921"/>
  </sheetPr>
  <dimension ref="A1:V85"/>
  <sheetViews>
    <sheetView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c r="V1" t="s">
        <v>3140</v>
      </c>
    </row>
    <row r="2" spans="1:22"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c r="V2" t="s">
        <v>3148</v>
      </c>
    </row>
    <row r="3" spans="1:22" ht="15.75" x14ac:dyDescent="0.25">
      <c r="A3" s="66" t="str">
        <f t="shared" ref="A3:A11" si="0">$B$12</f>
        <v>Пм3</v>
      </c>
      <c r="B3" s="13" t="s">
        <v>2971</v>
      </c>
      <c r="C3" s="13"/>
      <c r="D3" s="13"/>
      <c r="E3" s="13"/>
      <c r="F3" s="13"/>
      <c r="G3" s="13"/>
      <c r="H3" s="13"/>
      <c r="I3" s="13"/>
      <c r="J3" s="13"/>
      <c r="K3" s="13"/>
      <c r="L3" s="13"/>
      <c r="M3" s="13"/>
      <c r="N3" s="13"/>
      <c r="O3" s="13"/>
      <c r="P3" s="13"/>
      <c r="Q3" s="13"/>
      <c r="R3" s="13"/>
      <c r="S3" s="13"/>
      <c r="T3" s="13"/>
      <c r="U3" s="67"/>
      <c r="V3" t="s">
        <v>3150</v>
      </c>
    </row>
    <row r="4" spans="1:22" ht="15.75" x14ac:dyDescent="0.25">
      <c r="A4" s="66" t="str">
        <f t="shared" si="0"/>
        <v>Пм3</v>
      </c>
      <c r="B4" s="13" t="s">
        <v>2971</v>
      </c>
      <c r="C4" s="95" t="s">
        <v>2972</v>
      </c>
      <c r="D4" s="95" t="str">
        <f>VLOOKUP(A4,'из архикада Плиты'!$A$3:$G$500,5,TRUE)</f>
        <v>Бетон В30 (перекрытия)</v>
      </c>
      <c r="E4" s="95">
        <f>Сумма_ПоИД(A4,'из архикада Плиты'!$A$3:$G$500,1,4)/E12</f>
        <v>24.95</v>
      </c>
      <c r="F4" s="13"/>
      <c r="G4" s="13"/>
      <c r="H4" s="13"/>
      <c r="I4" s="13"/>
      <c r="J4" s="13"/>
      <c r="K4" s="13"/>
      <c r="L4" s="13"/>
      <c r="M4" s="13"/>
      <c r="N4" s="13"/>
      <c r="O4" s="13"/>
      <c r="P4" s="13"/>
      <c r="Q4" s="13"/>
      <c r="R4" s="13"/>
      <c r="S4" s="13"/>
      <c r="T4" s="13"/>
      <c r="U4" s="67"/>
    </row>
    <row r="5" spans="1:22" ht="15.75" x14ac:dyDescent="0.25">
      <c r="A5" s="66" t="str">
        <f t="shared" si="0"/>
        <v>Пм3</v>
      </c>
      <c r="B5" s="13" t="s">
        <v>2971</v>
      </c>
      <c r="C5" s="13"/>
      <c r="D5" s="13" t="s">
        <v>3420</v>
      </c>
      <c r="E5" s="13">
        <f>Сумма_ПоИД(A4,'из архикада Плиты'!$A$3:$G$500,1,7)/E12</f>
        <v>43800</v>
      </c>
      <c r="F5" s="13"/>
      <c r="G5" s="13"/>
      <c r="H5" s="13"/>
      <c r="I5" s="13"/>
      <c r="J5" s="13"/>
      <c r="K5" s="13"/>
      <c r="L5" s="13"/>
      <c r="M5" s="13"/>
      <c r="N5" s="13"/>
      <c r="O5" s="13"/>
      <c r="P5" s="13"/>
      <c r="Q5" s="13"/>
      <c r="R5" s="13"/>
      <c r="S5" s="13"/>
      <c r="T5" s="13"/>
      <c r="U5" s="67"/>
    </row>
    <row r="6" spans="1:22" ht="15.75" x14ac:dyDescent="0.25">
      <c r="A6" s="66" t="str">
        <f t="shared" si="0"/>
        <v>Пм3</v>
      </c>
      <c r="B6" s="13" t="s">
        <v>2971</v>
      </c>
      <c r="C6" s="13"/>
      <c r="D6" s="13" t="s">
        <v>3421</v>
      </c>
      <c r="E6" s="13">
        <f>Сумма_ПоИД(A4,'из архикада Плиты'!$A$3:$G$500,1,6)/E12</f>
        <v>99.79</v>
      </c>
      <c r="F6" s="13"/>
      <c r="G6" s="13"/>
      <c r="H6" s="13"/>
      <c r="I6" s="13"/>
      <c r="J6" s="13"/>
      <c r="K6" s="13"/>
      <c r="L6" s="13"/>
      <c r="M6" s="13"/>
      <c r="N6" s="13"/>
      <c r="O6" s="13"/>
      <c r="P6" s="13"/>
      <c r="Q6" s="13"/>
      <c r="R6" s="13"/>
      <c r="S6" s="13"/>
      <c r="T6" s="13"/>
      <c r="U6" s="67"/>
    </row>
    <row r="7" spans="1:22" ht="15.75" x14ac:dyDescent="0.25">
      <c r="A7" s="66" t="str">
        <f t="shared" si="0"/>
        <v>Пм3</v>
      </c>
      <c r="B7" s="13" t="s">
        <v>2971</v>
      </c>
      <c r="C7" s="13"/>
      <c r="D7" s="13" t="s">
        <v>2974</v>
      </c>
      <c r="E7" s="13">
        <f>Макс_ПоИД(A6,'из архикада Плиты'!$A$3:$G$500,1,3)</f>
        <v>250</v>
      </c>
      <c r="F7" s="13"/>
      <c r="G7" s="13"/>
      <c r="H7" s="13"/>
      <c r="I7" s="13"/>
      <c r="J7" s="13"/>
      <c r="K7" s="13"/>
      <c r="L7" s="13"/>
      <c r="M7" s="13"/>
      <c r="N7" s="13"/>
      <c r="O7" s="13"/>
      <c r="P7" s="13"/>
      <c r="Q7" s="13"/>
      <c r="R7" s="13"/>
      <c r="S7" s="13"/>
      <c r="T7" s="13"/>
      <c r="U7" s="67"/>
    </row>
    <row r="8" spans="1:22" ht="15.75" x14ac:dyDescent="0.25">
      <c r="A8" s="66" t="str">
        <f t="shared" si="0"/>
        <v>Пм3</v>
      </c>
      <c r="B8" s="13" t="s">
        <v>2971</v>
      </c>
      <c r="C8" s="13"/>
      <c r="D8" s="13" t="s">
        <v>2976</v>
      </c>
      <c r="E8" s="13">
        <f>Сумма_ПоИД(A8,'из архикада Отверстия_плиты'!$A$3:$G$300,1,6)/E12</f>
        <v>0</v>
      </c>
      <c r="F8" s="13"/>
      <c r="G8" s="13"/>
      <c r="H8" s="13"/>
      <c r="I8" s="13"/>
      <c r="J8" s="13"/>
      <c r="K8" s="13"/>
      <c r="L8" s="13"/>
      <c r="M8" s="13"/>
      <c r="N8" s="13"/>
      <c r="O8" s="13"/>
      <c r="P8" s="13"/>
      <c r="Q8" s="13"/>
      <c r="R8" s="13"/>
      <c r="S8" s="13"/>
      <c r="T8" s="13"/>
      <c r="U8" s="67"/>
    </row>
    <row r="9" spans="1:22" ht="15.75" x14ac:dyDescent="0.25">
      <c r="A9" s="66" t="str">
        <f t="shared" si="0"/>
        <v>Пм3</v>
      </c>
      <c r="B9" s="13" t="s">
        <v>2971</v>
      </c>
      <c r="C9" s="13"/>
      <c r="D9" s="13" t="s">
        <v>3424</v>
      </c>
      <c r="E9" s="13">
        <f>Сумма_ПоИД(A9,'из архикада Отверстия_плиты'!$A$3:$G$300,1,7)/E12</f>
        <v>0</v>
      </c>
      <c r="F9" s="13"/>
      <c r="G9" s="13"/>
      <c r="H9" s="13"/>
      <c r="I9" s="13"/>
      <c r="J9" s="13"/>
      <c r="K9" s="13"/>
      <c r="L9" s="13"/>
      <c r="M9" s="13"/>
      <c r="N9" s="13"/>
      <c r="O9" s="13"/>
      <c r="P9" s="13"/>
      <c r="Q9" s="13"/>
      <c r="R9" s="13"/>
      <c r="S9" s="13"/>
      <c r="T9" s="13"/>
      <c r="U9" s="67"/>
    </row>
    <row r="10" spans="1:22" ht="31.5" x14ac:dyDescent="0.25">
      <c r="A10" s="66" t="str">
        <f t="shared" si="0"/>
        <v>Пм3</v>
      </c>
      <c r="B10" s="13" t="s">
        <v>2971</v>
      </c>
      <c r="C10" s="13"/>
      <c r="D10" s="13" t="s">
        <v>3425</v>
      </c>
      <c r="E10" s="13">
        <v>0</v>
      </c>
      <c r="F10" s="13"/>
      <c r="G10" s="13"/>
      <c r="H10" s="13"/>
      <c r="I10" s="13"/>
      <c r="J10" s="13"/>
      <c r="K10" s="13"/>
      <c r="L10" s="13"/>
      <c r="M10" s="13"/>
      <c r="N10" s="13"/>
      <c r="O10" s="13"/>
      <c r="P10" s="13"/>
      <c r="Q10" s="13"/>
      <c r="R10" s="13"/>
      <c r="S10" s="13"/>
      <c r="T10" s="13"/>
      <c r="U10" s="67"/>
    </row>
    <row r="11" spans="1:22" ht="15.75" x14ac:dyDescent="0.25">
      <c r="A11" s="66" t="str">
        <f t="shared" si="0"/>
        <v>Пм3</v>
      </c>
      <c r="B11" s="13" t="s">
        <v>2971</v>
      </c>
      <c r="C11" s="13"/>
      <c r="D11" s="13" t="s">
        <v>3426</v>
      </c>
      <c r="E11" s="13">
        <v>200</v>
      </c>
      <c r="F11" s="13"/>
      <c r="G11" s="13"/>
      <c r="H11" s="13"/>
      <c r="I11" s="13"/>
      <c r="J11" s="13"/>
      <c r="K11" s="13"/>
      <c r="L11" s="13"/>
      <c r="M11" s="13"/>
      <c r="N11" s="13"/>
      <c r="O11" s="13"/>
      <c r="P11" s="13"/>
      <c r="Q11" s="13"/>
      <c r="R11" s="13"/>
      <c r="S11" s="13"/>
      <c r="T11" s="13"/>
      <c r="U11" s="67"/>
    </row>
    <row r="12" spans="1:22" ht="15.75" x14ac:dyDescent="0.25">
      <c r="A12" s="14" t="str">
        <f>$B$12</f>
        <v>Пм3</v>
      </c>
      <c r="B12" s="15" t="s">
        <v>3144</v>
      </c>
      <c r="C12" s="15" t="s">
        <v>3427</v>
      </c>
      <c r="D12" s="15" t="s">
        <v>3145</v>
      </c>
      <c r="E12" s="15">
        <v>1</v>
      </c>
      <c r="F12" s="15"/>
      <c r="G12" s="15"/>
      <c r="H12" s="15"/>
      <c r="I12" s="15"/>
      <c r="J12" s="15"/>
      <c r="K12" s="15"/>
      <c r="L12" s="15"/>
      <c r="M12" s="15"/>
      <c r="N12" s="15"/>
      <c r="O12" s="15"/>
      <c r="P12" s="15"/>
      <c r="Q12" s="15"/>
      <c r="R12" s="15"/>
      <c r="S12" s="15"/>
      <c r="T12" s="15"/>
      <c r="U12" s="16"/>
    </row>
    <row r="13" spans="1:22" ht="15.75" x14ac:dyDescent="0.25">
      <c r="A13" s="32" t="str">
        <f t="shared" ref="A13:A20" si="1">$B$12</f>
        <v>Пм3</v>
      </c>
      <c r="B13" s="30"/>
      <c r="C13" s="35" t="s">
        <v>2980</v>
      </c>
      <c r="D13" s="35" t="s">
        <v>3623</v>
      </c>
      <c r="E13" s="35">
        <f>E4</f>
        <v>24.95</v>
      </c>
      <c r="F13" s="13" t="s">
        <v>4</v>
      </c>
      <c r="G13" s="30" t="s">
        <v>3</v>
      </c>
      <c r="H13" s="30"/>
      <c r="I13" s="30"/>
      <c r="J13" s="30"/>
      <c r="K13" s="30"/>
      <c r="L13" s="30"/>
      <c r="M13" s="30"/>
      <c r="N13" s="30"/>
      <c r="O13" s="30"/>
      <c r="P13" s="30"/>
      <c r="Q13" s="30"/>
      <c r="R13" s="30"/>
      <c r="S13" s="30"/>
      <c r="T13" s="30"/>
      <c r="U13" s="33"/>
    </row>
    <row r="14" spans="1:22" ht="15.75" x14ac:dyDescent="0.25">
      <c r="A14" s="32" t="str">
        <f t="shared" si="1"/>
        <v>Пм3</v>
      </c>
      <c r="B14" s="30">
        <v>1</v>
      </c>
      <c r="C14" s="30" t="s">
        <v>2909</v>
      </c>
      <c r="D14" s="30" t="s">
        <v>3428</v>
      </c>
      <c r="E14" s="78">
        <v>1</v>
      </c>
      <c r="F14" s="13">
        <v>0.88800000000000001</v>
      </c>
      <c r="G14" s="30" t="s">
        <v>20</v>
      </c>
      <c r="H14" s="78">
        <f>Арм_ПоПлощади($E$6*1000*1000,$E$11,T14,6000)</f>
        <v>555270</v>
      </c>
      <c r="I14" s="30">
        <v>12</v>
      </c>
      <c r="J14" s="30" t="s">
        <v>2</v>
      </c>
      <c r="K14" s="30"/>
      <c r="L14" s="30"/>
      <c r="M14" s="30"/>
      <c r="N14" s="30"/>
      <c r="O14" s="30"/>
      <c r="P14" s="30"/>
      <c r="Q14" s="30"/>
      <c r="R14" s="30"/>
      <c r="S14" s="30">
        <v>455</v>
      </c>
      <c r="T14" s="30">
        <v>545</v>
      </c>
      <c r="U14" s="33">
        <v>30</v>
      </c>
    </row>
    <row r="15" spans="1:22" ht="15.75" x14ac:dyDescent="0.25">
      <c r="A15" s="32" t="str">
        <f t="shared" si="1"/>
        <v>Пм3</v>
      </c>
      <c r="B15" s="30">
        <v>1</v>
      </c>
      <c r="C15" s="30" t="s">
        <v>2909</v>
      </c>
      <c r="D15" s="30" t="s">
        <v>3429</v>
      </c>
      <c r="E15" s="78">
        <v>1</v>
      </c>
      <c r="F15" s="13">
        <v>0.88800000000000001</v>
      </c>
      <c r="G15" s="30" t="s">
        <v>20</v>
      </c>
      <c r="H15" s="78">
        <f t="shared" ref="H15:H17" si="2">Арм_ПоПлощади($E$6*1000*1000,$E$11,T15,6000)</f>
        <v>555270</v>
      </c>
      <c r="I15" s="30">
        <v>12</v>
      </c>
      <c r="J15" s="30" t="s">
        <v>2</v>
      </c>
      <c r="K15" s="30"/>
      <c r="L15" s="30"/>
      <c r="M15" s="30"/>
      <c r="N15" s="30"/>
      <c r="O15" s="30"/>
      <c r="P15" s="30"/>
      <c r="Q15" s="30"/>
      <c r="R15" s="30"/>
      <c r="S15" s="30">
        <v>455</v>
      </c>
      <c r="T15" s="30">
        <v>545</v>
      </c>
      <c r="U15" s="33">
        <v>30</v>
      </c>
    </row>
    <row r="16" spans="1:22" ht="15.75" x14ac:dyDescent="0.25">
      <c r="A16" s="32" t="str">
        <f t="shared" si="1"/>
        <v>Пм3</v>
      </c>
      <c r="B16" s="30">
        <v>2</v>
      </c>
      <c r="C16" s="30" t="s">
        <v>2909</v>
      </c>
      <c r="D16" s="30" t="s">
        <v>3430</v>
      </c>
      <c r="E16" s="78">
        <v>1</v>
      </c>
      <c r="F16" s="13">
        <v>1.208</v>
      </c>
      <c r="G16" s="30" t="s">
        <v>20</v>
      </c>
      <c r="H16" s="78">
        <f t="shared" si="2"/>
        <v>562920</v>
      </c>
      <c r="I16" s="30">
        <v>14</v>
      </c>
      <c r="J16" s="30" t="s">
        <v>2</v>
      </c>
      <c r="K16" s="30"/>
      <c r="L16" s="30"/>
      <c r="M16" s="30"/>
      <c r="N16" s="30"/>
      <c r="O16" s="30"/>
      <c r="P16" s="30"/>
      <c r="Q16" s="30"/>
      <c r="R16" s="30"/>
      <c r="S16" s="30">
        <v>530</v>
      </c>
      <c r="T16" s="30">
        <v>635</v>
      </c>
      <c r="U16" s="33">
        <v>35</v>
      </c>
    </row>
    <row r="17" spans="1:21" ht="15.75" x14ac:dyDescent="0.25">
      <c r="A17" s="32" t="str">
        <f t="shared" si="1"/>
        <v>Пм3</v>
      </c>
      <c r="B17" s="30">
        <v>2</v>
      </c>
      <c r="C17" s="30" t="s">
        <v>2909</v>
      </c>
      <c r="D17" s="30" t="s">
        <v>3431</v>
      </c>
      <c r="E17" s="78">
        <v>1</v>
      </c>
      <c r="F17" s="13">
        <v>1.208</v>
      </c>
      <c r="G17" s="30" t="s">
        <v>20</v>
      </c>
      <c r="H17" s="78">
        <f t="shared" si="2"/>
        <v>562920</v>
      </c>
      <c r="I17" s="30">
        <v>14</v>
      </c>
      <c r="J17" s="30" t="s">
        <v>2</v>
      </c>
      <c r="K17" s="30"/>
      <c r="L17" s="30"/>
      <c r="M17" s="30"/>
      <c r="N17" s="30"/>
      <c r="O17" s="30"/>
      <c r="P17" s="30"/>
      <c r="Q17" s="30"/>
      <c r="R17" s="30"/>
      <c r="S17" s="30">
        <v>530</v>
      </c>
      <c r="T17" s="30">
        <v>635</v>
      </c>
      <c r="U17" s="33">
        <v>35</v>
      </c>
    </row>
    <row r="18" spans="1:21" ht="15.75" x14ac:dyDescent="0.25">
      <c r="A18" s="32" t="str">
        <f t="shared" si="1"/>
        <v>Пм3</v>
      </c>
      <c r="B18" s="79" t="str">
        <f>Изделия_спец.И!$B$65</f>
        <v>Кр8</v>
      </c>
      <c r="C18" s="79" t="str">
        <f>Изделия_спец.И!$C$65</f>
        <v xml:space="preserve"> </v>
      </c>
      <c r="D18" s="79" t="str">
        <f>Изделия_спец.И!$D$65</f>
        <v>Каркас Кр8</v>
      </c>
      <c r="E18" s="79">
        <v>104</v>
      </c>
      <c r="F18" s="13"/>
      <c r="G18" s="30"/>
      <c r="H18" s="30"/>
      <c r="I18" s="30"/>
      <c r="J18" s="30"/>
      <c r="K18" s="30"/>
      <c r="L18" s="30"/>
      <c r="M18" s="30"/>
      <c r="N18" s="30"/>
      <c r="O18" s="30"/>
      <c r="P18" s="30"/>
      <c r="Q18" s="30"/>
      <c r="R18" s="30"/>
      <c r="S18" s="30"/>
      <c r="T18" s="30"/>
      <c r="U18" s="33"/>
    </row>
    <row r="19" spans="1:21" ht="15.75" x14ac:dyDescent="0.25">
      <c r="A19" s="32" t="str">
        <f t="shared" si="1"/>
        <v>Пм3</v>
      </c>
      <c r="B19" s="79" t="str">
        <f>Изделия_спец.И!$B$69</f>
        <v>Кр9</v>
      </c>
      <c r="C19" s="79" t="str">
        <f>Изделия_спец.И!$C$69</f>
        <v xml:space="preserve"> </v>
      </c>
      <c r="D19" s="79" t="str">
        <f>Изделия_спец.И!$D$69</f>
        <v>Каркас Кр9</v>
      </c>
      <c r="E19" s="79">
        <v>48</v>
      </c>
      <c r="F19" s="13"/>
      <c r="G19" s="30"/>
      <c r="H19" s="30"/>
      <c r="I19" s="30"/>
      <c r="J19" s="30"/>
      <c r="K19" s="30"/>
      <c r="L19" s="30"/>
      <c r="M19" s="30"/>
      <c r="N19" s="30"/>
      <c r="O19" s="30"/>
      <c r="P19" s="30"/>
      <c r="Q19" s="30"/>
      <c r="R19" s="30"/>
      <c r="S19" s="30"/>
      <c r="T19" s="30"/>
      <c r="U19" s="33"/>
    </row>
    <row r="20" spans="1:21" ht="15.75" x14ac:dyDescent="0.25">
      <c r="A20" s="32" t="str">
        <f t="shared" si="1"/>
        <v>Пм3</v>
      </c>
      <c r="B20" s="79" t="str">
        <f>Изделия_спец.И!$B$73</f>
        <v>Кр10</v>
      </c>
      <c r="C20" s="79" t="str">
        <f>Изделия_спец.И!$C$73</f>
        <v xml:space="preserve"> </v>
      </c>
      <c r="D20" s="79" t="str">
        <f>Изделия_спец.И!$D$73</f>
        <v>Каркас Кр10</v>
      </c>
      <c r="E20" s="79">
        <v>48</v>
      </c>
      <c r="F20" s="13"/>
      <c r="G20" s="30"/>
      <c r="H20" s="30"/>
      <c r="I20" s="30"/>
      <c r="J20" s="30"/>
      <c r="K20" s="30"/>
      <c r="L20" s="30"/>
      <c r="M20" s="30"/>
      <c r="N20" s="30"/>
      <c r="O20" s="30"/>
      <c r="P20" s="30"/>
      <c r="Q20" s="30"/>
      <c r="R20" s="30"/>
      <c r="S20" s="30"/>
      <c r="T20" s="30"/>
      <c r="U20" s="33"/>
    </row>
    <row r="21" spans="1:21" ht="15.75" x14ac:dyDescent="0.25">
      <c r="A21" s="17"/>
      <c r="B21" s="17"/>
      <c r="C21" s="17"/>
      <c r="D21" s="17"/>
      <c r="E21" s="17"/>
      <c r="F21" s="17"/>
      <c r="G21" s="17"/>
      <c r="H21" s="17"/>
      <c r="I21" s="17"/>
      <c r="J21" s="17"/>
      <c r="K21" s="17"/>
      <c r="L21" s="17"/>
      <c r="M21" s="17"/>
      <c r="N21" s="17"/>
      <c r="O21" s="17"/>
      <c r="P21" s="17"/>
      <c r="Q21" s="17"/>
      <c r="R21" s="17"/>
      <c r="S21" s="17"/>
      <c r="T21" s="17"/>
      <c r="U21" s="17"/>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7"/>
      <c r="B23" s="17"/>
      <c r="C23" s="17"/>
      <c r="D23" s="17"/>
      <c r="E23" s="17"/>
      <c r="F23" s="17"/>
      <c r="G23" s="17"/>
      <c r="H23" s="17"/>
      <c r="I23" s="17"/>
      <c r="J23" s="17"/>
      <c r="K23" s="17"/>
      <c r="L23" s="17"/>
      <c r="M23" s="17"/>
      <c r="N23" s="17"/>
      <c r="O23" s="17"/>
      <c r="P23" s="17"/>
      <c r="Q23" s="17"/>
      <c r="R23" s="17"/>
      <c r="S23" s="17"/>
      <c r="T23" s="17"/>
      <c r="U23" s="17"/>
    </row>
    <row r="24" spans="1:21" ht="31.5" x14ac:dyDescent="0.25">
      <c r="A24" s="66" t="s">
        <v>2971</v>
      </c>
      <c r="B24" s="13" t="s">
        <v>2971</v>
      </c>
      <c r="C24" s="13" t="s">
        <v>2981</v>
      </c>
      <c r="D24" s="13" t="s">
        <v>2982</v>
      </c>
      <c r="E24" s="13"/>
      <c r="F24" s="13"/>
      <c r="G24" s="13"/>
      <c r="H24" s="13"/>
      <c r="I24" s="13"/>
      <c r="J24" s="13"/>
      <c r="K24" s="13"/>
      <c r="L24" s="13"/>
      <c r="M24" s="13"/>
      <c r="N24" s="13"/>
      <c r="O24" s="13"/>
      <c r="P24" s="13"/>
      <c r="Q24" s="13"/>
      <c r="R24" s="13"/>
      <c r="S24" s="13"/>
      <c r="T24" s="13"/>
      <c r="U24" s="67"/>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66" t="s">
        <v>3144</v>
      </c>
      <c r="B27" s="13" t="s">
        <v>2971</v>
      </c>
      <c r="C27" s="13" t="s">
        <v>3625</v>
      </c>
      <c r="D27" s="13" t="s">
        <v>3626</v>
      </c>
      <c r="E27" s="13"/>
      <c r="F27" s="13"/>
      <c r="G27" s="13"/>
      <c r="H27" s="13"/>
      <c r="I27" s="13"/>
      <c r="J27" s="13"/>
      <c r="K27" s="13"/>
      <c r="L27" s="13"/>
      <c r="M27" s="13"/>
      <c r="N27" s="13"/>
      <c r="O27" s="13"/>
      <c r="P27" s="13"/>
      <c r="Q27" s="13"/>
      <c r="R27" s="13"/>
      <c r="S27" s="13"/>
      <c r="T27" s="13"/>
      <c r="U27" s="67"/>
    </row>
    <row r="28" spans="1:21" ht="15.75" x14ac:dyDescent="0.25">
      <c r="A28" s="68" t="s">
        <v>3144</v>
      </c>
      <c r="B28" s="69">
        <v>42</v>
      </c>
      <c r="C28" s="69" t="s">
        <v>2909</v>
      </c>
      <c r="D28" s="69" t="s">
        <v>3627</v>
      </c>
      <c r="E28" s="69">
        <v>5</v>
      </c>
      <c r="F28" s="69">
        <v>1.5780000000000001</v>
      </c>
      <c r="G28" s="69"/>
      <c r="H28" s="69">
        <v>3000</v>
      </c>
      <c r="I28" s="69">
        <v>16</v>
      </c>
      <c r="J28" s="69" t="s">
        <v>2</v>
      </c>
      <c r="K28" s="69"/>
      <c r="L28" s="69"/>
      <c r="M28" s="69"/>
      <c r="N28" s="69"/>
      <c r="O28" s="69"/>
      <c r="P28" s="69"/>
      <c r="Q28" s="69"/>
      <c r="R28" s="69"/>
      <c r="S28" s="69">
        <v>605</v>
      </c>
      <c r="T28" s="69">
        <v>730</v>
      </c>
      <c r="U28" s="70">
        <v>40</v>
      </c>
    </row>
    <row r="29" spans="1:21" ht="15.75" x14ac:dyDescent="0.25">
      <c r="A29" s="68" t="s">
        <v>3144</v>
      </c>
      <c r="B29" s="69">
        <v>42</v>
      </c>
      <c r="C29" s="69" t="s">
        <v>2909</v>
      </c>
      <c r="D29" s="69" t="s">
        <v>3628</v>
      </c>
      <c r="E29" s="69">
        <v>5</v>
      </c>
      <c r="F29" s="69">
        <v>1.5780000000000001</v>
      </c>
      <c r="G29" s="69"/>
      <c r="H29" s="69">
        <v>3000</v>
      </c>
      <c r="I29" s="69">
        <v>16</v>
      </c>
      <c r="J29" s="69" t="s">
        <v>2</v>
      </c>
      <c r="K29" s="69"/>
      <c r="L29" s="69"/>
      <c r="M29" s="69"/>
      <c r="N29" s="69"/>
      <c r="O29" s="69"/>
      <c r="P29" s="69"/>
      <c r="Q29" s="69"/>
      <c r="R29" s="69"/>
      <c r="S29" s="69">
        <v>605</v>
      </c>
      <c r="T29" s="69">
        <v>730</v>
      </c>
      <c r="U29" s="70">
        <v>40</v>
      </c>
    </row>
    <row r="30" spans="1:21" ht="15.75" x14ac:dyDescent="0.25">
      <c r="A30" s="68" t="s">
        <v>3144</v>
      </c>
      <c r="B30" s="69">
        <v>21</v>
      </c>
      <c r="C30" s="69" t="s">
        <v>2909</v>
      </c>
      <c r="D30" s="69" t="s">
        <v>3629</v>
      </c>
      <c r="E30" s="69">
        <v>9</v>
      </c>
      <c r="F30" s="69">
        <v>1.208</v>
      </c>
      <c r="G30" s="69"/>
      <c r="H30" s="69">
        <v>3500</v>
      </c>
      <c r="I30" s="69">
        <v>14</v>
      </c>
      <c r="J30" s="69" t="s">
        <v>2</v>
      </c>
      <c r="K30" s="69"/>
      <c r="L30" s="69"/>
      <c r="M30" s="69"/>
      <c r="N30" s="69"/>
      <c r="O30" s="69"/>
      <c r="P30" s="69"/>
      <c r="Q30" s="69"/>
      <c r="R30" s="69"/>
      <c r="S30" s="69">
        <v>530</v>
      </c>
      <c r="T30" s="69">
        <v>635</v>
      </c>
      <c r="U30" s="70">
        <v>35</v>
      </c>
    </row>
    <row r="31" spans="1:21" ht="15.75" x14ac:dyDescent="0.25">
      <c r="A31" s="68" t="s">
        <v>3144</v>
      </c>
      <c r="B31" s="69">
        <v>22</v>
      </c>
      <c r="C31" s="69" t="s">
        <v>2909</v>
      </c>
      <c r="D31" s="69" t="s">
        <v>3630</v>
      </c>
      <c r="E31" s="69">
        <v>7</v>
      </c>
      <c r="F31" s="69">
        <v>1.208</v>
      </c>
      <c r="G31" s="69"/>
      <c r="H31" s="69">
        <v>2000</v>
      </c>
      <c r="I31" s="69">
        <v>14</v>
      </c>
      <c r="J31" s="69" t="s">
        <v>2</v>
      </c>
      <c r="K31" s="69"/>
      <c r="L31" s="69"/>
      <c r="M31" s="69"/>
      <c r="N31" s="69"/>
      <c r="O31" s="69"/>
      <c r="P31" s="69"/>
      <c r="Q31" s="69"/>
      <c r="R31" s="69"/>
      <c r="S31" s="69">
        <v>530</v>
      </c>
      <c r="T31" s="69">
        <v>635</v>
      </c>
      <c r="U31" s="70">
        <v>35</v>
      </c>
    </row>
    <row r="32" spans="1:21" ht="15.75" x14ac:dyDescent="0.25">
      <c r="A32" s="68" t="s">
        <v>3144</v>
      </c>
      <c r="B32" s="69">
        <v>23</v>
      </c>
      <c r="C32" s="69" t="s">
        <v>2909</v>
      </c>
      <c r="D32" s="69" t="s">
        <v>3631</v>
      </c>
      <c r="E32" s="69">
        <v>11</v>
      </c>
      <c r="F32" s="69">
        <v>1.208</v>
      </c>
      <c r="G32" s="69"/>
      <c r="H32" s="69">
        <v>4500</v>
      </c>
      <c r="I32" s="69">
        <v>14</v>
      </c>
      <c r="J32" s="69" t="s">
        <v>2</v>
      </c>
      <c r="K32" s="69"/>
      <c r="L32" s="69"/>
      <c r="M32" s="69"/>
      <c r="N32" s="69"/>
      <c r="O32" s="69"/>
      <c r="P32" s="69"/>
      <c r="Q32" s="69"/>
      <c r="R32" s="69"/>
      <c r="S32" s="69">
        <v>530</v>
      </c>
      <c r="T32" s="69">
        <v>635</v>
      </c>
      <c r="U32" s="70">
        <v>35</v>
      </c>
    </row>
    <row r="33" spans="1:21" ht="15.75" x14ac:dyDescent="0.25">
      <c r="A33" s="68" t="s">
        <v>3144</v>
      </c>
      <c r="B33" s="69">
        <v>21</v>
      </c>
      <c r="C33" s="69" t="s">
        <v>2909</v>
      </c>
      <c r="D33" s="69" t="s">
        <v>3632</v>
      </c>
      <c r="E33" s="69">
        <v>13</v>
      </c>
      <c r="F33" s="69">
        <v>1.208</v>
      </c>
      <c r="G33" s="69"/>
      <c r="H33" s="69">
        <v>3500</v>
      </c>
      <c r="I33" s="69">
        <v>14</v>
      </c>
      <c r="J33" s="69" t="s">
        <v>2</v>
      </c>
      <c r="K33" s="69"/>
      <c r="L33" s="69"/>
      <c r="M33" s="69"/>
      <c r="N33" s="69"/>
      <c r="O33" s="69"/>
      <c r="P33" s="69"/>
      <c r="Q33" s="69"/>
      <c r="R33" s="69"/>
      <c r="S33" s="69">
        <v>530</v>
      </c>
      <c r="T33" s="69">
        <v>635</v>
      </c>
      <c r="U33" s="70">
        <v>35</v>
      </c>
    </row>
    <row r="34" spans="1:21" ht="15.75" x14ac:dyDescent="0.25">
      <c r="A34" s="68" t="s">
        <v>3144</v>
      </c>
      <c r="B34" s="69">
        <v>22</v>
      </c>
      <c r="C34" s="69" t="s">
        <v>2909</v>
      </c>
      <c r="D34" s="69" t="s">
        <v>3633</v>
      </c>
      <c r="E34" s="69">
        <v>7</v>
      </c>
      <c r="F34" s="69">
        <v>1.208</v>
      </c>
      <c r="G34" s="69"/>
      <c r="H34" s="69">
        <v>2000</v>
      </c>
      <c r="I34" s="69">
        <v>14</v>
      </c>
      <c r="J34" s="69" t="s">
        <v>2</v>
      </c>
      <c r="K34" s="69"/>
      <c r="L34" s="69"/>
      <c r="M34" s="69"/>
      <c r="N34" s="69"/>
      <c r="O34" s="69"/>
      <c r="P34" s="69"/>
      <c r="Q34" s="69"/>
      <c r="R34" s="69"/>
      <c r="S34" s="69">
        <v>530</v>
      </c>
      <c r="T34" s="69">
        <v>635</v>
      </c>
      <c r="U34" s="70">
        <v>35</v>
      </c>
    </row>
    <row r="35" spans="1:21" ht="15.75" x14ac:dyDescent="0.25">
      <c r="A35" s="68" t="s">
        <v>3144</v>
      </c>
      <c r="B35" s="69">
        <v>11</v>
      </c>
      <c r="C35" s="69" t="s">
        <v>2909</v>
      </c>
      <c r="D35" s="69" t="s">
        <v>3634</v>
      </c>
      <c r="E35" s="69">
        <v>17</v>
      </c>
      <c r="F35" s="69">
        <v>1.208</v>
      </c>
      <c r="G35" s="69"/>
      <c r="H35" s="69">
        <v>4500</v>
      </c>
      <c r="I35" s="69">
        <v>14</v>
      </c>
      <c r="J35" s="69" t="s">
        <v>2</v>
      </c>
      <c r="K35" s="69"/>
      <c r="L35" s="69"/>
      <c r="M35" s="69"/>
      <c r="N35" s="69"/>
      <c r="O35" s="69"/>
      <c r="P35" s="69"/>
      <c r="Q35" s="69"/>
      <c r="R35" s="69"/>
      <c r="S35" s="69">
        <v>530</v>
      </c>
      <c r="T35" s="69">
        <v>635</v>
      </c>
      <c r="U35" s="70">
        <v>35</v>
      </c>
    </row>
    <row r="36" spans="1:21" ht="15.75" x14ac:dyDescent="0.25">
      <c r="A36" s="68" t="s">
        <v>3144</v>
      </c>
      <c r="B36" s="69">
        <v>11</v>
      </c>
      <c r="C36" s="69" t="s">
        <v>2909</v>
      </c>
      <c r="D36" s="69" t="s">
        <v>3635</v>
      </c>
      <c r="E36" s="69">
        <v>13</v>
      </c>
      <c r="F36" s="69">
        <v>1.208</v>
      </c>
      <c r="G36" s="69"/>
      <c r="H36" s="69">
        <v>4500</v>
      </c>
      <c r="I36" s="69">
        <v>14</v>
      </c>
      <c r="J36" s="69" t="s">
        <v>2</v>
      </c>
      <c r="K36" s="69"/>
      <c r="L36" s="69"/>
      <c r="M36" s="69"/>
      <c r="N36" s="69"/>
      <c r="O36" s="69"/>
      <c r="P36" s="69"/>
      <c r="Q36" s="69"/>
      <c r="R36" s="69"/>
      <c r="S36" s="69">
        <v>530</v>
      </c>
      <c r="T36" s="69">
        <v>635</v>
      </c>
      <c r="U36" s="70">
        <v>35</v>
      </c>
    </row>
    <row r="37" spans="1:21" ht="15.75" x14ac:dyDescent="0.25">
      <c r="A37" s="68" t="s">
        <v>3144</v>
      </c>
      <c r="B37" s="69">
        <v>11</v>
      </c>
      <c r="C37" s="69" t="s">
        <v>2909</v>
      </c>
      <c r="D37" s="69" t="s">
        <v>3636</v>
      </c>
      <c r="E37" s="69">
        <v>13</v>
      </c>
      <c r="F37" s="69">
        <v>1.208</v>
      </c>
      <c r="G37" s="69"/>
      <c r="H37" s="69">
        <v>4500</v>
      </c>
      <c r="I37" s="69">
        <v>14</v>
      </c>
      <c r="J37" s="69" t="s">
        <v>2</v>
      </c>
      <c r="K37" s="69"/>
      <c r="L37" s="69"/>
      <c r="M37" s="69"/>
      <c r="N37" s="69"/>
      <c r="O37" s="69"/>
      <c r="P37" s="69"/>
      <c r="Q37" s="69"/>
      <c r="R37" s="69"/>
      <c r="S37" s="69">
        <v>530</v>
      </c>
      <c r="T37" s="69">
        <v>635</v>
      </c>
      <c r="U37" s="70">
        <v>35</v>
      </c>
    </row>
    <row r="38" spans="1:21" ht="15.75" x14ac:dyDescent="0.25">
      <c r="A38" s="68" t="s">
        <v>3144</v>
      </c>
      <c r="B38" s="69">
        <v>42</v>
      </c>
      <c r="C38" s="69" t="s">
        <v>2909</v>
      </c>
      <c r="D38" s="69" t="s">
        <v>3637</v>
      </c>
      <c r="E38" s="69">
        <v>9</v>
      </c>
      <c r="F38" s="69">
        <v>1.5780000000000001</v>
      </c>
      <c r="G38" s="69"/>
      <c r="H38" s="69">
        <v>4150</v>
      </c>
      <c r="I38" s="69">
        <v>16</v>
      </c>
      <c r="J38" s="69" t="s">
        <v>2</v>
      </c>
      <c r="K38" s="69"/>
      <c r="L38" s="69"/>
      <c r="M38" s="69"/>
      <c r="N38" s="69"/>
      <c r="O38" s="69"/>
      <c r="P38" s="69"/>
      <c r="Q38" s="69"/>
      <c r="R38" s="69"/>
      <c r="S38" s="69">
        <v>605</v>
      </c>
      <c r="T38" s="69">
        <v>730</v>
      </c>
      <c r="U38" s="70">
        <v>40</v>
      </c>
    </row>
    <row r="39" spans="1:21" ht="15.75" x14ac:dyDescent="0.25">
      <c r="A39" s="68" t="s">
        <v>3144</v>
      </c>
      <c r="B39" s="69">
        <v>31</v>
      </c>
      <c r="C39" s="69" t="s">
        <v>2909</v>
      </c>
      <c r="D39" s="69" t="s">
        <v>3638</v>
      </c>
      <c r="E39" s="69">
        <v>9</v>
      </c>
      <c r="F39" s="69">
        <v>2.4660000000000002</v>
      </c>
      <c r="G39" s="69"/>
      <c r="H39" s="69">
        <v>2800</v>
      </c>
      <c r="I39" s="69">
        <v>20</v>
      </c>
      <c r="J39" s="69" t="s">
        <v>2</v>
      </c>
      <c r="K39" s="69"/>
      <c r="L39" s="69"/>
      <c r="M39" s="69"/>
      <c r="N39" s="69"/>
      <c r="O39" s="69"/>
      <c r="P39" s="69"/>
      <c r="Q39" s="69"/>
      <c r="R39" s="69"/>
      <c r="S39" s="69">
        <v>760</v>
      </c>
      <c r="T39" s="69">
        <v>910</v>
      </c>
      <c r="U39" s="70">
        <v>80</v>
      </c>
    </row>
    <row r="40" spans="1:21" ht="15.75" x14ac:dyDescent="0.25">
      <c r="A40" s="68" t="s">
        <v>3144</v>
      </c>
      <c r="B40" s="69">
        <v>32</v>
      </c>
      <c r="C40" s="69" t="s">
        <v>2909</v>
      </c>
      <c r="D40" s="69" t="s">
        <v>3639</v>
      </c>
      <c r="E40" s="69">
        <v>11</v>
      </c>
      <c r="F40" s="69">
        <v>1.5780000000000001</v>
      </c>
      <c r="G40" s="69"/>
      <c r="H40" s="69">
        <v>2500</v>
      </c>
      <c r="I40" s="69">
        <v>16</v>
      </c>
      <c r="J40" s="69" t="s">
        <v>2</v>
      </c>
      <c r="K40" s="69"/>
      <c r="L40" s="69"/>
      <c r="M40" s="69"/>
      <c r="N40" s="69"/>
      <c r="O40" s="69"/>
      <c r="P40" s="69"/>
      <c r="Q40" s="69"/>
      <c r="R40" s="69"/>
      <c r="S40" s="69">
        <v>605</v>
      </c>
      <c r="T40" s="69">
        <v>730</v>
      </c>
      <c r="U40" s="70">
        <v>40</v>
      </c>
    </row>
    <row r="41" spans="1:21" ht="15.75" x14ac:dyDescent="0.25">
      <c r="A41" s="68" t="s">
        <v>3144</v>
      </c>
      <c r="B41" s="69">
        <v>32</v>
      </c>
      <c r="C41" s="69" t="s">
        <v>2909</v>
      </c>
      <c r="D41" s="69" t="s">
        <v>3640</v>
      </c>
      <c r="E41" s="69">
        <v>9</v>
      </c>
      <c r="F41" s="69">
        <v>1.5780000000000001</v>
      </c>
      <c r="G41" s="69"/>
      <c r="H41" s="69">
        <v>2500</v>
      </c>
      <c r="I41" s="69">
        <v>16</v>
      </c>
      <c r="J41" s="69" t="s">
        <v>2</v>
      </c>
      <c r="K41" s="69"/>
      <c r="L41" s="69"/>
      <c r="M41" s="69"/>
      <c r="N41" s="69"/>
      <c r="O41" s="69"/>
      <c r="P41" s="69"/>
      <c r="Q41" s="69"/>
      <c r="R41" s="69"/>
      <c r="S41" s="69">
        <v>605</v>
      </c>
      <c r="T41" s="69">
        <v>730</v>
      </c>
      <c r="U41" s="70">
        <v>40</v>
      </c>
    </row>
    <row r="42" spans="1:21" ht="15.75" x14ac:dyDescent="0.25">
      <c r="A42" s="68" t="s">
        <v>3144</v>
      </c>
      <c r="B42" s="69">
        <v>4</v>
      </c>
      <c r="C42" s="69" t="s">
        <v>2909</v>
      </c>
      <c r="D42" s="69" t="s">
        <v>3641</v>
      </c>
      <c r="E42" s="69">
        <v>5</v>
      </c>
      <c r="F42" s="69">
        <v>1.208</v>
      </c>
      <c r="G42" s="69" t="s">
        <v>0</v>
      </c>
      <c r="H42" s="69">
        <v>1550</v>
      </c>
      <c r="I42" s="69">
        <v>14</v>
      </c>
      <c r="J42" s="69" t="s">
        <v>2</v>
      </c>
      <c r="K42" s="69"/>
      <c r="L42" s="69"/>
      <c r="M42" s="69"/>
      <c r="N42" s="69"/>
      <c r="O42" s="69"/>
      <c r="P42" s="69"/>
      <c r="Q42" s="69"/>
      <c r="R42" s="69"/>
      <c r="S42" s="69">
        <v>530</v>
      </c>
      <c r="T42" s="69">
        <v>635</v>
      </c>
      <c r="U42" s="70">
        <v>35</v>
      </c>
    </row>
    <row r="43" spans="1:21" ht="15.75" x14ac:dyDescent="0.25">
      <c r="A43" s="68" t="s">
        <v>3144</v>
      </c>
      <c r="B43" s="69">
        <v>4</v>
      </c>
      <c r="C43" s="69" t="s">
        <v>2909</v>
      </c>
      <c r="D43" s="69" t="s">
        <v>3642</v>
      </c>
      <c r="E43" s="69">
        <v>5</v>
      </c>
      <c r="F43" s="69">
        <v>1.208</v>
      </c>
      <c r="G43" s="69" t="s">
        <v>0</v>
      </c>
      <c r="H43" s="69">
        <v>1550</v>
      </c>
      <c r="I43" s="69">
        <v>14</v>
      </c>
      <c r="J43" s="69" t="s">
        <v>2</v>
      </c>
      <c r="K43" s="69"/>
      <c r="L43" s="69"/>
      <c r="M43" s="69"/>
      <c r="N43" s="69"/>
      <c r="O43" s="69"/>
      <c r="P43" s="69"/>
      <c r="Q43" s="69"/>
      <c r="R43" s="69"/>
      <c r="S43" s="69">
        <v>530</v>
      </c>
      <c r="T43" s="69">
        <v>635</v>
      </c>
      <c r="U43" s="70">
        <v>35</v>
      </c>
    </row>
    <row r="44" spans="1:21" ht="15.75" x14ac:dyDescent="0.25">
      <c r="A44" s="68" t="s">
        <v>3144</v>
      </c>
      <c r="B44" s="69">
        <v>3</v>
      </c>
      <c r="C44" s="69" t="s">
        <v>2909</v>
      </c>
      <c r="D44" s="69" t="s">
        <v>3643</v>
      </c>
      <c r="E44" s="69">
        <v>3</v>
      </c>
      <c r="F44" s="69">
        <v>1.208</v>
      </c>
      <c r="G44" s="69" t="s">
        <v>0</v>
      </c>
      <c r="H44" s="69">
        <v>1580</v>
      </c>
      <c r="I44" s="69">
        <v>14</v>
      </c>
      <c r="J44" s="69" t="s">
        <v>2</v>
      </c>
      <c r="K44" s="69"/>
      <c r="L44" s="69"/>
      <c r="M44" s="69"/>
      <c r="N44" s="69"/>
      <c r="O44" s="69"/>
      <c r="P44" s="69"/>
      <c r="Q44" s="69"/>
      <c r="R44" s="69"/>
      <c r="S44" s="69">
        <v>530</v>
      </c>
      <c r="T44" s="69">
        <v>635</v>
      </c>
      <c r="U44" s="70">
        <v>35</v>
      </c>
    </row>
    <row r="45" spans="1:21" ht="15.75" x14ac:dyDescent="0.25">
      <c r="A45" s="68" t="s">
        <v>3144</v>
      </c>
      <c r="B45" s="69">
        <v>3</v>
      </c>
      <c r="C45" s="69" t="s">
        <v>2909</v>
      </c>
      <c r="D45" s="69" t="s">
        <v>3644</v>
      </c>
      <c r="E45" s="69">
        <v>3</v>
      </c>
      <c r="F45" s="69">
        <v>1.208</v>
      </c>
      <c r="G45" s="69" t="s">
        <v>0</v>
      </c>
      <c r="H45" s="69">
        <v>1580</v>
      </c>
      <c r="I45" s="69">
        <v>14</v>
      </c>
      <c r="J45" s="69" t="s">
        <v>2</v>
      </c>
      <c r="K45" s="69"/>
      <c r="L45" s="69"/>
      <c r="M45" s="69"/>
      <c r="N45" s="69"/>
      <c r="O45" s="69"/>
      <c r="P45" s="69"/>
      <c r="Q45" s="69"/>
      <c r="R45" s="69"/>
      <c r="S45" s="69">
        <v>530</v>
      </c>
      <c r="T45" s="69">
        <v>635</v>
      </c>
      <c r="U45" s="70">
        <v>35</v>
      </c>
    </row>
    <row r="46" spans="1:21" ht="15.75" x14ac:dyDescent="0.25">
      <c r="A46" s="68" t="s">
        <v>3144</v>
      </c>
      <c r="B46" s="69">
        <v>4</v>
      </c>
      <c r="C46" s="69" t="s">
        <v>2909</v>
      </c>
      <c r="D46" s="69" t="s">
        <v>3645</v>
      </c>
      <c r="E46" s="69">
        <v>78</v>
      </c>
      <c r="F46" s="69">
        <v>1.208</v>
      </c>
      <c r="G46" s="69" t="s">
        <v>0</v>
      </c>
      <c r="H46" s="69">
        <v>1550</v>
      </c>
      <c r="I46" s="69">
        <v>14</v>
      </c>
      <c r="J46" s="69" t="s">
        <v>2</v>
      </c>
      <c r="K46" s="69"/>
      <c r="L46" s="69"/>
      <c r="M46" s="69"/>
      <c r="N46" s="69"/>
      <c r="O46" s="69"/>
      <c r="P46" s="69"/>
      <c r="Q46" s="69"/>
      <c r="R46" s="69"/>
      <c r="S46" s="69">
        <v>530</v>
      </c>
      <c r="T46" s="69">
        <v>635</v>
      </c>
      <c r="U46" s="70">
        <v>35</v>
      </c>
    </row>
    <row r="47" spans="1:21" ht="15.75" x14ac:dyDescent="0.25">
      <c r="A47" s="68" t="s">
        <v>3144</v>
      </c>
      <c r="B47" s="69">
        <v>3</v>
      </c>
      <c r="C47" s="69" t="s">
        <v>2909</v>
      </c>
      <c r="D47" s="69" t="s">
        <v>3646</v>
      </c>
      <c r="E47" s="69">
        <v>34</v>
      </c>
      <c r="F47" s="69">
        <v>1.208</v>
      </c>
      <c r="G47" s="69" t="s">
        <v>0</v>
      </c>
      <c r="H47" s="69">
        <v>1580</v>
      </c>
      <c r="I47" s="69">
        <v>14</v>
      </c>
      <c r="J47" s="69" t="s">
        <v>2</v>
      </c>
      <c r="K47" s="69"/>
      <c r="L47" s="69"/>
      <c r="M47" s="69"/>
      <c r="N47" s="69"/>
      <c r="O47" s="69"/>
      <c r="P47" s="69"/>
      <c r="Q47" s="69"/>
      <c r="R47" s="69"/>
      <c r="S47" s="69">
        <v>530</v>
      </c>
      <c r="T47" s="69">
        <v>635</v>
      </c>
      <c r="U47" s="70">
        <v>35</v>
      </c>
    </row>
    <row r="48" spans="1:21" ht="15.75" x14ac:dyDescent="0.25">
      <c r="A48" s="68" t="s">
        <v>3144</v>
      </c>
      <c r="B48" s="69">
        <v>42</v>
      </c>
      <c r="C48" s="69" t="s">
        <v>2909</v>
      </c>
      <c r="D48" s="69" t="s">
        <v>3647</v>
      </c>
      <c r="E48" s="69">
        <v>9</v>
      </c>
      <c r="F48" s="69">
        <v>1.5780000000000001</v>
      </c>
      <c r="G48" s="69"/>
      <c r="H48" s="69">
        <v>3500</v>
      </c>
      <c r="I48" s="69">
        <v>16</v>
      </c>
      <c r="J48" s="69" t="s">
        <v>2</v>
      </c>
      <c r="K48" s="69"/>
      <c r="L48" s="69"/>
      <c r="M48" s="69"/>
      <c r="N48" s="69"/>
      <c r="O48" s="69"/>
      <c r="P48" s="69"/>
      <c r="Q48" s="69"/>
      <c r="R48" s="69"/>
      <c r="S48" s="69">
        <v>605</v>
      </c>
      <c r="T48" s="69">
        <v>730</v>
      </c>
      <c r="U48" s="70">
        <v>40</v>
      </c>
    </row>
    <row r="49" spans="1:21" ht="15.75" x14ac:dyDescent="0.25">
      <c r="A49" s="68" t="s">
        <v>3144</v>
      </c>
      <c r="B49" s="69">
        <v>41</v>
      </c>
      <c r="C49" s="69" t="s">
        <v>2909</v>
      </c>
      <c r="D49" s="69" t="s">
        <v>3648</v>
      </c>
      <c r="E49" s="69">
        <v>11</v>
      </c>
      <c r="F49" s="69">
        <v>1.998</v>
      </c>
      <c r="G49" s="69"/>
      <c r="H49" s="69">
        <v>4000</v>
      </c>
      <c r="I49" s="69">
        <v>18</v>
      </c>
      <c r="J49" s="69" t="s">
        <v>2</v>
      </c>
      <c r="K49" s="69"/>
      <c r="L49" s="69"/>
      <c r="M49" s="69"/>
      <c r="N49" s="69"/>
      <c r="O49" s="69"/>
      <c r="P49" s="69"/>
      <c r="Q49" s="69"/>
      <c r="R49" s="69"/>
      <c r="S49" s="69">
        <v>685</v>
      </c>
      <c r="T49" s="69">
        <v>820</v>
      </c>
      <c r="U49" s="70">
        <v>45</v>
      </c>
    </row>
    <row r="50" spans="1:21" ht="15.75" x14ac:dyDescent="0.25">
      <c r="A50" s="68" t="s">
        <v>3144</v>
      </c>
      <c r="B50" s="69">
        <v>44</v>
      </c>
      <c r="C50" s="69" t="s">
        <v>2909</v>
      </c>
      <c r="D50" s="69" t="s">
        <v>3649</v>
      </c>
      <c r="E50" s="69">
        <v>11</v>
      </c>
      <c r="F50" s="69">
        <v>1.998</v>
      </c>
      <c r="G50" s="69"/>
      <c r="H50" s="69">
        <v>5000</v>
      </c>
      <c r="I50" s="69">
        <v>18</v>
      </c>
      <c r="J50" s="69" t="s">
        <v>2</v>
      </c>
      <c r="K50" s="69"/>
      <c r="L50" s="69"/>
      <c r="M50" s="69"/>
      <c r="N50" s="69"/>
      <c r="O50" s="69"/>
      <c r="P50" s="69"/>
      <c r="Q50" s="69"/>
      <c r="R50" s="69"/>
      <c r="S50" s="69">
        <v>685</v>
      </c>
      <c r="T50" s="69">
        <v>820</v>
      </c>
      <c r="U50" s="70">
        <v>45</v>
      </c>
    </row>
    <row r="51" spans="1:21" ht="15.75" x14ac:dyDescent="0.25">
      <c r="A51" s="68" t="s">
        <v>3144</v>
      </c>
      <c r="B51" s="69">
        <v>44</v>
      </c>
      <c r="C51" s="69" t="s">
        <v>2909</v>
      </c>
      <c r="D51" s="69" t="s">
        <v>3650</v>
      </c>
      <c r="E51" s="69">
        <v>11</v>
      </c>
      <c r="F51" s="69">
        <v>2.4660000000000002</v>
      </c>
      <c r="G51" s="69"/>
      <c r="H51" s="69">
        <v>5000</v>
      </c>
      <c r="I51" s="69">
        <v>20</v>
      </c>
      <c r="J51" s="69" t="s">
        <v>2</v>
      </c>
      <c r="K51" s="69"/>
      <c r="L51" s="69"/>
      <c r="M51" s="69"/>
      <c r="N51" s="69"/>
      <c r="O51" s="69"/>
      <c r="P51" s="69"/>
      <c r="Q51" s="69"/>
      <c r="R51" s="69"/>
      <c r="S51" s="69">
        <v>760</v>
      </c>
      <c r="T51" s="69">
        <v>910</v>
      </c>
      <c r="U51" s="70">
        <v>80</v>
      </c>
    </row>
    <row r="52" spans="1:21" ht="15.75" x14ac:dyDescent="0.25">
      <c r="A52" s="68" t="s">
        <v>3144</v>
      </c>
      <c r="B52" s="69">
        <v>43</v>
      </c>
      <c r="C52" s="69" t="s">
        <v>2909</v>
      </c>
      <c r="D52" s="69" t="s">
        <v>3651</v>
      </c>
      <c r="E52" s="69">
        <v>11</v>
      </c>
      <c r="F52" s="69">
        <v>1.998</v>
      </c>
      <c r="G52" s="69"/>
      <c r="H52" s="69">
        <v>2700</v>
      </c>
      <c r="I52" s="69">
        <v>18</v>
      </c>
      <c r="J52" s="69" t="s">
        <v>2</v>
      </c>
      <c r="K52" s="69"/>
      <c r="L52" s="69"/>
      <c r="M52" s="69"/>
      <c r="N52" s="69"/>
      <c r="O52" s="69"/>
      <c r="P52" s="69"/>
      <c r="Q52" s="69"/>
      <c r="R52" s="69"/>
      <c r="S52" s="69">
        <v>685</v>
      </c>
      <c r="T52" s="69">
        <v>820</v>
      </c>
      <c r="U52" s="70">
        <v>45</v>
      </c>
    </row>
    <row r="53" spans="1:21" ht="15.75" x14ac:dyDescent="0.25">
      <c r="A53" s="68" t="s">
        <v>3144</v>
      </c>
      <c r="B53" s="69">
        <v>43</v>
      </c>
      <c r="C53" s="69" t="s">
        <v>2909</v>
      </c>
      <c r="D53" s="69" t="s">
        <v>3652</v>
      </c>
      <c r="E53" s="69">
        <v>11</v>
      </c>
      <c r="F53" s="69">
        <v>1.998</v>
      </c>
      <c r="G53" s="69"/>
      <c r="H53" s="69">
        <v>2700</v>
      </c>
      <c r="I53" s="69">
        <v>18</v>
      </c>
      <c r="J53" s="69" t="s">
        <v>2</v>
      </c>
      <c r="K53" s="69"/>
      <c r="L53" s="69"/>
      <c r="M53" s="69"/>
      <c r="N53" s="69"/>
      <c r="O53" s="69"/>
      <c r="P53" s="69"/>
      <c r="Q53" s="69"/>
      <c r="R53" s="69"/>
      <c r="S53" s="69">
        <v>685</v>
      </c>
      <c r="T53" s="69">
        <v>820</v>
      </c>
      <c r="U53" s="70">
        <v>45</v>
      </c>
    </row>
    <row r="54" spans="1:21" ht="15.75" x14ac:dyDescent="0.25">
      <c r="A54" s="68" t="s">
        <v>3144</v>
      </c>
      <c r="B54" s="69">
        <v>32</v>
      </c>
      <c r="C54" s="69" t="s">
        <v>2909</v>
      </c>
      <c r="D54" s="69" t="s">
        <v>3653</v>
      </c>
      <c r="E54" s="69">
        <v>21</v>
      </c>
      <c r="F54" s="69">
        <v>1.998</v>
      </c>
      <c r="G54" s="69"/>
      <c r="H54" s="69">
        <v>2700</v>
      </c>
      <c r="I54" s="69">
        <v>18</v>
      </c>
      <c r="J54" s="69" t="s">
        <v>2</v>
      </c>
      <c r="K54" s="69"/>
      <c r="L54" s="69"/>
      <c r="M54" s="69"/>
      <c r="N54" s="69"/>
      <c r="O54" s="69"/>
      <c r="P54" s="69"/>
      <c r="Q54" s="69"/>
      <c r="R54" s="69"/>
      <c r="S54" s="69">
        <v>685</v>
      </c>
      <c r="T54" s="69">
        <v>820</v>
      </c>
      <c r="U54" s="70">
        <v>45</v>
      </c>
    </row>
    <row r="55" spans="1:21" ht="15.75" x14ac:dyDescent="0.25">
      <c r="A55" s="68" t="s">
        <v>3144</v>
      </c>
      <c r="B55" s="69">
        <v>32</v>
      </c>
      <c r="C55" s="69" t="s">
        <v>2909</v>
      </c>
      <c r="D55" s="69" t="s">
        <v>3654</v>
      </c>
      <c r="E55" s="69">
        <v>9</v>
      </c>
      <c r="F55" s="69">
        <v>1.5780000000000001</v>
      </c>
      <c r="G55" s="69"/>
      <c r="H55" s="69">
        <v>2500</v>
      </c>
      <c r="I55" s="69">
        <v>16</v>
      </c>
      <c r="J55" s="69" t="s">
        <v>2</v>
      </c>
      <c r="K55" s="69"/>
      <c r="L55" s="69"/>
      <c r="M55" s="69"/>
      <c r="N55" s="69"/>
      <c r="O55" s="69"/>
      <c r="P55" s="69"/>
      <c r="Q55" s="69"/>
      <c r="R55" s="69"/>
      <c r="S55" s="69">
        <v>605</v>
      </c>
      <c r="T55" s="69">
        <v>730</v>
      </c>
      <c r="U55" s="70">
        <v>40</v>
      </c>
    </row>
    <row r="56" spans="1:21" ht="15.75" x14ac:dyDescent="0.25">
      <c r="A56" s="68" t="s">
        <v>3144</v>
      </c>
      <c r="B56" s="69">
        <v>32</v>
      </c>
      <c r="C56" s="69" t="s">
        <v>2909</v>
      </c>
      <c r="D56" s="69" t="s">
        <v>3655</v>
      </c>
      <c r="E56" s="69">
        <v>9</v>
      </c>
      <c r="F56" s="69">
        <v>1.5780000000000001</v>
      </c>
      <c r="G56" s="69"/>
      <c r="H56" s="69">
        <v>2500</v>
      </c>
      <c r="I56" s="69">
        <v>16</v>
      </c>
      <c r="J56" s="69" t="s">
        <v>2</v>
      </c>
      <c r="K56" s="69"/>
      <c r="L56" s="69"/>
      <c r="M56" s="69"/>
      <c r="N56" s="69"/>
      <c r="O56" s="69"/>
      <c r="P56" s="69"/>
      <c r="Q56" s="69"/>
      <c r="R56" s="69"/>
      <c r="S56" s="69">
        <v>605</v>
      </c>
      <c r="T56" s="69">
        <v>730</v>
      </c>
      <c r="U56" s="70">
        <v>40</v>
      </c>
    </row>
    <row r="57" spans="1:21" ht="15.75" x14ac:dyDescent="0.25">
      <c r="A57" s="68" t="s">
        <v>3144</v>
      </c>
      <c r="B57" s="69">
        <v>31</v>
      </c>
      <c r="C57" s="69" t="s">
        <v>2909</v>
      </c>
      <c r="D57" s="69" t="s">
        <v>3656</v>
      </c>
      <c r="E57" s="69">
        <v>9</v>
      </c>
      <c r="F57" s="69">
        <v>2.4660000000000002</v>
      </c>
      <c r="G57" s="69"/>
      <c r="H57" s="69">
        <v>2800</v>
      </c>
      <c r="I57" s="69">
        <v>20</v>
      </c>
      <c r="J57" s="69" t="s">
        <v>2</v>
      </c>
      <c r="K57" s="69"/>
      <c r="L57" s="69"/>
      <c r="M57" s="69"/>
      <c r="N57" s="69"/>
      <c r="O57" s="69"/>
      <c r="P57" s="69"/>
      <c r="Q57" s="69"/>
      <c r="R57" s="69"/>
      <c r="S57" s="69">
        <v>760</v>
      </c>
      <c r="T57" s="69">
        <v>910</v>
      </c>
      <c r="U57" s="70">
        <v>80</v>
      </c>
    </row>
    <row r="58" spans="1:21" ht="15.75" x14ac:dyDescent="0.25">
      <c r="A58" s="68" t="s">
        <v>3144</v>
      </c>
      <c r="B58" s="69">
        <v>31</v>
      </c>
      <c r="C58" s="69" t="s">
        <v>2909</v>
      </c>
      <c r="D58" s="69" t="s">
        <v>3657</v>
      </c>
      <c r="E58" s="69">
        <v>11</v>
      </c>
      <c r="F58" s="69">
        <v>2.4660000000000002</v>
      </c>
      <c r="G58" s="69"/>
      <c r="H58" s="69">
        <v>2800</v>
      </c>
      <c r="I58" s="69">
        <v>20</v>
      </c>
      <c r="J58" s="69" t="s">
        <v>2</v>
      </c>
      <c r="K58" s="69"/>
      <c r="L58" s="69"/>
      <c r="M58" s="69"/>
      <c r="N58" s="69"/>
      <c r="O58" s="69"/>
      <c r="P58" s="69"/>
      <c r="Q58" s="69"/>
      <c r="R58" s="69"/>
      <c r="S58" s="69">
        <v>760</v>
      </c>
      <c r="T58" s="69">
        <v>910</v>
      </c>
      <c r="U58" s="70">
        <v>80</v>
      </c>
    </row>
    <row r="59" spans="1:21" ht="15.75" x14ac:dyDescent="0.25">
      <c r="A59" s="68" t="s">
        <v>3144</v>
      </c>
      <c r="B59" s="69">
        <v>32</v>
      </c>
      <c r="C59" s="69" t="s">
        <v>2909</v>
      </c>
      <c r="D59" s="69" t="s">
        <v>3658</v>
      </c>
      <c r="E59" s="69">
        <v>9</v>
      </c>
      <c r="F59" s="69">
        <v>1.5780000000000001</v>
      </c>
      <c r="G59" s="69"/>
      <c r="H59" s="69">
        <v>2500</v>
      </c>
      <c r="I59" s="69">
        <v>16</v>
      </c>
      <c r="J59" s="69" t="s">
        <v>2</v>
      </c>
      <c r="K59" s="69"/>
      <c r="L59" s="69"/>
      <c r="M59" s="69"/>
      <c r="N59" s="69"/>
      <c r="O59" s="69"/>
      <c r="P59" s="69"/>
      <c r="Q59" s="69"/>
      <c r="R59" s="69"/>
      <c r="S59" s="69">
        <v>605</v>
      </c>
      <c r="T59" s="69">
        <v>730</v>
      </c>
      <c r="U59" s="70">
        <v>40</v>
      </c>
    </row>
    <row r="60" spans="1:21" ht="15.75" x14ac:dyDescent="0.25">
      <c r="A60" s="68" t="s">
        <v>3144</v>
      </c>
      <c r="B60" s="69">
        <v>32</v>
      </c>
      <c r="C60" s="69" t="s">
        <v>2909</v>
      </c>
      <c r="D60" s="69" t="s">
        <v>3659</v>
      </c>
      <c r="E60" s="69">
        <v>9</v>
      </c>
      <c r="F60" s="69">
        <v>1.5780000000000001</v>
      </c>
      <c r="G60" s="69"/>
      <c r="H60" s="69">
        <v>2500</v>
      </c>
      <c r="I60" s="69">
        <v>16</v>
      </c>
      <c r="J60" s="69" t="s">
        <v>2</v>
      </c>
      <c r="K60" s="69"/>
      <c r="L60" s="69"/>
      <c r="M60" s="69"/>
      <c r="N60" s="69"/>
      <c r="O60" s="69"/>
      <c r="P60" s="69"/>
      <c r="Q60" s="69"/>
      <c r="R60" s="69"/>
      <c r="S60" s="69">
        <v>605</v>
      </c>
      <c r="T60" s="69">
        <v>730</v>
      </c>
      <c r="U60" s="70">
        <v>40</v>
      </c>
    </row>
    <row r="61" spans="1:21" ht="15.75" x14ac:dyDescent="0.25">
      <c r="A61" s="68" t="s">
        <v>3144</v>
      </c>
      <c r="B61" s="69">
        <v>31</v>
      </c>
      <c r="C61" s="69" t="s">
        <v>2909</v>
      </c>
      <c r="D61" s="69" t="s">
        <v>3660</v>
      </c>
      <c r="E61" s="69">
        <v>11</v>
      </c>
      <c r="F61" s="69">
        <v>2.4660000000000002</v>
      </c>
      <c r="G61" s="69"/>
      <c r="H61" s="69">
        <v>2800</v>
      </c>
      <c r="I61" s="69">
        <v>20</v>
      </c>
      <c r="J61" s="69" t="s">
        <v>2</v>
      </c>
      <c r="K61" s="69"/>
      <c r="L61" s="69"/>
      <c r="M61" s="69"/>
      <c r="N61" s="69"/>
      <c r="O61" s="69"/>
      <c r="P61" s="69"/>
      <c r="Q61" s="69"/>
      <c r="R61" s="69"/>
      <c r="S61" s="69">
        <v>760</v>
      </c>
      <c r="T61" s="69">
        <v>910</v>
      </c>
      <c r="U61" s="70">
        <v>80</v>
      </c>
    </row>
    <row r="62" spans="1:21" ht="15.75" x14ac:dyDescent="0.25">
      <c r="A62" s="68" t="s">
        <v>3144</v>
      </c>
      <c r="B62" s="69">
        <v>32</v>
      </c>
      <c r="C62" s="69" t="s">
        <v>2909</v>
      </c>
      <c r="D62" s="69" t="s">
        <v>3661</v>
      </c>
      <c r="E62" s="69">
        <v>11</v>
      </c>
      <c r="F62" s="69">
        <v>1.5780000000000001</v>
      </c>
      <c r="G62" s="69"/>
      <c r="H62" s="69">
        <v>3000</v>
      </c>
      <c r="I62" s="69">
        <v>16</v>
      </c>
      <c r="J62" s="69" t="s">
        <v>2</v>
      </c>
      <c r="K62" s="69"/>
      <c r="L62" s="69"/>
      <c r="M62" s="69"/>
      <c r="N62" s="69"/>
      <c r="O62" s="69"/>
      <c r="P62" s="69"/>
      <c r="Q62" s="69"/>
      <c r="R62" s="69"/>
      <c r="S62" s="69">
        <v>605</v>
      </c>
      <c r="T62" s="69">
        <v>730</v>
      </c>
      <c r="U62" s="70">
        <v>40</v>
      </c>
    </row>
    <row r="63" spans="1:21" ht="15.75" x14ac:dyDescent="0.25">
      <c r="A63" s="68" t="s">
        <v>3144</v>
      </c>
      <c r="B63" s="69">
        <v>32</v>
      </c>
      <c r="C63" s="69" t="s">
        <v>2909</v>
      </c>
      <c r="D63" s="69" t="s">
        <v>3662</v>
      </c>
      <c r="E63" s="69">
        <v>11</v>
      </c>
      <c r="F63" s="69">
        <v>1.5780000000000001</v>
      </c>
      <c r="G63" s="69"/>
      <c r="H63" s="69">
        <v>3000</v>
      </c>
      <c r="I63" s="69">
        <v>16</v>
      </c>
      <c r="J63" s="69" t="s">
        <v>2</v>
      </c>
      <c r="K63" s="69"/>
      <c r="L63" s="69"/>
      <c r="M63" s="69"/>
      <c r="N63" s="69"/>
      <c r="O63" s="69"/>
      <c r="P63" s="69"/>
      <c r="Q63" s="69"/>
      <c r="R63" s="69"/>
      <c r="S63" s="69">
        <v>605</v>
      </c>
      <c r="T63" s="69">
        <v>730</v>
      </c>
      <c r="U63" s="70">
        <v>40</v>
      </c>
    </row>
    <row r="64" spans="1:21" ht="15.75" x14ac:dyDescent="0.25">
      <c r="A64" s="68" t="s">
        <v>3144</v>
      </c>
      <c r="B64" s="69">
        <v>21</v>
      </c>
      <c r="C64" s="69" t="s">
        <v>2909</v>
      </c>
      <c r="D64" s="69" t="s">
        <v>3663</v>
      </c>
      <c r="E64" s="69">
        <v>6</v>
      </c>
      <c r="F64" s="69">
        <v>1.208</v>
      </c>
      <c r="G64" s="69"/>
      <c r="H64" s="69">
        <v>3500</v>
      </c>
      <c r="I64" s="69">
        <v>14</v>
      </c>
      <c r="J64" s="69" t="s">
        <v>2</v>
      </c>
      <c r="K64" s="69"/>
      <c r="L64" s="69"/>
      <c r="M64" s="69"/>
      <c r="N64" s="69"/>
      <c r="O64" s="69"/>
      <c r="P64" s="69"/>
      <c r="Q64" s="69"/>
      <c r="R64" s="69"/>
      <c r="S64" s="69">
        <v>530</v>
      </c>
      <c r="T64" s="69">
        <v>635</v>
      </c>
      <c r="U64" s="70">
        <v>35</v>
      </c>
    </row>
    <row r="65" spans="1:21" ht="15.75" x14ac:dyDescent="0.25">
      <c r="A65" s="68" t="s">
        <v>3144</v>
      </c>
      <c r="B65" s="69">
        <v>21</v>
      </c>
      <c r="C65" s="69" t="s">
        <v>2909</v>
      </c>
      <c r="D65" s="69" t="s">
        <v>3664</v>
      </c>
      <c r="E65" s="69">
        <v>13</v>
      </c>
      <c r="F65" s="69">
        <v>1.208</v>
      </c>
      <c r="G65" s="69"/>
      <c r="H65" s="69">
        <v>6000</v>
      </c>
      <c r="I65" s="69">
        <v>14</v>
      </c>
      <c r="J65" s="69" t="s">
        <v>2</v>
      </c>
      <c r="K65" s="69"/>
      <c r="L65" s="69"/>
      <c r="M65" s="69"/>
      <c r="N65" s="69"/>
      <c r="O65" s="69"/>
      <c r="P65" s="69"/>
      <c r="Q65" s="69"/>
      <c r="R65" s="69"/>
      <c r="S65" s="69">
        <v>530</v>
      </c>
      <c r="T65" s="69">
        <v>635</v>
      </c>
      <c r="U65" s="70">
        <v>35</v>
      </c>
    </row>
    <row r="66" spans="1:21" ht="15.75" x14ac:dyDescent="0.25">
      <c r="A66" s="68" t="s">
        <v>3144</v>
      </c>
      <c r="B66" s="69">
        <v>21</v>
      </c>
      <c r="C66" s="69" t="s">
        <v>2909</v>
      </c>
      <c r="D66" s="69" t="s">
        <v>3665</v>
      </c>
      <c r="E66" s="69">
        <v>9</v>
      </c>
      <c r="F66" s="69">
        <v>1.208</v>
      </c>
      <c r="G66" s="69"/>
      <c r="H66" s="69">
        <v>6000</v>
      </c>
      <c r="I66" s="69">
        <v>14</v>
      </c>
      <c r="J66" s="69" t="s">
        <v>2</v>
      </c>
      <c r="K66" s="69"/>
      <c r="L66" s="69"/>
      <c r="M66" s="69"/>
      <c r="N66" s="69"/>
      <c r="O66" s="69"/>
      <c r="P66" s="69"/>
      <c r="Q66" s="69"/>
      <c r="R66" s="69"/>
      <c r="S66" s="69">
        <v>530</v>
      </c>
      <c r="T66" s="69">
        <v>635</v>
      </c>
      <c r="U66" s="70">
        <v>35</v>
      </c>
    </row>
    <row r="67" spans="1:21" ht="15.75" x14ac:dyDescent="0.25">
      <c r="A67" s="68" t="s">
        <v>3144</v>
      </c>
      <c r="B67" s="69">
        <v>23</v>
      </c>
      <c r="C67" s="69" t="s">
        <v>2909</v>
      </c>
      <c r="D67" s="69" t="s">
        <v>3666</v>
      </c>
      <c r="E67" s="69">
        <v>27</v>
      </c>
      <c r="F67" s="69">
        <v>1.208</v>
      </c>
      <c r="G67" s="69"/>
      <c r="H67" s="69">
        <v>4500</v>
      </c>
      <c r="I67" s="69">
        <v>14</v>
      </c>
      <c r="J67" s="69" t="s">
        <v>2</v>
      </c>
      <c r="K67" s="69"/>
      <c r="L67" s="69"/>
      <c r="M67" s="69"/>
      <c r="N67" s="69"/>
      <c r="O67" s="69"/>
      <c r="P67" s="69"/>
      <c r="Q67" s="69"/>
      <c r="R67" s="69"/>
      <c r="S67" s="69">
        <v>530</v>
      </c>
      <c r="T67" s="69">
        <v>635</v>
      </c>
      <c r="U67" s="70">
        <v>35</v>
      </c>
    </row>
    <row r="68" spans="1:21" ht="15.75" x14ac:dyDescent="0.25">
      <c r="A68" s="68" t="s">
        <v>3144</v>
      </c>
      <c r="B68" s="69">
        <v>21</v>
      </c>
      <c r="C68" s="69" t="s">
        <v>2909</v>
      </c>
      <c r="D68" s="69" t="s">
        <v>3667</v>
      </c>
      <c r="E68" s="69">
        <v>8</v>
      </c>
      <c r="F68" s="69">
        <v>1.208</v>
      </c>
      <c r="G68" s="69"/>
      <c r="H68" s="69">
        <v>6000</v>
      </c>
      <c r="I68" s="69">
        <v>14</v>
      </c>
      <c r="J68" s="69" t="s">
        <v>2</v>
      </c>
      <c r="K68" s="69"/>
      <c r="L68" s="69"/>
      <c r="M68" s="69"/>
      <c r="N68" s="69"/>
      <c r="O68" s="69"/>
      <c r="P68" s="69"/>
      <c r="Q68" s="69"/>
      <c r="R68" s="69"/>
      <c r="S68" s="69">
        <v>530</v>
      </c>
      <c r="T68" s="69">
        <v>635</v>
      </c>
      <c r="U68" s="70">
        <v>35</v>
      </c>
    </row>
    <row r="69" spans="1:21" ht="15.75" x14ac:dyDescent="0.25">
      <c r="A69" s="68" t="s">
        <v>3144</v>
      </c>
      <c r="B69" s="69">
        <v>22</v>
      </c>
      <c r="C69" s="69" t="s">
        <v>2909</v>
      </c>
      <c r="D69" s="69" t="s">
        <v>3668</v>
      </c>
      <c r="E69" s="69">
        <v>7</v>
      </c>
      <c r="F69" s="69">
        <v>1.208</v>
      </c>
      <c r="G69" s="69"/>
      <c r="H69" s="69">
        <v>2000</v>
      </c>
      <c r="I69" s="69">
        <v>14</v>
      </c>
      <c r="J69" s="69" t="s">
        <v>2</v>
      </c>
      <c r="K69" s="69"/>
      <c r="L69" s="69"/>
      <c r="M69" s="69"/>
      <c r="N69" s="69"/>
      <c r="O69" s="69"/>
      <c r="P69" s="69"/>
      <c r="Q69" s="69"/>
      <c r="R69" s="69"/>
      <c r="S69" s="69">
        <v>530</v>
      </c>
      <c r="T69" s="69">
        <v>635</v>
      </c>
      <c r="U69" s="70">
        <v>35</v>
      </c>
    </row>
    <row r="70" spans="1:21" ht="15.75" x14ac:dyDescent="0.25">
      <c r="A70" s="68" t="s">
        <v>3144</v>
      </c>
      <c r="B70" s="69">
        <v>22</v>
      </c>
      <c r="C70" s="69" t="s">
        <v>2909</v>
      </c>
      <c r="D70" s="69" t="s">
        <v>3669</v>
      </c>
      <c r="E70" s="69">
        <v>7</v>
      </c>
      <c r="F70" s="69">
        <v>1.208</v>
      </c>
      <c r="G70" s="69"/>
      <c r="H70" s="69">
        <v>2000</v>
      </c>
      <c r="I70" s="69">
        <v>14</v>
      </c>
      <c r="J70" s="69" t="s">
        <v>2</v>
      </c>
      <c r="K70" s="69"/>
      <c r="L70" s="69"/>
      <c r="M70" s="69"/>
      <c r="N70" s="69"/>
      <c r="O70" s="69"/>
      <c r="P70" s="69"/>
      <c r="Q70" s="69"/>
      <c r="R70" s="69"/>
      <c r="S70" s="69">
        <v>530</v>
      </c>
      <c r="T70" s="69">
        <v>635</v>
      </c>
      <c r="U70" s="70">
        <v>35</v>
      </c>
    </row>
    <row r="71" spans="1:21" ht="15.75" x14ac:dyDescent="0.25">
      <c r="A71" s="68" t="s">
        <v>3144</v>
      </c>
      <c r="B71" s="69">
        <v>21</v>
      </c>
      <c r="C71" s="69" t="s">
        <v>2909</v>
      </c>
      <c r="D71" s="69" t="s">
        <v>3670</v>
      </c>
      <c r="E71" s="69">
        <v>7</v>
      </c>
      <c r="F71" s="69">
        <v>1.208</v>
      </c>
      <c r="G71" s="69"/>
      <c r="H71" s="69">
        <v>6000</v>
      </c>
      <c r="I71" s="69">
        <v>14</v>
      </c>
      <c r="J71" s="69" t="s">
        <v>2</v>
      </c>
      <c r="K71" s="69"/>
      <c r="L71" s="69"/>
      <c r="M71" s="69"/>
      <c r="N71" s="69"/>
      <c r="O71" s="69"/>
      <c r="P71" s="69"/>
      <c r="Q71" s="69"/>
      <c r="R71" s="69"/>
      <c r="S71" s="69">
        <v>530</v>
      </c>
      <c r="T71" s="69">
        <v>635</v>
      </c>
      <c r="U71" s="70">
        <v>35</v>
      </c>
    </row>
    <row r="72" spans="1:21" ht="15.75" x14ac:dyDescent="0.25">
      <c r="A72" s="68" t="s">
        <v>3144</v>
      </c>
      <c r="B72" s="69">
        <v>22</v>
      </c>
      <c r="C72" s="69" t="s">
        <v>2909</v>
      </c>
      <c r="D72" s="69" t="s">
        <v>3671</v>
      </c>
      <c r="E72" s="69">
        <v>7</v>
      </c>
      <c r="F72" s="69">
        <v>1.208</v>
      </c>
      <c r="G72" s="69"/>
      <c r="H72" s="69">
        <v>2000</v>
      </c>
      <c r="I72" s="69">
        <v>14</v>
      </c>
      <c r="J72" s="69" t="s">
        <v>2</v>
      </c>
      <c r="K72" s="69"/>
      <c r="L72" s="69"/>
      <c r="M72" s="69"/>
      <c r="N72" s="69"/>
      <c r="O72" s="69"/>
      <c r="P72" s="69"/>
      <c r="Q72" s="69"/>
      <c r="R72" s="69"/>
      <c r="S72" s="69">
        <v>530</v>
      </c>
      <c r="T72" s="69">
        <v>635</v>
      </c>
      <c r="U72" s="70">
        <v>35</v>
      </c>
    </row>
    <row r="73" spans="1:21" ht="15.75" x14ac:dyDescent="0.25">
      <c r="A73" s="68" t="s">
        <v>3144</v>
      </c>
      <c r="B73" s="69">
        <v>22</v>
      </c>
      <c r="C73" s="69" t="s">
        <v>2909</v>
      </c>
      <c r="D73" s="69" t="s">
        <v>3672</v>
      </c>
      <c r="E73" s="69">
        <v>7</v>
      </c>
      <c r="F73" s="69">
        <v>1.208</v>
      </c>
      <c r="G73" s="69"/>
      <c r="H73" s="69">
        <v>2000</v>
      </c>
      <c r="I73" s="69">
        <v>14</v>
      </c>
      <c r="J73" s="69" t="s">
        <v>2</v>
      </c>
      <c r="K73" s="69"/>
      <c r="L73" s="69"/>
      <c r="M73" s="69"/>
      <c r="N73" s="69"/>
      <c r="O73" s="69"/>
      <c r="P73" s="69"/>
      <c r="Q73" s="69"/>
      <c r="R73" s="69"/>
      <c r="S73" s="69">
        <v>530</v>
      </c>
      <c r="T73" s="69">
        <v>635</v>
      </c>
      <c r="U73" s="70">
        <v>35</v>
      </c>
    </row>
    <row r="74" spans="1:21" ht="15.75" x14ac:dyDescent="0.25">
      <c r="A74" s="68" t="s">
        <v>3144</v>
      </c>
      <c r="B74" s="69">
        <v>22</v>
      </c>
      <c r="C74" s="69" t="s">
        <v>2909</v>
      </c>
      <c r="D74" s="69" t="s">
        <v>3673</v>
      </c>
      <c r="E74" s="69">
        <v>7</v>
      </c>
      <c r="F74" s="69">
        <v>1.208</v>
      </c>
      <c r="G74" s="69"/>
      <c r="H74" s="69">
        <v>2000</v>
      </c>
      <c r="I74" s="69">
        <v>14</v>
      </c>
      <c r="J74" s="69" t="s">
        <v>2</v>
      </c>
      <c r="K74" s="69"/>
      <c r="L74" s="69"/>
      <c r="M74" s="69"/>
      <c r="N74" s="69"/>
      <c r="O74" s="69"/>
      <c r="P74" s="69"/>
      <c r="Q74" s="69"/>
      <c r="R74" s="69"/>
      <c r="S74" s="69">
        <v>530</v>
      </c>
      <c r="T74" s="69">
        <v>635</v>
      </c>
      <c r="U74" s="70">
        <v>35</v>
      </c>
    </row>
    <row r="75" spans="1:21" ht="15.75" x14ac:dyDescent="0.25">
      <c r="A75" s="68" t="s">
        <v>3144</v>
      </c>
      <c r="B75" s="69">
        <v>22</v>
      </c>
      <c r="C75" s="69" t="s">
        <v>2909</v>
      </c>
      <c r="D75" s="69" t="s">
        <v>3674</v>
      </c>
      <c r="E75" s="69">
        <v>7</v>
      </c>
      <c r="F75" s="69">
        <v>1.208</v>
      </c>
      <c r="G75" s="69"/>
      <c r="H75" s="69">
        <v>2000</v>
      </c>
      <c r="I75" s="69">
        <v>14</v>
      </c>
      <c r="J75" s="69" t="s">
        <v>2</v>
      </c>
      <c r="K75" s="69"/>
      <c r="L75" s="69"/>
      <c r="M75" s="69"/>
      <c r="N75" s="69"/>
      <c r="O75" s="69"/>
      <c r="P75" s="69"/>
      <c r="Q75" s="69"/>
      <c r="R75" s="69"/>
      <c r="S75" s="69">
        <v>530</v>
      </c>
      <c r="T75" s="69">
        <v>635</v>
      </c>
      <c r="U75" s="70">
        <v>35</v>
      </c>
    </row>
    <row r="76" spans="1:21" ht="15.75" x14ac:dyDescent="0.25">
      <c r="A76" s="68" t="s">
        <v>3144</v>
      </c>
      <c r="B76" s="69">
        <v>11</v>
      </c>
      <c r="C76" s="69" t="s">
        <v>2909</v>
      </c>
      <c r="D76" s="69" t="s">
        <v>3675</v>
      </c>
      <c r="E76" s="69">
        <v>15</v>
      </c>
      <c r="F76" s="69">
        <v>1.5780000000000001</v>
      </c>
      <c r="G76" s="69"/>
      <c r="H76" s="69">
        <v>5000</v>
      </c>
      <c r="I76" s="69">
        <v>16</v>
      </c>
      <c r="J76" s="69" t="s">
        <v>2</v>
      </c>
      <c r="K76" s="69"/>
      <c r="L76" s="69"/>
      <c r="M76" s="69"/>
      <c r="N76" s="69"/>
      <c r="O76" s="69"/>
      <c r="P76" s="69"/>
      <c r="Q76" s="69"/>
      <c r="R76" s="69"/>
      <c r="S76" s="69">
        <v>605</v>
      </c>
      <c r="T76" s="69">
        <v>730</v>
      </c>
      <c r="U76" s="70">
        <v>40</v>
      </c>
    </row>
    <row r="77" spans="1:21" ht="15.75" x14ac:dyDescent="0.25">
      <c r="A77" s="68" t="s">
        <v>3144</v>
      </c>
      <c r="B77" s="69">
        <v>11</v>
      </c>
      <c r="C77" s="69" t="s">
        <v>2909</v>
      </c>
      <c r="D77" s="69" t="s">
        <v>3676</v>
      </c>
      <c r="E77" s="69">
        <v>13</v>
      </c>
      <c r="F77" s="69">
        <v>1.208</v>
      </c>
      <c r="G77" s="69"/>
      <c r="H77" s="69">
        <v>4500</v>
      </c>
      <c r="I77" s="69">
        <v>14</v>
      </c>
      <c r="J77" s="69" t="s">
        <v>2</v>
      </c>
      <c r="K77" s="69"/>
      <c r="L77" s="69"/>
      <c r="M77" s="69"/>
      <c r="N77" s="69"/>
      <c r="O77" s="69"/>
      <c r="P77" s="69"/>
      <c r="Q77" s="69"/>
      <c r="R77" s="69"/>
      <c r="S77" s="69">
        <v>530</v>
      </c>
      <c r="T77" s="69">
        <v>635</v>
      </c>
      <c r="U77" s="70">
        <v>35</v>
      </c>
    </row>
    <row r="78" spans="1:21" ht="15.75" x14ac:dyDescent="0.25">
      <c r="A78" s="68" t="s">
        <v>3144</v>
      </c>
      <c r="B78" s="69">
        <v>11</v>
      </c>
      <c r="C78" s="69" t="s">
        <v>2909</v>
      </c>
      <c r="D78" s="69" t="s">
        <v>3677</v>
      </c>
      <c r="E78" s="69">
        <v>15</v>
      </c>
      <c r="F78" s="69">
        <v>1.5780000000000001</v>
      </c>
      <c r="G78" s="69"/>
      <c r="H78" s="69">
        <v>5000</v>
      </c>
      <c r="I78" s="69">
        <v>16</v>
      </c>
      <c r="J78" s="69" t="s">
        <v>2</v>
      </c>
      <c r="K78" s="69"/>
      <c r="L78" s="69"/>
      <c r="M78" s="69"/>
      <c r="N78" s="69"/>
      <c r="O78" s="69"/>
      <c r="P78" s="69"/>
      <c r="Q78" s="69"/>
      <c r="R78" s="69"/>
      <c r="S78" s="69">
        <v>605</v>
      </c>
      <c r="T78" s="69">
        <v>730</v>
      </c>
      <c r="U78" s="70">
        <v>40</v>
      </c>
    </row>
    <row r="79" spans="1:21" ht="15.75" x14ac:dyDescent="0.25">
      <c r="A79" s="68" t="s">
        <v>3144</v>
      </c>
      <c r="B79" s="69">
        <v>41</v>
      </c>
      <c r="C79" s="69" t="s">
        <v>2909</v>
      </c>
      <c r="D79" s="69" t="s">
        <v>3678</v>
      </c>
      <c r="E79" s="69">
        <v>11</v>
      </c>
      <c r="F79" s="69">
        <v>2.4660000000000002</v>
      </c>
      <c r="G79" s="69"/>
      <c r="H79" s="69">
        <v>4450</v>
      </c>
      <c r="I79" s="69">
        <v>20</v>
      </c>
      <c r="J79" s="69" t="s">
        <v>2</v>
      </c>
      <c r="K79" s="69"/>
      <c r="L79" s="69"/>
      <c r="M79" s="69"/>
      <c r="N79" s="69"/>
      <c r="O79" s="69"/>
      <c r="P79" s="69"/>
      <c r="Q79" s="69"/>
      <c r="R79" s="69"/>
      <c r="S79" s="69">
        <v>760</v>
      </c>
      <c r="T79" s="69">
        <v>910</v>
      </c>
      <c r="U79" s="70">
        <v>80</v>
      </c>
    </row>
    <row r="80" spans="1:21" ht="15.75" x14ac:dyDescent="0.25">
      <c r="A80" s="68" t="s">
        <v>3144</v>
      </c>
      <c r="B80" s="69">
        <v>31</v>
      </c>
      <c r="C80" s="69" t="s">
        <v>2909</v>
      </c>
      <c r="D80" s="69" t="s">
        <v>3679</v>
      </c>
      <c r="E80" s="69">
        <v>11</v>
      </c>
      <c r="F80" s="69">
        <v>2.4660000000000002</v>
      </c>
      <c r="G80" s="69"/>
      <c r="H80" s="69">
        <v>3300</v>
      </c>
      <c r="I80" s="69">
        <v>20</v>
      </c>
      <c r="J80" s="69" t="s">
        <v>2</v>
      </c>
      <c r="K80" s="69"/>
      <c r="L80" s="69"/>
      <c r="M80" s="69"/>
      <c r="N80" s="69"/>
      <c r="O80" s="69"/>
      <c r="P80" s="69"/>
      <c r="Q80" s="69"/>
      <c r="R80" s="69"/>
      <c r="S80" s="69">
        <v>760</v>
      </c>
      <c r="T80" s="69">
        <v>910</v>
      </c>
      <c r="U80" s="70">
        <v>80</v>
      </c>
    </row>
    <row r="81" spans="1:21" ht="15.75" x14ac:dyDescent="0.25">
      <c r="A81" s="68" t="s">
        <v>3144</v>
      </c>
      <c r="B81" s="69">
        <v>11</v>
      </c>
      <c r="C81" s="69" t="s">
        <v>2909</v>
      </c>
      <c r="D81" s="69" t="s">
        <v>3680</v>
      </c>
      <c r="E81" s="69">
        <v>15</v>
      </c>
      <c r="F81" s="69">
        <v>1.5780000000000001</v>
      </c>
      <c r="G81" s="69"/>
      <c r="H81" s="69">
        <v>5000</v>
      </c>
      <c r="I81" s="69">
        <v>16</v>
      </c>
      <c r="J81" s="69" t="s">
        <v>2</v>
      </c>
      <c r="K81" s="69"/>
      <c r="L81" s="69"/>
      <c r="M81" s="69"/>
      <c r="N81" s="69"/>
      <c r="O81" s="69"/>
      <c r="P81" s="69"/>
      <c r="Q81" s="69"/>
      <c r="R81" s="69"/>
      <c r="S81" s="69">
        <v>605</v>
      </c>
      <c r="T81" s="69">
        <v>730</v>
      </c>
      <c r="U81" s="70">
        <v>40</v>
      </c>
    </row>
    <row r="82" spans="1:21" ht="15.75" x14ac:dyDescent="0.25">
      <c r="A82" s="68" t="s">
        <v>3144</v>
      </c>
      <c r="B82" s="69">
        <v>4</v>
      </c>
      <c r="C82" s="69" t="s">
        <v>2909</v>
      </c>
      <c r="D82" s="69" t="s">
        <v>3681</v>
      </c>
      <c r="E82" s="69">
        <v>78</v>
      </c>
      <c r="F82" s="69">
        <v>1.208</v>
      </c>
      <c r="G82" s="69" t="s">
        <v>0</v>
      </c>
      <c r="H82" s="69">
        <v>1550</v>
      </c>
      <c r="I82" s="69">
        <v>14</v>
      </c>
      <c r="J82" s="69" t="s">
        <v>2</v>
      </c>
      <c r="K82" s="69"/>
      <c r="L82" s="69"/>
      <c r="M82" s="69"/>
      <c r="N82" s="69"/>
      <c r="O82" s="69"/>
      <c r="P82" s="69"/>
      <c r="Q82" s="69"/>
      <c r="R82" s="69"/>
      <c r="S82" s="69">
        <v>530</v>
      </c>
      <c r="T82" s="69">
        <v>635</v>
      </c>
      <c r="U82" s="70">
        <v>35</v>
      </c>
    </row>
    <row r="83" spans="1:21" ht="15.75" x14ac:dyDescent="0.25">
      <c r="A83" s="68" t="s">
        <v>3144</v>
      </c>
      <c r="B83" s="69">
        <v>3</v>
      </c>
      <c r="C83" s="69" t="s">
        <v>2909</v>
      </c>
      <c r="D83" s="69" t="s">
        <v>3682</v>
      </c>
      <c r="E83" s="69">
        <v>34</v>
      </c>
      <c r="F83" s="69">
        <v>1.208</v>
      </c>
      <c r="G83" s="69" t="s">
        <v>0</v>
      </c>
      <c r="H83" s="69">
        <v>1580</v>
      </c>
      <c r="I83" s="69">
        <v>14</v>
      </c>
      <c r="J83" s="69" t="s">
        <v>2</v>
      </c>
      <c r="K83" s="69"/>
      <c r="L83" s="69"/>
      <c r="M83" s="69"/>
      <c r="N83" s="69"/>
      <c r="O83" s="69"/>
      <c r="P83" s="69"/>
      <c r="Q83" s="69"/>
      <c r="R83" s="69"/>
      <c r="S83" s="69">
        <v>530</v>
      </c>
      <c r="T83" s="69">
        <v>635</v>
      </c>
      <c r="U83" s="70">
        <v>35</v>
      </c>
    </row>
    <row r="84" spans="1:21" ht="15.75" x14ac:dyDescent="0.25">
      <c r="A84" s="68" t="s">
        <v>3144</v>
      </c>
      <c r="B84" s="69">
        <v>2</v>
      </c>
      <c r="C84" s="69" t="s">
        <v>2909</v>
      </c>
      <c r="D84" s="69" t="s">
        <v>3683</v>
      </c>
      <c r="E84" s="69">
        <v>1</v>
      </c>
      <c r="F84" s="69">
        <v>1.208</v>
      </c>
      <c r="G84" s="69" t="s">
        <v>20</v>
      </c>
      <c r="H84" s="69">
        <f>Арм_Длина_ПМ(38000,T84,11700)</f>
        <v>40540</v>
      </c>
      <c r="I84" s="69">
        <v>14</v>
      </c>
      <c r="J84" s="69" t="s">
        <v>2</v>
      </c>
      <c r="K84" s="69"/>
      <c r="L84" s="69"/>
      <c r="M84" s="69"/>
      <c r="N84" s="69"/>
      <c r="O84" s="69"/>
      <c r="P84" s="69"/>
      <c r="Q84" s="69"/>
      <c r="R84" s="69"/>
      <c r="S84" s="69">
        <v>530</v>
      </c>
      <c r="T84" s="69">
        <v>635</v>
      </c>
      <c r="U84" s="70">
        <v>35</v>
      </c>
    </row>
    <row r="85" spans="1:21" ht="32.25" thickBot="1" x14ac:dyDescent="0.3">
      <c r="A85" s="87" t="s">
        <v>2971</v>
      </c>
      <c r="B85" s="22" t="s">
        <v>2971</v>
      </c>
      <c r="C85" s="22" t="s">
        <v>2981</v>
      </c>
      <c r="D85" s="22" t="s">
        <v>2982</v>
      </c>
      <c r="E85" s="22"/>
      <c r="F85" s="22"/>
      <c r="G85" s="22"/>
      <c r="H85" s="22"/>
      <c r="I85" s="22"/>
      <c r="J85" s="22"/>
      <c r="K85" s="22"/>
      <c r="L85" s="22"/>
      <c r="M85" s="22"/>
      <c r="N85" s="22"/>
      <c r="O85" s="22"/>
      <c r="P85" s="22"/>
      <c r="Q85" s="22"/>
      <c r="R85" s="22"/>
      <c r="S85" s="22"/>
      <c r="T85" s="22"/>
      <c r="U85" s="88"/>
    </row>
  </sheetData>
  <mergeCells count="11">
    <mergeCell ref="G1:G2"/>
    <mergeCell ref="H1:J1"/>
    <mergeCell ref="K1:Q1"/>
    <mergeCell ref="R1:R2"/>
    <mergeCell ref="S1:U1"/>
    <mergeCell ref="A1:A2"/>
    <mergeCell ref="B1:B2"/>
    <mergeCell ref="C1:C2"/>
    <mergeCell ref="D1:D2"/>
    <mergeCell ref="E1:E2"/>
    <mergeCell ref="F1:F2"/>
  </mergeCells>
  <conditionalFormatting sqref="A1:H1 A3:U85 H2:Q2 K1 R1:S1 S2:U2">
    <cfRule type="containsText" dxfId="1172" priority="2" stopIfTrue="1" operator="containsText" text="С ЛИСТА">
      <formula>NOT(ISERROR(SEARCH("С ЛИСТА",A1)))</formula>
    </cfRule>
    <cfRule type="containsText" dxfId="1171" priority="3" stopIfTrue="1" operator="containsText" text="ИЗ ФАЙЛА">
      <formula>NOT(ISERROR(SEARCH("ИЗ ФАЙЛА",A1)))</formula>
    </cfRule>
    <cfRule type="containsText" dxfId="1170" priority="4" stopIfTrue="1" operator="containsText" text="!!!">
      <formula>NOT(ISERROR(SEARCH("!!!",A1)))</formula>
    </cfRule>
    <cfRule type="containsText" dxfId="1169" priority="5" stopIfTrue="1" operator="containsText" text=" Заполнения проёмов ">
      <formula>NOT(ISERROR(SEARCH(" Заполнения проёмов ",A1)))</formula>
    </cfRule>
    <cfRule type="containsText" dxfId="1168" priority="6" stopIfTrue="1" operator="containsText" text=" Сборочные единицы ">
      <formula>NOT(ISERROR(SEARCH(" Сборочные единицы ",A1)))</formula>
    </cfRule>
    <cfRule type="containsText" dxfId="1167" priority="7" stopIfTrue="1" operator="containsText" text=" Заполнения проёмов ">
      <formula>NOT(ISERROR(SEARCH(" Заполнения проёмов ",A1)))</formula>
    </cfRule>
    <cfRule type="containsText" dxfId="1166" priority="8" stopIfTrue="1" operator="containsText" text=" Сборочные единицы ">
      <formula>NOT(ISERROR(SEARCH(" Сборочные единицы ",A1)))</formula>
    </cfRule>
    <cfRule type="containsText" dxfId="1165" priority="9" stopIfTrue="1" operator="containsText" text=" Изделия ">
      <formula>NOT(ISERROR(SEARCH(" Изделия ",A1)))</formula>
    </cfRule>
    <cfRule type="containsText" dxfId="1164" priority="10" stopIfTrue="1" operator="containsText" text=" Материалы ">
      <formula>NOT(ISERROR(SEARCH(" Материалы ",A1)))</formula>
    </cfRule>
    <cfRule type="containsText" dxfId="1163" priority="11" stopIfTrue="1" operator="containsText" text=" Изделия арматурные ">
      <formula>NOT(ISERROR(SEARCH(" Изделия арматурные ",A1)))</formula>
    </cfRule>
    <cfRule type="containsText" dxfId="1162" priority="12" stopIfTrue="1" operator="containsText" text=" Прокат ">
      <formula>NOT(ISERROR(SEARCH(" Прокат ",A1)))</formula>
    </cfRule>
    <cfRule type="containsText" dxfId="1161" priority="13" stopIfTrue="1" operator="containsText" text="Элементы на отм.">
      <formula>NOT(ISERROR(SEARCH("Элементы на отм.",A1)))</formula>
    </cfRule>
    <cfRule type="containsText" dxfId="1160" priority="14" stopIfTrue="1" operator="containsText" text=", на ">
      <formula>NOT(ISERROR(SEARCH(", на ",A1)))</formula>
    </cfRule>
    <cfRule type="containsText" dxfId="1159" priority="15" stopIfTrue="1" operator="containsText" text="шт.)">
      <formula>NOT(ISERROR(SEARCH("шт.)",A1)))</formula>
    </cfRule>
  </conditionalFormatting>
  <conditionalFormatting sqref="A1:U1048576">
    <cfRule type="expression" dxfId="1158"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7481E25C-201F-4E89-85F8-BB26A3836FA7}">
          <x14:formula1>
            <xm:f>'!System'!$BW$1:$BW$6</xm:f>
          </x14:formula1>
          <xm:sqref>G3:G115</xm:sqref>
        </x14:dataValidation>
        <x14:dataValidation type="list" allowBlank="1" showInputMessage="1" showErrorMessage="1" xr:uid="{2CCAB53B-3130-4132-A4D4-9BDFBF54B258}">
          <x14:formula1>
            <xm:f>'!System'!$AG$1:$AO$1</xm:f>
          </x14:formula1>
          <xm:sqref>J3:J115</xm:sqref>
        </x14:dataValidation>
        <x14:dataValidation type="list" allowBlank="1" showInputMessage="1" showErrorMessage="1" xr:uid="{E47A0715-C60A-4C03-8FDE-CDADB79DFB48}">
          <x14:formula1>
            <xm:f>'!System'!$A$1:$AE$1</xm:f>
          </x14:formula1>
          <xm:sqref>L3:L115</xm:sqref>
        </x14:dataValidation>
        <x14:dataValidation type="list" allowBlank="1" showInputMessage="1" showErrorMessage="1" xr:uid="{5605EF38-24A9-4062-928E-51CD7C1DD7DC}">
          <x14:formula1>
            <xm:f>'!System'!$AP$1:$BV$1</xm:f>
          </x14:formula1>
          <xm:sqref>O3:O115</xm:sqref>
        </x14:dataValidation>
        <x14:dataValidation type="list" allowBlank="1" showInputMessage="1" showErrorMessage="1" xr:uid="{AD743B6B-3B79-4BD5-A475-70387ABFF64C}">
          <x14:formula1>
            <xm:f>'!System'!$BX$1:$BX$5</xm:f>
          </x14:formula1>
          <xm:sqref>P3:P115</xm:sqref>
        </x14:dataValidation>
        <x14:dataValidation type="list" allowBlank="1" showInputMessage="1" showErrorMessage="1" xr:uid="{5FF0E4BE-F92D-40BB-BE65-E7DC71DAD664}">
          <x14:formula1>
            <xm:f>'!System'!$AG$2:$AG$17</xm:f>
          </x14:formula1>
          <xm:sqref>I14 I15 I16 I17 I28 I29 I30 I31 I32 I33 I34 I35 I36 I37 I38 I39 I40 I41 I42 I43 I44 I45 I46 I47 I48 I49 I50 I51 I52 I53 I54 I55 I56 I57 I58 I59 I60 I61 I62 I63 I64 I65 I66 I67 I68 I69 I70 I71 I72 I73 I74 I75 I76 I77 I78 I79 I80 I81 I82 I83 I84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E9F8-B199-45E9-9066-70ABFE1A0F6B}">
  <sheetPr codeName="Лист25">
    <tabColor theme="7" tint="0.39997558519241921"/>
  </sheetPr>
  <dimension ref="A1:V99"/>
  <sheetViews>
    <sheetView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c r="V1" t="s">
        <v>3140</v>
      </c>
    </row>
    <row r="2" spans="1:22"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c r="V2" t="s">
        <v>3148</v>
      </c>
    </row>
    <row r="3" spans="1:22" ht="15.75" x14ac:dyDescent="0.25">
      <c r="A3" s="66" t="str">
        <f t="shared" ref="A3:A11" si="0">$B$12</f>
        <v>Пм2</v>
      </c>
      <c r="B3" s="13" t="s">
        <v>2971</v>
      </c>
      <c r="C3" s="13"/>
      <c r="D3" s="13"/>
      <c r="E3" s="13"/>
      <c r="F3" s="13"/>
      <c r="G3" s="13"/>
      <c r="H3" s="13"/>
      <c r="I3" s="13"/>
      <c r="J3" s="13"/>
      <c r="K3" s="13"/>
      <c r="L3" s="13"/>
      <c r="M3" s="13"/>
      <c r="N3" s="13"/>
      <c r="O3" s="13"/>
      <c r="P3" s="13"/>
      <c r="Q3" s="13"/>
      <c r="R3" s="13"/>
      <c r="S3" s="13"/>
      <c r="T3" s="13"/>
      <c r="U3" s="67"/>
      <c r="V3" t="s">
        <v>3150</v>
      </c>
    </row>
    <row r="4" spans="1:22" ht="15.75" x14ac:dyDescent="0.25">
      <c r="A4" s="66" t="str">
        <f t="shared" si="0"/>
        <v>Пм2</v>
      </c>
      <c r="B4" s="13" t="s">
        <v>2971</v>
      </c>
      <c r="C4" s="95" t="s">
        <v>2972</v>
      </c>
      <c r="D4" s="95" t="str">
        <f>VLOOKUP(A4,'из архикада Плиты'!$A$3:$G$500,5,TRUE)</f>
        <v>Бетон В30 (перекрытия)</v>
      </c>
      <c r="E4" s="95">
        <f>Сумма_ПоИД(A4,'из архикада Плиты'!$A$3:$G$500,1,4)/E12</f>
        <v>74.05</v>
      </c>
      <c r="F4" s="13"/>
      <c r="G4" s="13"/>
      <c r="H4" s="13"/>
      <c r="I4" s="13"/>
      <c r="J4" s="13"/>
      <c r="K4" s="13"/>
      <c r="L4" s="13"/>
      <c r="M4" s="13"/>
      <c r="N4" s="13"/>
      <c r="O4" s="13"/>
      <c r="P4" s="13"/>
      <c r="Q4" s="13"/>
      <c r="R4" s="13"/>
      <c r="S4" s="13"/>
      <c r="T4" s="13"/>
      <c r="U4" s="67"/>
    </row>
    <row r="5" spans="1:22" ht="15.75" x14ac:dyDescent="0.25">
      <c r="A5" s="66" t="str">
        <f t="shared" si="0"/>
        <v>Пм2</v>
      </c>
      <c r="B5" s="13" t="s">
        <v>2971</v>
      </c>
      <c r="C5" s="13"/>
      <c r="D5" s="13" t="s">
        <v>3420</v>
      </c>
      <c r="E5" s="13">
        <f>Сумма_ПоИД(A4,'из архикада Плиты'!$A$3:$G$500,1,7)/E12</f>
        <v>219680.4</v>
      </c>
      <c r="F5" s="13"/>
      <c r="G5" s="13"/>
      <c r="H5" s="13"/>
      <c r="I5" s="13"/>
      <c r="J5" s="13"/>
      <c r="K5" s="13"/>
      <c r="L5" s="13"/>
      <c r="M5" s="13"/>
      <c r="N5" s="13"/>
      <c r="O5" s="13"/>
      <c r="P5" s="13"/>
      <c r="Q5" s="13"/>
      <c r="R5" s="13"/>
      <c r="S5" s="13"/>
      <c r="T5" s="13"/>
      <c r="U5" s="67"/>
    </row>
    <row r="6" spans="1:22" ht="15.75" x14ac:dyDescent="0.25">
      <c r="A6" s="66" t="str">
        <f t="shared" si="0"/>
        <v>Пм2</v>
      </c>
      <c r="B6" s="13" t="s">
        <v>2971</v>
      </c>
      <c r="C6" s="13"/>
      <c r="D6" s="13" t="s">
        <v>3421</v>
      </c>
      <c r="E6" s="13">
        <f>Сумма_ПоИД(A4,'из архикада Плиты'!$A$3:$G$500,1,6)/E12</f>
        <v>248.68</v>
      </c>
      <c r="F6" s="13"/>
      <c r="G6" s="13"/>
      <c r="H6" s="13"/>
      <c r="I6" s="13"/>
      <c r="J6" s="13"/>
      <c r="K6" s="13"/>
      <c r="L6" s="13"/>
      <c r="M6" s="13"/>
      <c r="N6" s="13"/>
      <c r="O6" s="13"/>
      <c r="P6" s="13"/>
      <c r="Q6" s="13"/>
      <c r="R6" s="13"/>
      <c r="S6" s="13"/>
      <c r="T6" s="13"/>
      <c r="U6" s="67"/>
    </row>
    <row r="7" spans="1:22" ht="15.75" x14ac:dyDescent="0.25">
      <c r="A7" s="66" t="str">
        <f t="shared" si="0"/>
        <v>Пм2</v>
      </c>
      <c r="B7" s="13" t="s">
        <v>2971</v>
      </c>
      <c r="C7" s="13"/>
      <c r="D7" s="13" t="s">
        <v>2974</v>
      </c>
      <c r="E7" s="13">
        <f>Макс_ПоИД(A6,'из архикада Плиты'!$A$3:$G$500,1,3)</f>
        <v>300</v>
      </c>
      <c r="F7" s="13"/>
      <c r="G7" s="13"/>
      <c r="H7" s="13"/>
      <c r="I7" s="13"/>
      <c r="J7" s="13"/>
      <c r="K7" s="13"/>
      <c r="L7" s="13"/>
      <c r="M7" s="13"/>
      <c r="N7" s="13"/>
      <c r="O7" s="13"/>
      <c r="P7" s="13"/>
      <c r="Q7" s="13"/>
      <c r="R7" s="13"/>
      <c r="S7" s="13"/>
      <c r="T7" s="13"/>
      <c r="U7" s="67"/>
    </row>
    <row r="8" spans="1:22" ht="15.75" x14ac:dyDescent="0.25">
      <c r="A8" s="66" t="str">
        <f t="shared" si="0"/>
        <v>Пм2</v>
      </c>
      <c r="B8" s="13" t="s">
        <v>2971</v>
      </c>
      <c r="C8" s="13"/>
      <c r="D8" s="13" t="s">
        <v>2976</v>
      </c>
      <c r="E8" s="13">
        <f>Сумма_ПоИД(A8,'из архикада Отверстия_плиты'!$A$3:$G$300,1,6)/E12</f>
        <v>0</v>
      </c>
      <c r="F8" s="13"/>
      <c r="G8" s="13"/>
      <c r="H8" s="13"/>
      <c r="I8" s="13"/>
      <c r="J8" s="13"/>
      <c r="K8" s="13"/>
      <c r="L8" s="13"/>
      <c r="M8" s="13"/>
      <c r="N8" s="13"/>
      <c r="O8" s="13"/>
      <c r="P8" s="13"/>
      <c r="Q8" s="13"/>
      <c r="R8" s="13"/>
      <c r="S8" s="13"/>
      <c r="T8" s="13"/>
      <c r="U8" s="67"/>
    </row>
    <row r="9" spans="1:22" ht="15.75" x14ac:dyDescent="0.25">
      <c r="A9" s="66" t="str">
        <f t="shared" si="0"/>
        <v>Пм2</v>
      </c>
      <c r="B9" s="13" t="s">
        <v>2971</v>
      </c>
      <c r="C9" s="13"/>
      <c r="D9" s="13" t="s">
        <v>3424</v>
      </c>
      <c r="E9" s="13">
        <f>Сумма_ПоИД(A9,'из архикада Отверстия_плиты'!$A$3:$G$300,1,7)/E12</f>
        <v>0</v>
      </c>
      <c r="F9" s="13"/>
      <c r="G9" s="13"/>
      <c r="H9" s="13"/>
      <c r="I9" s="13"/>
      <c r="J9" s="13"/>
      <c r="K9" s="13"/>
      <c r="L9" s="13"/>
      <c r="M9" s="13"/>
      <c r="N9" s="13"/>
      <c r="O9" s="13"/>
      <c r="P9" s="13"/>
      <c r="Q9" s="13"/>
      <c r="R9" s="13"/>
      <c r="S9" s="13"/>
      <c r="T9" s="13"/>
      <c r="U9" s="67"/>
    </row>
    <row r="10" spans="1:22" ht="31.5" x14ac:dyDescent="0.25">
      <c r="A10" s="66" t="str">
        <f t="shared" si="0"/>
        <v>Пм2</v>
      </c>
      <c r="B10" s="13" t="s">
        <v>2971</v>
      </c>
      <c r="C10" s="13"/>
      <c r="D10" s="13" t="s">
        <v>3425</v>
      </c>
      <c r="E10" s="13">
        <v>0</v>
      </c>
      <c r="F10" s="13"/>
      <c r="G10" s="13"/>
      <c r="H10" s="13"/>
      <c r="I10" s="13"/>
      <c r="J10" s="13"/>
      <c r="K10" s="13"/>
      <c r="L10" s="13"/>
      <c r="M10" s="13"/>
      <c r="N10" s="13"/>
      <c r="O10" s="13"/>
      <c r="P10" s="13"/>
      <c r="Q10" s="13"/>
      <c r="R10" s="13"/>
      <c r="S10" s="13"/>
      <c r="T10" s="13"/>
      <c r="U10" s="67"/>
    </row>
    <row r="11" spans="1:22" ht="15.75" x14ac:dyDescent="0.25">
      <c r="A11" s="66" t="str">
        <f t="shared" si="0"/>
        <v>Пм2</v>
      </c>
      <c r="B11" s="13" t="s">
        <v>2971</v>
      </c>
      <c r="C11" s="13"/>
      <c r="D11" s="13" t="s">
        <v>3426</v>
      </c>
      <c r="E11" s="13">
        <v>200</v>
      </c>
      <c r="F11" s="13"/>
      <c r="G11" s="13"/>
      <c r="H11" s="13"/>
      <c r="I11" s="13"/>
      <c r="J11" s="13"/>
      <c r="K11" s="13"/>
      <c r="L11" s="13"/>
      <c r="M11" s="13"/>
      <c r="N11" s="13"/>
      <c r="O11" s="13"/>
      <c r="P11" s="13"/>
      <c r="Q11" s="13"/>
      <c r="R11" s="13"/>
      <c r="S11" s="13"/>
      <c r="T11" s="13"/>
      <c r="U11" s="67"/>
    </row>
    <row r="12" spans="1:22" ht="15.75" x14ac:dyDescent="0.25">
      <c r="A12" s="14" t="str">
        <f>$B$12</f>
        <v>Пм2</v>
      </c>
      <c r="B12" s="15" t="s">
        <v>3142</v>
      </c>
      <c r="C12" s="15" t="s">
        <v>3427</v>
      </c>
      <c r="D12" s="15" t="s">
        <v>3143</v>
      </c>
      <c r="E12" s="15">
        <v>1</v>
      </c>
      <c r="F12" s="15"/>
      <c r="G12" s="15"/>
      <c r="H12" s="15"/>
      <c r="I12" s="15"/>
      <c r="J12" s="15"/>
      <c r="K12" s="15"/>
      <c r="L12" s="15"/>
      <c r="M12" s="15"/>
      <c r="N12" s="15"/>
      <c r="O12" s="15"/>
      <c r="P12" s="15"/>
      <c r="Q12" s="15"/>
      <c r="R12" s="15"/>
      <c r="S12" s="15"/>
      <c r="T12" s="15"/>
      <c r="U12" s="16"/>
    </row>
    <row r="13" spans="1:22" ht="15.75" x14ac:dyDescent="0.25">
      <c r="A13" s="32" t="str">
        <f t="shared" ref="A13:A18" si="1">$B$12</f>
        <v>Пм2</v>
      </c>
      <c r="B13" s="30"/>
      <c r="C13" s="35" t="s">
        <v>2980</v>
      </c>
      <c r="D13" s="35" t="s">
        <v>2967</v>
      </c>
      <c r="E13" s="35">
        <f>E4</f>
        <v>74.05</v>
      </c>
      <c r="F13" s="13" t="s">
        <v>4</v>
      </c>
      <c r="G13" s="30" t="s">
        <v>3</v>
      </c>
      <c r="H13" s="30"/>
      <c r="I13" s="30"/>
      <c r="J13" s="30"/>
      <c r="K13" s="30"/>
      <c r="L13" s="30"/>
      <c r="M13" s="30"/>
      <c r="N13" s="30"/>
      <c r="O13" s="30"/>
      <c r="P13" s="30"/>
      <c r="Q13" s="30"/>
      <c r="R13" s="30"/>
      <c r="S13" s="30"/>
      <c r="T13" s="30"/>
      <c r="U13" s="33"/>
    </row>
    <row r="14" spans="1:22" ht="15.75" x14ac:dyDescent="0.25">
      <c r="A14" s="32" t="str">
        <f t="shared" si="1"/>
        <v>Пм2</v>
      </c>
      <c r="B14" s="30">
        <v>1</v>
      </c>
      <c r="C14" s="30" t="s">
        <v>2909</v>
      </c>
      <c r="D14" s="30" t="s">
        <v>3428</v>
      </c>
      <c r="E14" s="78">
        <v>1</v>
      </c>
      <c r="F14" s="13">
        <v>1.208</v>
      </c>
      <c r="G14" s="30" t="s">
        <v>20</v>
      </c>
      <c r="H14" s="78">
        <f>Арм_ПоПлощади($E$6*1000*1000,$E$11,T14,6000)</f>
        <v>1392520</v>
      </c>
      <c r="I14" s="30">
        <v>14</v>
      </c>
      <c r="J14" s="30" t="s">
        <v>2</v>
      </c>
      <c r="K14" s="30"/>
      <c r="L14" s="30"/>
      <c r="M14" s="30"/>
      <c r="N14" s="30"/>
      <c r="O14" s="30"/>
      <c r="P14" s="30"/>
      <c r="Q14" s="30"/>
      <c r="R14" s="30"/>
      <c r="S14" s="30">
        <v>530</v>
      </c>
      <c r="T14" s="30">
        <v>635</v>
      </c>
      <c r="U14" s="33">
        <v>35</v>
      </c>
    </row>
    <row r="15" spans="1:22" ht="15.75" x14ac:dyDescent="0.25">
      <c r="A15" s="32" t="str">
        <f t="shared" si="1"/>
        <v>Пм2</v>
      </c>
      <c r="B15" s="30">
        <v>1</v>
      </c>
      <c r="C15" s="30" t="s">
        <v>2909</v>
      </c>
      <c r="D15" s="30" t="s">
        <v>3429</v>
      </c>
      <c r="E15" s="78">
        <v>1</v>
      </c>
      <c r="F15" s="13">
        <v>1.208</v>
      </c>
      <c r="G15" s="30" t="s">
        <v>20</v>
      </c>
      <c r="H15" s="78">
        <f t="shared" ref="H15:H17" si="2">Арм_ПоПлощади($E$6*1000*1000,$E$11,T15,6000)</f>
        <v>1392520</v>
      </c>
      <c r="I15" s="30">
        <v>14</v>
      </c>
      <c r="J15" s="30" t="s">
        <v>2</v>
      </c>
      <c r="K15" s="30"/>
      <c r="L15" s="30"/>
      <c r="M15" s="30"/>
      <c r="N15" s="30"/>
      <c r="O15" s="30"/>
      <c r="P15" s="30"/>
      <c r="Q15" s="30"/>
      <c r="R15" s="30"/>
      <c r="S15" s="30">
        <v>530</v>
      </c>
      <c r="T15" s="30">
        <v>635</v>
      </c>
      <c r="U15" s="33">
        <v>35</v>
      </c>
    </row>
    <row r="16" spans="1:22" ht="15.75" x14ac:dyDescent="0.25">
      <c r="A16" s="32" t="str">
        <f t="shared" si="1"/>
        <v>Пм2</v>
      </c>
      <c r="B16" s="30">
        <v>1</v>
      </c>
      <c r="C16" s="30" t="s">
        <v>2909</v>
      </c>
      <c r="D16" s="30" t="s">
        <v>3430</v>
      </c>
      <c r="E16" s="78">
        <v>1</v>
      </c>
      <c r="F16" s="13">
        <v>1.208</v>
      </c>
      <c r="G16" s="30" t="s">
        <v>20</v>
      </c>
      <c r="H16" s="78">
        <f t="shared" si="2"/>
        <v>1392520</v>
      </c>
      <c r="I16" s="30">
        <v>14</v>
      </c>
      <c r="J16" s="30" t="s">
        <v>2</v>
      </c>
      <c r="K16" s="30"/>
      <c r="L16" s="30"/>
      <c r="M16" s="30"/>
      <c r="N16" s="30"/>
      <c r="O16" s="30"/>
      <c r="P16" s="30"/>
      <c r="Q16" s="30"/>
      <c r="R16" s="30"/>
      <c r="S16" s="30">
        <v>530</v>
      </c>
      <c r="T16" s="30">
        <v>635</v>
      </c>
      <c r="U16" s="33">
        <v>35</v>
      </c>
    </row>
    <row r="17" spans="1:21" ht="15.75" x14ac:dyDescent="0.25">
      <c r="A17" s="32" t="str">
        <f t="shared" si="1"/>
        <v>Пм2</v>
      </c>
      <c r="B17" s="30">
        <v>2</v>
      </c>
      <c r="C17" s="30" t="s">
        <v>2909</v>
      </c>
      <c r="D17" s="30" t="s">
        <v>3431</v>
      </c>
      <c r="E17" s="78">
        <v>1</v>
      </c>
      <c r="F17" s="13">
        <v>1.5780000000000001</v>
      </c>
      <c r="G17" s="30" t="s">
        <v>20</v>
      </c>
      <c r="H17" s="78">
        <f t="shared" si="2"/>
        <v>1412470</v>
      </c>
      <c r="I17" s="30">
        <v>16</v>
      </c>
      <c r="J17" s="30" t="s">
        <v>2</v>
      </c>
      <c r="K17" s="30"/>
      <c r="L17" s="30"/>
      <c r="M17" s="30"/>
      <c r="N17" s="30"/>
      <c r="O17" s="30"/>
      <c r="P17" s="30"/>
      <c r="Q17" s="30"/>
      <c r="R17" s="30"/>
      <c r="S17" s="30">
        <v>605</v>
      </c>
      <c r="T17" s="30">
        <v>730</v>
      </c>
      <c r="U17" s="33">
        <v>40</v>
      </c>
    </row>
    <row r="18" spans="1:21" ht="15.75" x14ac:dyDescent="0.25">
      <c r="A18" s="32" t="str">
        <f t="shared" si="1"/>
        <v>Пм2</v>
      </c>
      <c r="B18" s="79" t="str">
        <f>Изделия_спец.И!$B$53</f>
        <v>Кр5</v>
      </c>
      <c r="C18" s="79" t="str">
        <f>Изделия_спец.И!$C$53</f>
        <v xml:space="preserve"> </v>
      </c>
      <c r="D18" s="79" t="str">
        <f>Изделия_спец.И!$D$53</f>
        <v>Каркас Кр5</v>
      </c>
      <c r="E18" s="79">
        <v>280</v>
      </c>
      <c r="F18" s="13"/>
      <c r="G18" s="30"/>
      <c r="H18" s="30"/>
      <c r="I18" s="30"/>
      <c r="J18" s="30"/>
      <c r="K18" s="30"/>
      <c r="L18" s="30"/>
      <c r="M18" s="30"/>
      <c r="N18" s="30"/>
      <c r="O18" s="30"/>
      <c r="P18" s="30"/>
      <c r="Q18" s="30"/>
      <c r="R18" s="30"/>
      <c r="S18" s="30"/>
      <c r="T18" s="30"/>
      <c r="U18" s="33"/>
    </row>
    <row r="19" spans="1:21" ht="15.75" x14ac:dyDescent="0.25">
      <c r="A19" s="32" t="str">
        <f>A18</f>
        <v>Пм2</v>
      </c>
      <c r="B19" s="79" t="str">
        <f>Изделия_спец.И!$B$61</f>
        <v>Кр7</v>
      </c>
      <c r="C19" s="79" t="str">
        <f>Изделия_спец.И!$C$61</f>
        <v xml:space="preserve"> </v>
      </c>
      <c r="D19" s="79" t="str">
        <f>Изделия_спец.И!$D$61</f>
        <v>Каркас Кр7</v>
      </c>
      <c r="E19" s="79">
        <v>45</v>
      </c>
      <c r="F19" s="13"/>
      <c r="G19" s="30"/>
      <c r="H19" s="30"/>
      <c r="I19" s="30"/>
      <c r="J19" s="30"/>
      <c r="K19" s="30"/>
      <c r="L19" s="30"/>
      <c r="M19" s="30"/>
      <c r="N19" s="30"/>
      <c r="O19" s="30"/>
      <c r="P19" s="30"/>
      <c r="Q19" s="30"/>
      <c r="R19" s="30"/>
      <c r="S19" s="30"/>
      <c r="T19" s="30"/>
      <c r="U19" s="33"/>
    </row>
    <row r="20" spans="1:21" ht="15.75" x14ac:dyDescent="0.25">
      <c r="A20" s="32" t="str">
        <f>A19</f>
        <v>Пм2</v>
      </c>
      <c r="B20" s="79" t="str">
        <f>Изделия_спец.И!$B$57</f>
        <v>Кр6</v>
      </c>
      <c r="C20" s="79" t="str">
        <f>Изделия_спец.И!$C$57</f>
        <v xml:space="preserve"> </v>
      </c>
      <c r="D20" s="79" t="str">
        <f>Изделия_спец.И!$D$57</f>
        <v>Каркас Кр6</v>
      </c>
      <c r="E20" s="79">
        <v>33</v>
      </c>
      <c r="F20" s="13"/>
      <c r="G20" s="30"/>
      <c r="H20" s="30"/>
      <c r="I20" s="30"/>
      <c r="J20" s="30"/>
      <c r="K20" s="30"/>
      <c r="L20" s="30"/>
      <c r="M20" s="30"/>
      <c r="N20" s="30"/>
      <c r="O20" s="30"/>
      <c r="P20" s="30"/>
      <c r="Q20" s="30"/>
      <c r="R20" s="30"/>
      <c r="S20" s="30"/>
      <c r="T20" s="30"/>
      <c r="U20" s="33"/>
    </row>
    <row r="21" spans="1:21" ht="15.75" x14ac:dyDescent="0.25">
      <c r="A21" s="17"/>
      <c r="B21" s="17"/>
      <c r="C21" s="17"/>
      <c r="D21" s="17"/>
      <c r="E21" s="17"/>
      <c r="F21" s="17"/>
      <c r="G21" s="17"/>
      <c r="H21" s="17"/>
      <c r="I21" s="17"/>
      <c r="J21" s="17"/>
      <c r="K21" s="17"/>
      <c r="L21" s="17"/>
      <c r="M21" s="17"/>
      <c r="N21" s="17"/>
      <c r="O21" s="17"/>
      <c r="P21" s="17"/>
      <c r="Q21" s="17"/>
      <c r="R21" s="17"/>
      <c r="S21" s="17"/>
      <c r="T21" s="17"/>
      <c r="U21" s="17"/>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7"/>
      <c r="B23" s="17"/>
      <c r="C23" s="17"/>
      <c r="D23" s="17"/>
      <c r="E23" s="17"/>
      <c r="F23" s="17"/>
      <c r="G23" s="17"/>
      <c r="H23" s="17"/>
      <c r="I23" s="17"/>
      <c r="J23" s="17"/>
      <c r="K23" s="17"/>
      <c r="L23" s="17"/>
      <c r="M23" s="17"/>
      <c r="N23" s="17"/>
      <c r="O23" s="17"/>
      <c r="P23" s="17"/>
      <c r="Q23" s="17"/>
      <c r="R23" s="17"/>
      <c r="S23" s="17"/>
      <c r="T23" s="17"/>
      <c r="U23" s="17"/>
    </row>
    <row r="24" spans="1:21" ht="31.5" x14ac:dyDescent="0.25">
      <c r="A24" s="66" t="s">
        <v>2971</v>
      </c>
      <c r="B24" s="13" t="s">
        <v>2971</v>
      </c>
      <c r="C24" s="13" t="s">
        <v>2981</v>
      </c>
      <c r="D24" s="13" t="s">
        <v>2982</v>
      </c>
      <c r="E24" s="13"/>
      <c r="F24" s="13"/>
      <c r="G24" s="13"/>
      <c r="H24" s="13"/>
      <c r="I24" s="13"/>
      <c r="J24" s="13"/>
      <c r="K24" s="13"/>
      <c r="L24" s="13"/>
      <c r="M24" s="13"/>
      <c r="N24" s="13"/>
      <c r="O24" s="13"/>
      <c r="P24" s="13"/>
      <c r="Q24" s="13"/>
      <c r="R24" s="13"/>
      <c r="S24" s="13"/>
      <c r="T24" s="13"/>
      <c r="U24" s="67"/>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66" t="s">
        <v>3142</v>
      </c>
      <c r="B27" s="13" t="s">
        <v>2971</v>
      </c>
      <c r="C27" s="13" t="s">
        <v>3550</v>
      </c>
      <c r="D27" s="13" t="s">
        <v>3551</v>
      </c>
      <c r="E27" s="13"/>
      <c r="F27" s="13"/>
      <c r="G27" s="13"/>
      <c r="H27" s="13"/>
      <c r="I27" s="13"/>
      <c r="J27" s="13"/>
      <c r="K27" s="13"/>
      <c r="L27" s="13"/>
      <c r="M27" s="13"/>
      <c r="N27" s="13"/>
      <c r="O27" s="13"/>
      <c r="P27" s="13"/>
      <c r="Q27" s="13"/>
      <c r="R27" s="13"/>
      <c r="S27" s="13"/>
      <c r="T27" s="13"/>
      <c r="U27" s="67"/>
    </row>
    <row r="28" spans="1:21" ht="15.75" x14ac:dyDescent="0.25">
      <c r="A28" s="68" t="s">
        <v>3142</v>
      </c>
      <c r="B28" s="69">
        <v>6</v>
      </c>
      <c r="C28" s="69" t="s">
        <v>2909</v>
      </c>
      <c r="D28" s="69" t="s">
        <v>3552</v>
      </c>
      <c r="E28" s="69">
        <v>23</v>
      </c>
      <c r="F28" s="69">
        <v>1.998</v>
      </c>
      <c r="G28" s="69"/>
      <c r="H28" s="69">
        <v>3500</v>
      </c>
      <c r="I28" s="69">
        <v>18</v>
      </c>
      <c r="J28" s="69" t="s">
        <v>2</v>
      </c>
      <c r="K28" s="69"/>
      <c r="L28" s="69"/>
      <c r="M28" s="69"/>
      <c r="N28" s="69"/>
      <c r="O28" s="69"/>
      <c r="P28" s="69"/>
      <c r="Q28" s="69"/>
      <c r="R28" s="69"/>
      <c r="S28" s="69">
        <v>685</v>
      </c>
      <c r="T28" s="69">
        <v>820</v>
      </c>
      <c r="U28" s="70">
        <v>45</v>
      </c>
    </row>
    <row r="29" spans="1:21" ht="15.75" x14ac:dyDescent="0.25">
      <c r="A29" s="68" t="s">
        <v>3142</v>
      </c>
      <c r="B29" s="69">
        <v>7</v>
      </c>
      <c r="C29" s="69" t="s">
        <v>2909</v>
      </c>
      <c r="D29" s="69" t="s">
        <v>3553</v>
      </c>
      <c r="E29" s="69">
        <v>15</v>
      </c>
      <c r="F29" s="69">
        <v>1.5780000000000001</v>
      </c>
      <c r="G29" s="69"/>
      <c r="H29" s="69">
        <v>3000</v>
      </c>
      <c r="I29" s="69">
        <v>16</v>
      </c>
      <c r="J29" s="69" t="s">
        <v>2</v>
      </c>
      <c r="K29" s="69"/>
      <c r="L29" s="69"/>
      <c r="M29" s="69"/>
      <c r="N29" s="69"/>
      <c r="O29" s="69"/>
      <c r="P29" s="69"/>
      <c r="Q29" s="69"/>
      <c r="R29" s="69"/>
      <c r="S29" s="69">
        <v>605</v>
      </c>
      <c r="T29" s="69">
        <v>730</v>
      </c>
      <c r="U29" s="70">
        <v>40</v>
      </c>
    </row>
    <row r="30" spans="1:21" ht="15.75" x14ac:dyDescent="0.25">
      <c r="A30" s="68" t="s">
        <v>3142</v>
      </c>
      <c r="B30" s="69">
        <v>22</v>
      </c>
      <c r="C30" s="69" t="s">
        <v>2909</v>
      </c>
      <c r="D30" s="69" t="s">
        <v>3554</v>
      </c>
      <c r="E30" s="69">
        <v>13</v>
      </c>
      <c r="F30" s="69">
        <v>1.208</v>
      </c>
      <c r="G30" s="69"/>
      <c r="H30" s="69">
        <v>4500</v>
      </c>
      <c r="I30" s="69">
        <v>14</v>
      </c>
      <c r="J30" s="69" t="s">
        <v>2</v>
      </c>
      <c r="K30" s="69"/>
      <c r="L30" s="69"/>
      <c r="M30" s="69"/>
      <c r="N30" s="69"/>
      <c r="O30" s="69"/>
      <c r="P30" s="69"/>
      <c r="Q30" s="69"/>
      <c r="R30" s="69"/>
      <c r="S30" s="69">
        <v>530</v>
      </c>
      <c r="T30" s="69">
        <v>635</v>
      </c>
      <c r="U30" s="70">
        <v>35</v>
      </c>
    </row>
    <row r="31" spans="1:21" ht="15.75" x14ac:dyDescent="0.25">
      <c r="A31" s="68" t="s">
        <v>3142</v>
      </c>
      <c r="B31" s="69">
        <v>23</v>
      </c>
      <c r="C31" s="69" t="s">
        <v>2909</v>
      </c>
      <c r="D31" s="69" t="s">
        <v>3555</v>
      </c>
      <c r="E31" s="69">
        <v>7</v>
      </c>
      <c r="F31" s="69">
        <v>1.5780000000000001</v>
      </c>
      <c r="G31" s="69"/>
      <c r="H31" s="69">
        <v>3500</v>
      </c>
      <c r="I31" s="69">
        <v>16</v>
      </c>
      <c r="J31" s="69" t="s">
        <v>2</v>
      </c>
      <c r="K31" s="69"/>
      <c r="L31" s="69"/>
      <c r="M31" s="69"/>
      <c r="N31" s="69"/>
      <c r="O31" s="69"/>
      <c r="P31" s="69"/>
      <c r="Q31" s="69"/>
      <c r="R31" s="69"/>
      <c r="S31" s="69">
        <v>605</v>
      </c>
      <c r="T31" s="69">
        <v>730</v>
      </c>
      <c r="U31" s="70">
        <v>40</v>
      </c>
    </row>
    <row r="32" spans="1:21" ht="15.75" x14ac:dyDescent="0.25">
      <c r="A32" s="68" t="s">
        <v>3142</v>
      </c>
      <c r="B32" s="69">
        <v>4</v>
      </c>
      <c r="C32" s="69" t="s">
        <v>2909</v>
      </c>
      <c r="D32" s="69" t="s">
        <v>3556</v>
      </c>
      <c r="E32" s="69">
        <v>6</v>
      </c>
      <c r="F32" s="69">
        <v>1.208</v>
      </c>
      <c r="G32" s="69" t="s">
        <v>0</v>
      </c>
      <c r="H32" s="69">
        <v>1600</v>
      </c>
      <c r="I32" s="69">
        <v>14</v>
      </c>
      <c r="J32" s="69" t="s">
        <v>2</v>
      </c>
      <c r="K32" s="69"/>
      <c r="L32" s="69"/>
      <c r="M32" s="69"/>
      <c r="N32" s="69"/>
      <c r="O32" s="69"/>
      <c r="P32" s="69"/>
      <c r="Q32" s="69"/>
      <c r="R32" s="69"/>
      <c r="S32" s="69">
        <v>530</v>
      </c>
      <c r="T32" s="69">
        <v>635</v>
      </c>
      <c r="U32" s="70">
        <v>35</v>
      </c>
    </row>
    <row r="33" spans="1:21" ht="15.75" x14ac:dyDescent="0.25">
      <c r="A33" s="68" t="s">
        <v>3142</v>
      </c>
      <c r="B33" s="69">
        <v>4</v>
      </c>
      <c r="C33" s="69" t="s">
        <v>2909</v>
      </c>
      <c r="D33" s="69" t="s">
        <v>3557</v>
      </c>
      <c r="E33" s="69">
        <v>6</v>
      </c>
      <c r="F33" s="69">
        <v>1.208</v>
      </c>
      <c r="G33" s="69" t="s">
        <v>0</v>
      </c>
      <c r="H33" s="69">
        <v>1600</v>
      </c>
      <c r="I33" s="69">
        <v>14</v>
      </c>
      <c r="J33" s="69" t="s">
        <v>2</v>
      </c>
      <c r="K33" s="69"/>
      <c r="L33" s="69"/>
      <c r="M33" s="69"/>
      <c r="N33" s="69"/>
      <c r="O33" s="69"/>
      <c r="P33" s="69"/>
      <c r="Q33" s="69"/>
      <c r="R33" s="69"/>
      <c r="S33" s="69">
        <v>530</v>
      </c>
      <c r="T33" s="69">
        <v>635</v>
      </c>
      <c r="U33" s="70">
        <v>35</v>
      </c>
    </row>
    <row r="34" spans="1:21" ht="15.75" x14ac:dyDescent="0.25">
      <c r="A34" s="68" t="s">
        <v>3142</v>
      </c>
      <c r="B34" s="69">
        <v>4</v>
      </c>
      <c r="C34" s="69" t="s">
        <v>2909</v>
      </c>
      <c r="D34" s="69" t="s">
        <v>3558</v>
      </c>
      <c r="E34" s="69">
        <v>15</v>
      </c>
      <c r="F34" s="69">
        <v>1.208</v>
      </c>
      <c r="G34" s="69" t="s">
        <v>0</v>
      </c>
      <c r="H34" s="69">
        <v>1600</v>
      </c>
      <c r="I34" s="69">
        <v>14</v>
      </c>
      <c r="J34" s="69" t="s">
        <v>2</v>
      </c>
      <c r="K34" s="69"/>
      <c r="L34" s="69"/>
      <c r="M34" s="69"/>
      <c r="N34" s="69"/>
      <c r="O34" s="69"/>
      <c r="P34" s="69"/>
      <c r="Q34" s="69"/>
      <c r="R34" s="69"/>
      <c r="S34" s="69">
        <v>530</v>
      </c>
      <c r="T34" s="69">
        <v>635</v>
      </c>
      <c r="U34" s="70">
        <v>35</v>
      </c>
    </row>
    <row r="35" spans="1:21" ht="15.75" x14ac:dyDescent="0.25">
      <c r="A35" s="68" t="s">
        <v>3142</v>
      </c>
      <c r="B35" s="69">
        <v>4</v>
      </c>
      <c r="C35" s="69" t="s">
        <v>2909</v>
      </c>
      <c r="D35" s="69" t="s">
        <v>3559</v>
      </c>
      <c r="E35" s="69">
        <v>15</v>
      </c>
      <c r="F35" s="69">
        <v>1.208</v>
      </c>
      <c r="G35" s="69" t="s">
        <v>0</v>
      </c>
      <c r="H35" s="69">
        <v>1600</v>
      </c>
      <c r="I35" s="69">
        <v>14</v>
      </c>
      <c r="J35" s="69" t="s">
        <v>2</v>
      </c>
      <c r="K35" s="69"/>
      <c r="L35" s="69"/>
      <c r="M35" s="69"/>
      <c r="N35" s="69"/>
      <c r="O35" s="69"/>
      <c r="P35" s="69"/>
      <c r="Q35" s="69"/>
      <c r="R35" s="69"/>
      <c r="S35" s="69">
        <v>530</v>
      </c>
      <c r="T35" s="69">
        <v>635</v>
      </c>
      <c r="U35" s="70">
        <v>35</v>
      </c>
    </row>
    <row r="36" spans="1:21" ht="15.75" x14ac:dyDescent="0.25">
      <c r="A36" s="68" t="s">
        <v>3142</v>
      </c>
      <c r="B36" s="69">
        <v>4</v>
      </c>
      <c r="C36" s="69" t="s">
        <v>2909</v>
      </c>
      <c r="D36" s="69" t="s">
        <v>3560</v>
      </c>
      <c r="E36" s="69">
        <v>21</v>
      </c>
      <c r="F36" s="69">
        <v>1.208</v>
      </c>
      <c r="G36" s="69" t="s">
        <v>0</v>
      </c>
      <c r="H36" s="69">
        <v>1600</v>
      </c>
      <c r="I36" s="69">
        <v>14</v>
      </c>
      <c r="J36" s="69" t="s">
        <v>2</v>
      </c>
      <c r="K36" s="69"/>
      <c r="L36" s="69"/>
      <c r="M36" s="69"/>
      <c r="N36" s="69"/>
      <c r="O36" s="69"/>
      <c r="P36" s="69"/>
      <c r="Q36" s="69"/>
      <c r="R36" s="69"/>
      <c r="S36" s="69">
        <v>530</v>
      </c>
      <c r="T36" s="69">
        <v>635</v>
      </c>
      <c r="U36" s="70">
        <v>35</v>
      </c>
    </row>
    <row r="37" spans="1:21" ht="15.75" x14ac:dyDescent="0.25">
      <c r="A37" s="68" t="s">
        <v>3142</v>
      </c>
      <c r="B37" s="69">
        <v>4</v>
      </c>
      <c r="C37" s="69" t="s">
        <v>2909</v>
      </c>
      <c r="D37" s="69" t="s">
        <v>3561</v>
      </c>
      <c r="E37" s="69">
        <v>21</v>
      </c>
      <c r="F37" s="69">
        <v>1.208</v>
      </c>
      <c r="G37" s="69" t="s">
        <v>0</v>
      </c>
      <c r="H37" s="69">
        <v>1600</v>
      </c>
      <c r="I37" s="69">
        <v>14</v>
      </c>
      <c r="J37" s="69" t="s">
        <v>2</v>
      </c>
      <c r="K37" s="69"/>
      <c r="L37" s="69"/>
      <c r="M37" s="69"/>
      <c r="N37" s="69"/>
      <c r="O37" s="69"/>
      <c r="P37" s="69"/>
      <c r="Q37" s="69"/>
      <c r="R37" s="69"/>
      <c r="S37" s="69">
        <v>530</v>
      </c>
      <c r="T37" s="69">
        <v>635</v>
      </c>
      <c r="U37" s="70">
        <v>35</v>
      </c>
    </row>
    <row r="38" spans="1:21" ht="15.75" x14ac:dyDescent="0.25">
      <c r="A38" s="68" t="s">
        <v>3142</v>
      </c>
      <c r="B38" s="69">
        <v>3</v>
      </c>
      <c r="C38" s="69" t="s">
        <v>2909</v>
      </c>
      <c r="D38" s="69" t="s">
        <v>3562</v>
      </c>
      <c r="E38" s="69">
        <v>11</v>
      </c>
      <c r="F38" s="69">
        <v>1.5780000000000001</v>
      </c>
      <c r="G38" s="69" t="s">
        <v>0</v>
      </c>
      <c r="H38" s="69">
        <v>1830</v>
      </c>
      <c r="I38" s="69">
        <v>16</v>
      </c>
      <c r="J38" s="69" t="s">
        <v>2</v>
      </c>
      <c r="K38" s="69"/>
      <c r="L38" s="69"/>
      <c r="M38" s="69"/>
      <c r="N38" s="69"/>
      <c r="O38" s="69"/>
      <c r="P38" s="69"/>
      <c r="Q38" s="69"/>
      <c r="R38" s="69"/>
      <c r="S38" s="69">
        <v>605</v>
      </c>
      <c r="T38" s="69">
        <v>730</v>
      </c>
      <c r="U38" s="70">
        <v>40</v>
      </c>
    </row>
    <row r="39" spans="1:21" ht="15.75" x14ac:dyDescent="0.25">
      <c r="A39" s="68" t="s">
        <v>3142</v>
      </c>
      <c r="B39" s="69">
        <v>3</v>
      </c>
      <c r="C39" s="69" t="s">
        <v>2909</v>
      </c>
      <c r="D39" s="69" t="s">
        <v>3563</v>
      </c>
      <c r="E39" s="69">
        <v>11</v>
      </c>
      <c r="F39" s="69">
        <v>1.5780000000000001</v>
      </c>
      <c r="G39" s="69" t="s">
        <v>0</v>
      </c>
      <c r="H39" s="69">
        <v>1830</v>
      </c>
      <c r="I39" s="69">
        <v>16</v>
      </c>
      <c r="J39" s="69" t="s">
        <v>2</v>
      </c>
      <c r="K39" s="69"/>
      <c r="L39" s="69"/>
      <c r="M39" s="69"/>
      <c r="N39" s="69"/>
      <c r="O39" s="69"/>
      <c r="P39" s="69"/>
      <c r="Q39" s="69"/>
      <c r="R39" s="69"/>
      <c r="S39" s="69">
        <v>605</v>
      </c>
      <c r="T39" s="69">
        <v>730</v>
      </c>
      <c r="U39" s="70">
        <v>40</v>
      </c>
    </row>
    <row r="40" spans="1:21" ht="15.75" x14ac:dyDescent="0.25">
      <c r="A40" s="68" t="s">
        <v>3142</v>
      </c>
      <c r="B40" s="69">
        <v>3</v>
      </c>
      <c r="C40" s="69" t="s">
        <v>2909</v>
      </c>
      <c r="D40" s="69" t="s">
        <v>3564</v>
      </c>
      <c r="E40" s="69">
        <v>11</v>
      </c>
      <c r="F40" s="69">
        <v>1.5780000000000001</v>
      </c>
      <c r="G40" s="69" t="s">
        <v>0</v>
      </c>
      <c r="H40" s="69">
        <v>1830</v>
      </c>
      <c r="I40" s="69">
        <v>16</v>
      </c>
      <c r="J40" s="69" t="s">
        <v>2</v>
      </c>
      <c r="K40" s="69"/>
      <c r="L40" s="69"/>
      <c r="M40" s="69"/>
      <c r="N40" s="69"/>
      <c r="O40" s="69"/>
      <c r="P40" s="69"/>
      <c r="Q40" s="69"/>
      <c r="R40" s="69"/>
      <c r="S40" s="69">
        <v>605</v>
      </c>
      <c r="T40" s="69">
        <v>730</v>
      </c>
      <c r="U40" s="70">
        <v>40</v>
      </c>
    </row>
    <row r="41" spans="1:21" ht="15.75" x14ac:dyDescent="0.25">
      <c r="A41" s="68" t="s">
        <v>3142</v>
      </c>
      <c r="B41" s="69">
        <v>3</v>
      </c>
      <c r="C41" s="69" t="s">
        <v>2909</v>
      </c>
      <c r="D41" s="69" t="s">
        <v>3565</v>
      </c>
      <c r="E41" s="69">
        <v>11</v>
      </c>
      <c r="F41" s="69">
        <v>1.5780000000000001</v>
      </c>
      <c r="G41" s="69" t="s">
        <v>0</v>
      </c>
      <c r="H41" s="69">
        <v>1830</v>
      </c>
      <c r="I41" s="69">
        <v>16</v>
      </c>
      <c r="J41" s="69" t="s">
        <v>2</v>
      </c>
      <c r="K41" s="69"/>
      <c r="L41" s="69"/>
      <c r="M41" s="69"/>
      <c r="N41" s="69"/>
      <c r="O41" s="69"/>
      <c r="P41" s="69"/>
      <c r="Q41" s="69"/>
      <c r="R41" s="69"/>
      <c r="S41" s="69">
        <v>605</v>
      </c>
      <c r="T41" s="69">
        <v>730</v>
      </c>
      <c r="U41" s="70">
        <v>40</v>
      </c>
    </row>
    <row r="42" spans="1:21" ht="15.75" x14ac:dyDescent="0.25">
      <c r="A42" s="68" t="s">
        <v>3142</v>
      </c>
      <c r="B42" s="69">
        <v>3</v>
      </c>
      <c r="C42" s="69" t="s">
        <v>2909</v>
      </c>
      <c r="D42" s="69" t="s">
        <v>3566</v>
      </c>
      <c r="E42" s="69">
        <v>11</v>
      </c>
      <c r="F42" s="69">
        <v>1.5780000000000001</v>
      </c>
      <c r="G42" s="69" t="s">
        <v>0</v>
      </c>
      <c r="H42" s="69">
        <v>1830</v>
      </c>
      <c r="I42" s="69">
        <v>16</v>
      </c>
      <c r="J42" s="69" t="s">
        <v>2</v>
      </c>
      <c r="K42" s="69"/>
      <c r="L42" s="69"/>
      <c r="M42" s="69"/>
      <c r="N42" s="69"/>
      <c r="O42" s="69"/>
      <c r="P42" s="69"/>
      <c r="Q42" s="69"/>
      <c r="R42" s="69"/>
      <c r="S42" s="69">
        <v>605</v>
      </c>
      <c r="T42" s="69">
        <v>730</v>
      </c>
      <c r="U42" s="70">
        <v>40</v>
      </c>
    </row>
    <row r="43" spans="1:21" ht="15.75" x14ac:dyDescent="0.25">
      <c r="A43" s="68" t="s">
        <v>3142</v>
      </c>
      <c r="B43" s="69">
        <v>4</v>
      </c>
      <c r="C43" s="69" t="s">
        <v>2909</v>
      </c>
      <c r="D43" s="69" t="s">
        <v>3567</v>
      </c>
      <c r="E43" s="69">
        <v>92</v>
      </c>
      <c r="F43" s="69">
        <v>1.208</v>
      </c>
      <c r="G43" s="69" t="s">
        <v>0</v>
      </c>
      <c r="H43" s="69">
        <v>1600</v>
      </c>
      <c r="I43" s="69">
        <v>14</v>
      </c>
      <c r="J43" s="69" t="s">
        <v>2</v>
      </c>
      <c r="K43" s="69"/>
      <c r="L43" s="69"/>
      <c r="M43" s="69"/>
      <c r="N43" s="69"/>
      <c r="O43" s="69"/>
      <c r="P43" s="69"/>
      <c r="Q43" s="69"/>
      <c r="R43" s="69"/>
      <c r="S43" s="69">
        <v>530</v>
      </c>
      <c r="T43" s="69">
        <v>635</v>
      </c>
      <c r="U43" s="70">
        <v>35</v>
      </c>
    </row>
    <row r="44" spans="1:21" ht="15.75" x14ac:dyDescent="0.25">
      <c r="A44" s="68" t="s">
        <v>3142</v>
      </c>
      <c r="B44" s="69">
        <v>3</v>
      </c>
      <c r="C44" s="69" t="s">
        <v>2909</v>
      </c>
      <c r="D44" s="69" t="s">
        <v>3568</v>
      </c>
      <c r="E44" s="69">
        <v>91</v>
      </c>
      <c r="F44" s="69">
        <v>1.5780000000000001</v>
      </c>
      <c r="G44" s="69" t="s">
        <v>0</v>
      </c>
      <c r="H44" s="69">
        <v>1830</v>
      </c>
      <c r="I44" s="69">
        <v>16</v>
      </c>
      <c r="J44" s="69" t="s">
        <v>2</v>
      </c>
      <c r="K44" s="69"/>
      <c r="L44" s="69"/>
      <c r="M44" s="69"/>
      <c r="N44" s="69"/>
      <c r="O44" s="69"/>
      <c r="P44" s="69"/>
      <c r="Q44" s="69"/>
      <c r="R44" s="69"/>
      <c r="S44" s="69">
        <v>605</v>
      </c>
      <c r="T44" s="69">
        <v>730</v>
      </c>
      <c r="U44" s="70">
        <v>40</v>
      </c>
    </row>
    <row r="45" spans="1:21" ht="15.75" x14ac:dyDescent="0.25">
      <c r="A45" s="68" t="s">
        <v>3142</v>
      </c>
      <c r="B45" s="69">
        <v>4</v>
      </c>
      <c r="C45" s="69" t="s">
        <v>2909</v>
      </c>
      <c r="D45" s="69" t="s">
        <v>3569</v>
      </c>
      <c r="E45" s="69">
        <v>92</v>
      </c>
      <c r="F45" s="69">
        <v>1.208</v>
      </c>
      <c r="G45" s="69" t="s">
        <v>0</v>
      </c>
      <c r="H45" s="69">
        <v>1600</v>
      </c>
      <c r="I45" s="69">
        <v>14</v>
      </c>
      <c r="J45" s="69" t="s">
        <v>2</v>
      </c>
      <c r="K45" s="69"/>
      <c r="L45" s="69"/>
      <c r="M45" s="69"/>
      <c r="N45" s="69"/>
      <c r="O45" s="69"/>
      <c r="P45" s="69"/>
      <c r="Q45" s="69"/>
      <c r="R45" s="69"/>
      <c r="S45" s="69">
        <v>530</v>
      </c>
      <c r="T45" s="69">
        <v>635</v>
      </c>
      <c r="U45" s="70">
        <v>35</v>
      </c>
    </row>
    <row r="46" spans="1:21" ht="15.75" x14ac:dyDescent="0.25">
      <c r="A46" s="68" t="s">
        <v>3142</v>
      </c>
      <c r="B46" s="69">
        <v>3</v>
      </c>
      <c r="C46" s="69" t="s">
        <v>2909</v>
      </c>
      <c r="D46" s="69" t="s">
        <v>3570</v>
      </c>
      <c r="E46" s="69">
        <v>91</v>
      </c>
      <c r="F46" s="69">
        <v>1.5780000000000001</v>
      </c>
      <c r="G46" s="69" t="s">
        <v>0</v>
      </c>
      <c r="H46" s="69">
        <v>1830</v>
      </c>
      <c r="I46" s="69">
        <v>16</v>
      </c>
      <c r="J46" s="69" t="s">
        <v>2</v>
      </c>
      <c r="K46" s="69"/>
      <c r="L46" s="69"/>
      <c r="M46" s="69"/>
      <c r="N46" s="69"/>
      <c r="O46" s="69"/>
      <c r="P46" s="69"/>
      <c r="Q46" s="69"/>
      <c r="R46" s="69"/>
      <c r="S46" s="69">
        <v>605</v>
      </c>
      <c r="T46" s="69">
        <v>730</v>
      </c>
      <c r="U46" s="70">
        <v>40</v>
      </c>
    </row>
    <row r="47" spans="1:21" ht="15.75" x14ac:dyDescent="0.25">
      <c r="A47" s="68" t="s">
        <v>3142</v>
      </c>
      <c r="B47" s="69">
        <v>18</v>
      </c>
      <c r="C47" s="69" t="s">
        <v>2909</v>
      </c>
      <c r="D47" s="69" t="s">
        <v>3571</v>
      </c>
      <c r="E47" s="69">
        <v>11</v>
      </c>
      <c r="F47" s="69">
        <v>1.5780000000000001</v>
      </c>
      <c r="G47" s="69" t="s">
        <v>0</v>
      </c>
      <c r="H47" s="69">
        <v>2300</v>
      </c>
      <c r="I47" s="69">
        <v>16</v>
      </c>
      <c r="J47" s="69" t="s">
        <v>2</v>
      </c>
      <c r="K47" s="69"/>
      <c r="L47" s="69"/>
      <c r="M47" s="69"/>
      <c r="N47" s="69"/>
      <c r="O47" s="69"/>
      <c r="P47" s="69"/>
      <c r="Q47" s="69"/>
      <c r="R47" s="69"/>
      <c r="S47" s="69">
        <v>605</v>
      </c>
      <c r="T47" s="69">
        <v>730</v>
      </c>
      <c r="U47" s="70">
        <v>40</v>
      </c>
    </row>
    <row r="48" spans="1:21" ht="15.75" x14ac:dyDescent="0.25">
      <c r="A48" s="68" t="s">
        <v>3142</v>
      </c>
      <c r="B48" s="69">
        <v>18</v>
      </c>
      <c r="C48" s="69" t="s">
        <v>2909</v>
      </c>
      <c r="D48" s="69" t="s">
        <v>3572</v>
      </c>
      <c r="E48" s="69">
        <v>11</v>
      </c>
      <c r="F48" s="69">
        <v>1.5780000000000001</v>
      </c>
      <c r="G48" s="69" t="s">
        <v>0</v>
      </c>
      <c r="H48" s="69">
        <v>2300</v>
      </c>
      <c r="I48" s="69">
        <v>16</v>
      </c>
      <c r="J48" s="69" t="s">
        <v>2</v>
      </c>
      <c r="K48" s="69"/>
      <c r="L48" s="69"/>
      <c r="M48" s="69"/>
      <c r="N48" s="69"/>
      <c r="O48" s="69"/>
      <c r="P48" s="69"/>
      <c r="Q48" s="69"/>
      <c r="R48" s="69"/>
      <c r="S48" s="69">
        <v>605</v>
      </c>
      <c r="T48" s="69">
        <v>730</v>
      </c>
      <c r="U48" s="70">
        <v>40</v>
      </c>
    </row>
    <row r="49" spans="1:21" ht="15.75" x14ac:dyDescent="0.25">
      <c r="A49" s="68" t="s">
        <v>3142</v>
      </c>
      <c r="B49" s="69">
        <v>18</v>
      </c>
      <c r="C49" s="69" t="s">
        <v>2909</v>
      </c>
      <c r="D49" s="69" t="s">
        <v>3573</v>
      </c>
      <c r="E49" s="69">
        <v>11</v>
      </c>
      <c r="F49" s="69">
        <v>1.5780000000000001</v>
      </c>
      <c r="G49" s="69" t="s">
        <v>0</v>
      </c>
      <c r="H49" s="69">
        <v>2300</v>
      </c>
      <c r="I49" s="69">
        <v>16</v>
      </c>
      <c r="J49" s="69" t="s">
        <v>2</v>
      </c>
      <c r="K49" s="69"/>
      <c r="L49" s="69"/>
      <c r="M49" s="69"/>
      <c r="N49" s="69"/>
      <c r="O49" s="69"/>
      <c r="P49" s="69"/>
      <c r="Q49" s="69"/>
      <c r="R49" s="69"/>
      <c r="S49" s="69">
        <v>605</v>
      </c>
      <c r="T49" s="69">
        <v>730</v>
      </c>
      <c r="U49" s="70">
        <v>40</v>
      </c>
    </row>
    <row r="50" spans="1:21" ht="15.75" x14ac:dyDescent="0.25">
      <c r="A50" s="68" t="s">
        <v>3142</v>
      </c>
      <c r="B50" s="69">
        <v>8</v>
      </c>
      <c r="C50" s="69" t="s">
        <v>2909</v>
      </c>
      <c r="D50" s="69" t="s">
        <v>3574</v>
      </c>
      <c r="E50" s="69">
        <v>33</v>
      </c>
      <c r="F50" s="69">
        <v>1.5780000000000001</v>
      </c>
      <c r="G50" s="69" t="s">
        <v>0</v>
      </c>
      <c r="H50" s="69">
        <v>2300</v>
      </c>
      <c r="I50" s="69">
        <v>16</v>
      </c>
      <c r="J50" s="69" t="s">
        <v>2</v>
      </c>
      <c r="K50" s="69"/>
      <c r="L50" s="69"/>
      <c r="M50" s="69"/>
      <c r="N50" s="69"/>
      <c r="O50" s="69"/>
      <c r="P50" s="69"/>
      <c r="Q50" s="69"/>
      <c r="R50" s="69"/>
      <c r="S50" s="69">
        <v>605</v>
      </c>
      <c r="T50" s="69">
        <v>730</v>
      </c>
      <c r="U50" s="70">
        <v>40</v>
      </c>
    </row>
    <row r="51" spans="1:21" ht="15.75" x14ac:dyDescent="0.25">
      <c r="A51" s="68" t="s">
        <v>3142</v>
      </c>
      <c r="B51" s="69">
        <v>8</v>
      </c>
      <c r="C51" s="69" t="s">
        <v>2909</v>
      </c>
      <c r="D51" s="69" t="s">
        <v>3575</v>
      </c>
      <c r="E51" s="69">
        <v>33</v>
      </c>
      <c r="F51" s="69">
        <v>1.5780000000000001</v>
      </c>
      <c r="G51" s="69" t="s">
        <v>0</v>
      </c>
      <c r="H51" s="69">
        <v>2300</v>
      </c>
      <c r="I51" s="69">
        <v>16</v>
      </c>
      <c r="J51" s="69" t="s">
        <v>2</v>
      </c>
      <c r="K51" s="69"/>
      <c r="L51" s="69"/>
      <c r="M51" s="69"/>
      <c r="N51" s="69"/>
      <c r="O51" s="69"/>
      <c r="P51" s="69"/>
      <c r="Q51" s="69"/>
      <c r="R51" s="69"/>
      <c r="S51" s="69">
        <v>605</v>
      </c>
      <c r="T51" s="69">
        <v>730</v>
      </c>
      <c r="U51" s="70">
        <v>40</v>
      </c>
    </row>
    <row r="52" spans="1:21" ht="15.75" x14ac:dyDescent="0.25">
      <c r="A52" s="68" t="s">
        <v>3142</v>
      </c>
      <c r="B52" s="69">
        <v>19</v>
      </c>
      <c r="C52" s="69" t="s">
        <v>2909</v>
      </c>
      <c r="D52" s="69" t="s">
        <v>3576</v>
      </c>
      <c r="E52" s="69">
        <v>11</v>
      </c>
      <c r="F52" s="69">
        <v>1.208</v>
      </c>
      <c r="G52" s="69" t="s">
        <v>0</v>
      </c>
      <c r="H52" s="69">
        <v>2100</v>
      </c>
      <c r="I52" s="69">
        <v>14</v>
      </c>
      <c r="J52" s="69" t="s">
        <v>2</v>
      </c>
      <c r="K52" s="69"/>
      <c r="L52" s="69"/>
      <c r="M52" s="69"/>
      <c r="N52" s="69"/>
      <c r="O52" s="69"/>
      <c r="P52" s="69"/>
      <c r="Q52" s="69"/>
      <c r="R52" s="69"/>
      <c r="S52" s="69">
        <v>530</v>
      </c>
      <c r="T52" s="69">
        <v>635</v>
      </c>
      <c r="U52" s="70">
        <v>35</v>
      </c>
    </row>
    <row r="53" spans="1:21" ht="15.75" x14ac:dyDescent="0.25">
      <c r="A53" s="68" t="s">
        <v>3142</v>
      </c>
      <c r="B53" s="69">
        <v>15</v>
      </c>
      <c r="C53" s="69" t="s">
        <v>2909</v>
      </c>
      <c r="D53" s="69" t="s">
        <v>3577</v>
      </c>
      <c r="E53" s="69">
        <v>4</v>
      </c>
      <c r="F53" s="69">
        <v>1.5780000000000001</v>
      </c>
      <c r="G53" s="69" t="s">
        <v>0</v>
      </c>
      <c r="H53" s="69">
        <v>4300</v>
      </c>
      <c r="I53" s="69">
        <v>16</v>
      </c>
      <c r="J53" s="69" t="s">
        <v>2</v>
      </c>
      <c r="K53" s="69"/>
      <c r="L53" s="69"/>
      <c r="M53" s="69"/>
      <c r="N53" s="69"/>
      <c r="O53" s="69"/>
      <c r="P53" s="69"/>
      <c r="Q53" s="69"/>
      <c r="R53" s="69"/>
      <c r="S53" s="69">
        <v>605</v>
      </c>
      <c r="T53" s="69">
        <v>730</v>
      </c>
      <c r="U53" s="70">
        <v>40</v>
      </c>
    </row>
    <row r="54" spans="1:21" ht="15.75" x14ac:dyDescent="0.25">
      <c r="A54" s="68" t="s">
        <v>3142</v>
      </c>
      <c r="B54" s="69">
        <v>15</v>
      </c>
      <c r="C54" s="69" t="s">
        <v>2909</v>
      </c>
      <c r="D54" s="69" t="s">
        <v>3578</v>
      </c>
      <c r="E54" s="69">
        <v>13</v>
      </c>
      <c r="F54" s="69">
        <v>1.5780000000000001</v>
      </c>
      <c r="G54" s="69" t="s">
        <v>0</v>
      </c>
      <c r="H54" s="69">
        <v>4300</v>
      </c>
      <c r="I54" s="69">
        <v>16</v>
      </c>
      <c r="J54" s="69" t="s">
        <v>2</v>
      </c>
      <c r="K54" s="69"/>
      <c r="L54" s="69"/>
      <c r="M54" s="69"/>
      <c r="N54" s="69"/>
      <c r="O54" s="69"/>
      <c r="P54" s="69"/>
      <c r="Q54" s="69"/>
      <c r="R54" s="69"/>
      <c r="S54" s="69">
        <v>605</v>
      </c>
      <c r="T54" s="69">
        <v>730</v>
      </c>
      <c r="U54" s="70">
        <v>40</v>
      </c>
    </row>
    <row r="55" spans="1:21" ht="15.75" x14ac:dyDescent="0.25">
      <c r="A55" s="68" t="s">
        <v>3142</v>
      </c>
      <c r="B55" s="69">
        <v>17</v>
      </c>
      <c r="C55" s="69" t="s">
        <v>2909</v>
      </c>
      <c r="D55" s="69" t="s">
        <v>3579</v>
      </c>
      <c r="E55" s="69">
        <v>14</v>
      </c>
      <c r="F55" s="69">
        <v>1.208</v>
      </c>
      <c r="G55" s="69" t="s">
        <v>0</v>
      </c>
      <c r="H55" s="69">
        <v>3000</v>
      </c>
      <c r="I55" s="69">
        <v>14</v>
      </c>
      <c r="J55" s="69" t="s">
        <v>2</v>
      </c>
      <c r="K55" s="69"/>
      <c r="L55" s="69"/>
      <c r="M55" s="69"/>
      <c r="N55" s="69"/>
      <c r="O55" s="69"/>
      <c r="P55" s="69"/>
      <c r="Q55" s="69"/>
      <c r="R55" s="69"/>
      <c r="S55" s="69">
        <v>530</v>
      </c>
      <c r="T55" s="69">
        <v>635</v>
      </c>
      <c r="U55" s="70">
        <v>35</v>
      </c>
    </row>
    <row r="56" spans="1:21" ht="15.75" x14ac:dyDescent="0.25">
      <c r="A56" s="68" t="s">
        <v>3142</v>
      </c>
      <c r="B56" s="69">
        <v>19</v>
      </c>
      <c r="C56" s="69" t="s">
        <v>2909</v>
      </c>
      <c r="D56" s="69" t="s">
        <v>3580</v>
      </c>
      <c r="E56" s="69">
        <v>35</v>
      </c>
      <c r="F56" s="69">
        <v>1.208</v>
      </c>
      <c r="G56" s="69" t="s">
        <v>0</v>
      </c>
      <c r="H56" s="69">
        <v>2100</v>
      </c>
      <c r="I56" s="69">
        <v>14</v>
      </c>
      <c r="J56" s="69" t="s">
        <v>2</v>
      </c>
      <c r="K56" s="69"/>
      <c r="L56" s="69"/>
      <c r="M56" s="69"/>
      <c r="N56" s="69"/>
      <c r="O56" s="69"/>
      <c r="P56" s="69"/>
      <c r="Q56" s="69"/>
      <c r="R56" s="69"/>
      <c r="S56" s="69">
        <v>530</v>
      </c>
      <c r="T56" s="69">
        <v>635</v>
      </c>
      <c r="U56" s="70">
        <v>35</v>
      </c>
    </row>
    <row r="57" spans="1:21" ht="15.75" x14ac:dyDescent="0.25">
      <c r="A57" s="68" t="s">
        <v>3142</v>
      </c>
      <c r="B57" s="69">
        <v>19</v>
      </c>
      <c r="C57" s="69" t="s">
        <v>2909</v>
      </c>
      <c r="D57" s="69" t="s">
        <v>3581</v>
      </c>
      <c r="E57" s="69">
        <v>35</v>
      </c>
      <c r="F57" s="69">
        <v>1.208</v>
      </c>
      <c r="G57" s="69" t="s">
        <v>0</v>
      </c>
      <c r="H57" s="69">
        <v>2100</v>
      </c>
      <c r="I57" s="69">
        <v>14</v>
      </c>
      <c r="J57" s="69" t="s">
        <v>2</v>
      </c>
      <c r="K57" s="69"/>
      <c r="L57" s="69"/>
      <c r="M57" s="69"/>
      <c r="N57" s="69"/>
      <c r="O57" s="69"/>
      <c r="P57" s="69"/>
      <c r="Q57" s="69"/>
      <c r="R57" s="69"/>
      <c r="S57" s="69">
        <v>530</v>
      </c>
      <c r="T57" s="69">
        <v>635</v>
      </c>
      <c r="U57" s="70">
        <v>35</v>
      </c>
    </row>
    <row r="58" spans="1:21" ht="15.75" x14ac:dyDescent="0.25">
      <c r="A58" s="68" t="s">
        <v>3142</v>
      </c>
      <c r="B58" s="69">
        <v>17</v>
      </c>
      <c r="C58" s="69" t="s">
        <v>2909</v>
      </c>
      <c r="D58" s="69" t="s">
        <v>3582</v>
      </c>
      <c r="E58" s="69">
        <v>14</v>
      </c>
      <c r="F58" s="69">
        <v>1.208</v>
      </c>
      <c r="G58" s="69" t="s">
        <v>0</v>
      </c>
      <c r="H58" s="69">
        <v>3000</v>
      </c>
      <c r="I58" s="69">
        <v>14</v>
      </c>
      <c r="J58" s="69" t="s">
        <v>2</v>
      </c>
      <c r="K58" s="69"/>
      <c r="L58" s="69"/>
      <c r="M58" s="69"/>
      <c r="N58" s="69"/>
      <c r="O58" s="69"/>
      <c r="P58" s="69"/>
      <c r="Q58" s="69"/>
      <c r="R58" s="69"/>
      <c r="S58" s="69">
        <v>530</v>
      </c>
      <c r="T58" s="69">
        <v>635</v>
      </c>
      <c r="U58" s="70">
        <v>35</v>
      </c>
    </row>
    <row r="59" spans="1:21" ht="15.75" x14ac:dyDescent="0.25">
      <c r="A59" s="68" t="s">
        <v>3142</v>
      </c>
      <c r="B59" s="69">
        <v>19</v>
      </c>
      <c r="C59" s="69" t="s">
        <v>2909</v>
      </c>
      <c r="D59" s="69" t="s">
        <v>3583</v>
      </c>
      <c r="E59" s="69">
        <v>35</v>
      </c>
      <c r="F59" s="69">
        <v>1.208</v>
      </c>
      <c r="G59" s="69" t="s">
        <v>0</v>
      </c>
      <c r="H59" s="69">
        <v>2100</v>
      </c>
      <c r="I59" s="69">
        <v>14</v>
      </c>
      <c r="J59" s="69" t="s">
        <v>2</v>
      </c>
      <c r="K59" s="69"/>
      <c r="L59" s="69"/>
      <c r="M59" s="69"/>
      <c r="N59" s="69"/>
      <c r="O59" s="69"/>
      <c r="P59" s="69"/>
      <c r="Q59" s="69"/>
      <c r="R59" s="69"/>
      <c r="S59" s="69">
        <v>530</v>
      </c>
      <c r="T59" s="69">
        <v>635</v>
      </c>
      <c r="U59" s="70">
        <v>35</v>
      </c>
    </row>
    <row r="60" spans="1:21" ht="15.75" x14ac:dyDescent="0.25">
      <c r="A60" s="68" t="s">
        <v>3142</v>
      </c>
      <c r="B60" s="69">
        <v>15</v>
      </c>
      <c r="C60" s="69" t="s">
        <v>2909</v>
      </c>
      <c r="D60" s="69" t="s">
        <v>3584</v>
      </c>
      <c r="E60" s="69">
        <v>17</v>
      </c>
      <c r="F60" s="69">
        <v>1.5780000000000001</v>
      </c>
      <c r="G60" s="69" t="s">
        <v>0</v>
      </c>
      <c r="H60" s="69">
        <v>4300</v>
      </c>
      <c r="I60" s="69">
        <v>16</v>
      </c>
      <c r="J60" s="69" t="s">
        <v>2</v>
      </c>
      <c r="K60" s="69"/>
      <c r="L60" s="69"/>
      <c r="M60" s="69"/>
      <c r="N60" s="69"/>
      <c r="O60" s="69"/>
      <c r="P60" s="69"/>
      <c r="Q60" s="69"/>
      <c r="R60" s="69"/>
      <c r="S60" s="69">
        <v>605</v>
      </c>
      <c r="T60" s="69">
        <v>730</v>
      </c>
      <c r="U60" s="70">
        <v>40</v>
      </c>
    </row>
    <row r="61" spans="1:21" ht="15.75" x14ac:dyDescent="0.25">
      <c r="A61" s="68" t="s">
        <v>3142</v>
      </c>
      <c r="B61" s="69">
        <v>19</v>
      </c>
      <c r="C61" s="69" t="s">
        <v>2909</v>
      </c>
      <c r="D61" s="69" t="s">
        <v>3585</v>
      </c>
      <c r="E61" s="69">
        <v>35</v>
      </c>
      <c r="F61" s="69">
        <v>1.208</v>
      </c>
      <c r="G61" s="69" t="s">
        <v>0</v>
      </c>
      <c r="H61" s="69">
        <v>2100</v>
      </c>
      <c r="I61" s="69">
        <v>14</v>
      </c>
      <c r="J61" s="69" t="s">
        <v>2</v>
      </c>
      <c r="K61" s="69"/>
      <c r="L61" s="69"/>
      <c r="M61" s="69"/>
      <c r="N61" s="69"/>
      <c r="O61" s="69"/>
      <c r="P61" s="69"/>
      <c r="Q61" s="69"/>
      <c r="R61" s="69"/>
      <c r="S61" s="69">
        <v>530</v>
      </c>
      <c r="T61" s="69">
        <v>635</v>
      </c>
      <c r="U61" s="70">
        <v>35</v>
      </c>
    </row>
    <row r="62" spans="1:21" ht="15.75" x14ac:dyDescent="0.25">
      <c r="A62" s="68" t="s">
        <v>3142</v>
      </c>
      <c r="B62" s="69">
        <v>15</v>
      </c>
      <c r="C62" s="69" t="s">
        <v>2909</v>
      </c>
      <c r="D62" s="69" t="s">
        <v>3586</v>
      </c>
      <c r="E62" s="69">
        <v>17</v>
      </c>
      <c r="F62" s="69">
        <v>1.5780000000000001</v>
      </c>
      <c r="G62" s="69" t="s">
        <v>0</v>
      </c>
      <c r="H62" s="69">
        <v>4300</v>
      </c>
      <c r="I62" s="69">
        <v>16</v>
      </c>
      <c r="J62" s="69" t="s">
        <v>2</v>
      </c>
      <c r="K62" s="69"/>
      <c r="L62" s="69"/>
      <c r="M62" s="69"/>
      <c r="N62" s="69"/>
      <c r="O62" s="69"/>
      <c r="P62" s="69"/>
      <c r="Q62" s="69"/>
      <c r="R62" s="69"/>
      <c r="S62" s="69">
        <v>605</v>
      </c>
      <c r="T62" s="69">
        <v>730</v>
      </c>
      <c r="U62" s="70">
        <v>40</v>
      </c>
    </row>
    <row r="63" spans="1:21" ht="15.75" x14ac:dyDescent="0.25">
      <c r="A63" s="68" t="s">
        <v>3142</v>
      </c>
      <c r="B63" s="69">
        <v>13</v>
      </c>
      <c r="C63" s="69" t="s">
        <v>2909</v>
      </c>
      <c r="D63" s="69" t="s">
        <v>3587</v>
      </c>
      <c r="E63" s="69">
        <v>17</v>
      </c>
      <c r="F63" s="69">
        <v>1.5780000000000001</v>
      </c>
      <c r="G63" s="69"/>
      <c r="H63" s="69">
        <v>4700</v>
      </c>
      <c r="I63" s="69">
        <v>16</v>
      </c>
      <c r="J63" s="69" t="s">
        <v>2</v>
      </c>
      <c r="K63" s="69"/>
      <c r="L63" s="69"/>
      <c r="M63" s="69"/>
      <c r="N63" s="69"/>
      <c r="O63" s="69"/>
      <c r="P63" s="69"/>
      <c r="Q63" s="69"/>
      <c r="R63" s="69"/>
      <c r="S63" s="69">
        <v>605</v>
      </c>
      <c r="T63" s="69">
        <v>730</v>
      </c>
      <c r="U63" s="70">
        <v>40</v>
      </c>
    </row>
    <row r="64" spans="1:21" ht="15.75" x14ac:dyDescent="0.25">
      <c r="A64" s="68" t="s">
        <v>3142</v>
      </c>
      <c r="B64" s="69">
        <v>11</v>
      </c>
      <c r="C64" s="69" t="s">
        <v>2909</v>
      </c>
      <c r="D64" s="69" t="s">
        <v>3588</v>
      </c>
      <c r="E64" s="69">
        <v>21</v>
      </c>
      <c r="F64" s="69">
        <v>1.998</v>
      </c>
      <c r="G64" s="69"/>
      <c r="H64" s="69">
        <v>4000</v>
      </c>
      <c r="I64" s="69">
        <v>18</v>
      </c>
      <c r="J64" s="69" t="s">
        <v>2</v>
      </c>
      <c r="K64" s="69"/>
      <c r="L64" s="69"/>
      <c r="M64" s="69"/>
      <c r="N64" s="69"/>
      <c r="O64" s="69"/>
      <c r="P64" s="69"/>
      <c r="Q64" s="69"/>
      <c r="R64" s="69"/>
      <c r="S64" s="69">
        <v>685</v>
      </c>
      <c r="T64" s="69">
        <v>820</v>
      </c>
      <c r="U64" s="70">
        <v>45</v>
      </c>
    </row>
    <row r="65" spans="1:21" ht="15.75" x14ac:dyDescent="0.25">
      <c r="A65" s="68" t="s">
        <v>3142</v>
      </c>
      <c r="B65" s="69">
        <v>23</v>
      </c>
      <c r="C65" s="69" t="s">
        <v>2909</v>
      </c>
      <c r="D65" s="69" t="s">
        <v>3589</v>
      </c>
      <c r="E65" s="69">
        <v>11</v>
      </c>
      <c r="F65" s="69">
        <v>1.208</v>
      </c>
      <c r="G65" s="69"/>
      <c r="H65" s="69">
        <v>3500</v>
      </c>
      <c r="I65" s="69">
        <v>14</v>
      </c>
      <c r="J65" s="69" t="s">
        <v>2</v>
      </c>
      <c r="K65" s="69"/>
      <c r="L65" s="69"/>
      <c r="M65" s="69"/>
      <c r="N65" s="69"/>
      <c r="O65" s="69"/>
      <c r="P65" s="69"/>
      <c r="Q65" s="69"/>
      <c r="R65" s="69"/>
      <c r="S65" s="69">
        <v>530</v>
      </c>
      <c r="T65" s="69">
        <v>635</v>
      </c>
      <c r="U65" s="70">
        <v>35</v>
      </c>
    </row>
    <row r="66" spans="1:21" ht="15.75" x14ac:dyDescent="0.25">
      <c r="A66" s="68" t="s">
        <v>3142</v>
      </c>
      <c r="B66" s="69">
        <v>13</v>
      </c>
      <c r="C66" s="69" t="s">
        <v>2909</v>
      </c>
      <c r="D66" s="69" t="s">
        <v>3590</v>
      </c>
      <c r="E66" s="69">
        <v>17</v>
      </c>
      <c r="F66" s="69">
        <v>1.5780000000000001</v>
      </c>
      <c r="G66" s="69"/>
      <c r="H66" s="69">
        <v>4700</v>
      </c>
      <c r="I66" s="69">
        <v>16</v>
      </c>
      <c r="J66" s="69" t="s">
        <v>2</v>
      </c>
      <c r="K66" s="69"/>
      <c r="L66" s="69"/>
      <c r="M66" s="69"/>
      <c r="N66" s="69"/>
      <c r="O66" s="69"/>
      <c r="P66" s="69"/>
      <c r="Q66" s="69"/>
      <c r="R66" s="69"/>
      <c r="S66" s="69">
        <v>605</v>
      </c>
      <c r="T66" s="69">
        <v>730</v>
      </c>
      <c r="U66" s="70">
        <v>40</v>
      </c>
    </row>
    <row r="67" spans="1:21" ht="15.75" x14ac:dyDescent="0.25">
      <c r="A67" s="68" t="s">
        <v>3142</v>
      </c>
      <c r="B67" s="69">
        <v>21</v>
      </c>
      <c r="C67" s="69" t="s">
        <v>2909</v>
      </c>
      <c r="D67" s="69" t="s">
        <v>3591</v>
      </c>
      <c r="E67" s="69">
        <v>10</v>
      </c>
      <c r="F67" s="69">
        <v>1.208</v>
      </c>
      <c r="G67" s="69"/>
      <c r="H67" s="69">
        <v>6000</v>
      </c>
      <c r="I67" s="69">
        <v>14</v>
      </c>
      <c r="J67" s="69" t="s">
        <v>2</v>
      </c>
      <c r="K67" s="69"/>
      <c r="L67" s="69"/>
      <c r="M67" s="69"/>
      <c r="N67" s="69"/>
      <c r="O67" s="69"/>
      <c r="P67" s="69"/>
      <c r="Q67" s="69"/>
      <c r="R67" s="69"/>
      <c r="S67" s="69">
        <v>530</v>
      </c>
      <c r="T67" s="69">
        <v>635</v>
      </c>
      <c r="U67" s="70">
        <v>35</v>
      </c>
    </row>
    <row r="68" spans="1:21" ht="15.75" x14ac:dyDescent="0.25">
      <c r="A68" s="68" t="s">
        <v>3142</v>
      </c>
      <c r="B68" s="69">
        <v>24</v>
      </c>
      <c r="C68" s="69" t="s">
        <v>2909</v>
      </c>
      <c r="D68" s="69" t="s">
        <v>3592</v>
      </c>
      <c r="E68" s="69">
        <v>13</v>
      </c>
      <c r="F68" s="69">
        <v>1.208</v>
      </c>
      <c r="G68" s="69" t="s">
        <v>0</v>
      </c>
      <c r="H68" s="69">
        <v>3300</v>
      </c>
      <c r="I68" s="69">
        <v>14</v>
      </c>
      <c r="J68" s="69" t="s">
        <v>2</v>
      </c>
      <c r="K68" s="69"/>
      <c r="L68" s="69"/>
      <c r="M68" s="69"/>
      <c r="N68" s="69"/>
      <c r="O68" s="69"/>
      <c r="P68" s="69"/>
      <c r="Q68" s="69"/>
      <c r="R68" s="69"/>
      <c r="S68" s="69">
        <v>530</v>
      </c>
      <c r="T68" s="69">
        <v>635</v>
      </c>
      <c r="U68" s="70">
        <v>35</v>
      </c>
    </row>
    <row r="69" spans="1:21" ht="15.75" x14ac:dyDescent="0.25">
      <c r="A69" s="68" t="s">
        <v>3142</v>
      </c>
      <c r="B69" s="69">
        <v>24</v>
      </c>
      <c r="C69" s="69" t="s">
        <v>2909</v>
      </c>
      <c r="D69" s="69" t="s">
        <v>3593</v>
      </c>
      <c r="E69" s="69">
        <v>13</v>
      </c>
      <c r="F69" s="69">
        <v>1.208</v>
      </c>
      <c r="G69" s="69" t="s">
        <v>0</v>
      </c>
      <c r="H69" s="69">
        <v>3300</v>
      </c>
      <c r="I69" s="69">
        <v>14</v>
      </c>
      <c r="J69" s="69" t="s">
        <v>2</v>
      </c>
      <c r="K69" s="69"/>
      <c r="L69" s="69"/>
      <c r="M69" s="69"/>
      <c r="N69" s="69"/>
      <c r="O69" s="69"/>
      <c r="P69" s="69"/>
      <c r="Q69" s="69"/>
      <c r="R69" s="69"/>
      <c r="S69" s="69">
        <v>530</v>
      </c>
      <c r="T69" s="69">
        <v>635</v>
      </c>
      <c r="U69" s="70">
        <v>35</v>
      </c>
    </row>
    <row r="70" spans="1:21" ht="15.75" x14ac:dyDescent="0.25">
      <c r="A70" s="68" t="s">
        <v>3142</v>
      </c>
      <c r="B70" s="69">
        <v>21</v>
      </c>
      <c r="C70" s="69" t="s">
        <v>2909</v>
      </c>
      <c r="D70" s="69" t="s">
        <v>3594</v>
      </c>
      <c r="E70" s="69">
        <v>12</v>
      </c>
      <c r="F70" s="69">
        <v>1.208</v>
      </c>
      <c r="G70" s="69"/>
      <c r="H70" s="69">
        <v>6000</v>
      </c>
      <c r="I70" s="69">
        <v>14</v>
      </c>
      <c r="J70" s="69" t="s">
        <v>2</v>
      </c>
      <c r="K70" s="69"/>
      <c r="L70" s="69"/>
      <c r="M70" s="69"/>
      <c r="N70" s="69"/>
      <c r="O70" s="69"/>
      <c r="P70" s="69"/>
      <c r="Q70" s="69"/>
      <c r="R70" s="69"/>
      <c r="S70" s="69">
        <v>530</v>
      </c>
      <c r="T70" s="69">
        <v>635</v>
      </c>
      <c r="U70" s="70">
        <v>35</v>
      </c>
    </row>
    <row r="71" spans="1:21" ht="15.75" x14ac:dyDescent="0.25">
      <c r="A71" s="68" t="s">
        <v>3142</v>
      </c>
      <c r="B71" s="69">
        <v>22</v>
      </c>
      <c r="C71" s="69" t="s">
        <v>2909</v>
      </c>
      <c r="D71" s="69" t="s">
        <v>3595</v>
      </c>
      <c r="E71" s="69">
        <v>13</v>
      </c>
      <c r="F71" s="69">
        <v>1.208</v>
      </c>
      <c r="G71" s="69"/>
      <c r="H71" s="69">
        <v>4500</v>
      </c>
      <c r="I71" s="69">
        <v>14</v>
      </c>
      <c r="J71" s="69" t="s">
        <v>2</v>
      </c>
      <c r="K71" s="69"/>
      <c r="L71" s="69"/>
      <c r="M71" s="69"/>
      <c r="N71" s="69"/>
      <c r="O71" s="69"/>
      <c r="P71" s="69"/>
      <c r="Q71" s="69"/>
      <c r="R71" s="69"/>
      <c r="S71" s="69">
        <v>530</v>
      </c>
      <c r="T71" s="69">
        <v>635</v>
      </c>
      <c r="U71" s="70">
        <v>35</v>
      </c>
    </row>
    <row r="72" spans="1:21" ht="15.75" x14ac:dyDescent="0.25">
      <c r="A72" s="68" t="s">
        <v>3142</v>
      </c>
      <c r="B72" s="69">
        <v>14</v>
      </c>
      <c r="C72" s="69" t="s">
        <v>2909</v>
      </c>
      <c r="D72" s="69" t="s">
        <v>3596</v>
      </c>
      <c r="E72" s="69">
        <v>17</v>
      </c>
      <c r="F72" s="69">
        <v>1.5780000000000001</v>
      </c>
      <c r="G72" s="69"/>
      <c r="H72" s="69">
        <v>4500</v>
      </c>
      <c r="I72" s="69">
        <v>16</v>
      </c>
      <c r="J72" s="69" t="s">
        <v>2</v>
      </c>
      <c r="K72" s="69"/>
      <c r="L72" s="69"/>
      <c r="M72" s="69"/>
      <c r="N72" s="69"/>
      <c r="O72" s="69"/>
      <c r="P72" s="69"/>
      <c r="Q72" s="69"/>
      <c r="R72" s="69"/>
      <c r="S72" s="69">
        <v>605</v>
      </c>
      <c r="T72" s="69">
        <v>730</v>
      </c>
      <c r="U72" s="70">
        <v>40</v>
      </c>
    </row>
    <row r="73" spans="1:21" ht="15.75" x14ac:dyDescent="0.25">
      <c r="A73" s="68" t="s">
        <v>3142</v>
      </c>
      <c r="B73" s="69">
        <v>12</v>
      </c>
      <c r="C73" s="69" t="s">
        <v>2909</v>
      </c>
      <c r="D73" s="69" t="s">
        <v>3597</v>
      </c>
      <c r="E73" s="69">
        <v>24</v>
      </c>
      <c r="F73" s="69">
        <v>1.5780000000000001</v>
      </c>
      <c r="G73" s="69"/>
      <c r="H73" s="69">
        <v>5000</v>
      </c>
      <c r="I73" s="69">
        <v>16</v>
      </c>
      <c r="J73" s="69" t="s">
        <v>2</v>
      </c>
      <c r="K73" s="69"/>
      <c r="L73" s="69"/>
      <c r="M73" s="69"/>
      <c r="N73" s="69"/>
      <c r="O73" s="69"/>
      <c r="P73" s="69"/>
      <c r="Q73" s="69"/>
      <c r="R73" s="69"/>
      <c r="S73" s="69">
        <v>605</v>
      </c>
      <c r="T73" s="69">
        <v>730</v>
      </c>
      <c r="U73" s="70">
        <v>40</v>
      </c>
    </row>
    <row r="74" spans="1:21" ht="15.75" x14ac:dyDescent="0.25">
      <c r="A74" s="68" t="s">
        <v>3142</v>
      </c>
      <c r="B74" s="69">
        <v>10</v>
      </c>
      <c r="C74" s="69" t="s">
        <v>2909</v>
      </c>
      <c r="D74" s="69" t="s">
        <v>3598</v>
      </c>
      <c r="E74" s="69">
        <v>49</v>
      </c>
      <c r="F74" s="69">
        <v>1.998</v>
      </c>
      <c r="G74" s="69"/>
      <c r="H74" s="69">
        <v>5000</v>
      </c>
      <c r="I74" s="69">
        <v>18</v>
      </c>
      <c r="J74" s="69" t="s">
        <v>2</v>
      </c>
      <c r="K74" s="69"/>
      <c r="L74" s="69"/>
      <c r="M74" s="69"/>
      <c r="N74" s="69"/>
      <c r="O74" s="69"/>
      <c r="P74" s="69"/>
      <c r="Q74" s="69"/>
      <c r="R74" s="69"/>
      <c r="S74" s="69">
        <v>685</v>
      </c>
      <c r="T74" s="69">
        <v>820</v>
      </c>
      <c r="U74" s="70">
        <v>45</v>
      </c>
    </row>
    <row r="75" spans="1:21" ht="15.75" x14ac:dyDescent="0.25">
      <c r="A75" s="68" t="s">
        <v>3142</v>
      </c>
      <c r="B75" s="69">
        <v>14</v>
      </c>
      <c r="C75" s="69" t="s">
        <v>2909</v>
      </c>
      <c r="D75" s="69" t="s">
        <v>3599</v>
      </c>
      <c r="E75" s="69">
        <v>15</v>
      </c>
      <c r="F75" s="69">
        <v>1.5780000000000001</v>
      </c>
      <c r="G75" s="69"/>
      <c r="H75" s="69">
        <v>4500</v>
      </c>
      <c r="I75" s="69">
        <v>16</v>
      </c>
      <c r="J75" s="69" t="s">
        <v>2</v>
      </c>
      <c r="K75" s="69"/>
      <c r="L75" s="69"/>
      <c r="M75" s="69"/>
      <c r="N75" s="69"/>
      <c r="O75" s="69"/>
      <c r="P75" s="69"/>
      <c r="Q75" s="69"/>
      <c r="R75" s="69"/>
      <c r="S75" s="69">
        <v>605</v>
      </c>
      <c r="T75" s="69">
        <v>730</v>
      </c>
      <c r="U75" s="70">
        <v>40</v>
      </c>
    </row>
    <row r="76" spans="1:21" ht="15.75" x14ac:dyDescent="0.25">
      <c r="A76" s="68" t="s">
        <v>3142</v>
      </c>
      <c r="B76" s="69">
        <v>14</v>
      </c>
      <c r="C76" s="69" t="s">
        <v>2909</v>
      </c>
      <c r="D76" s="69" t="s">
        <v>3600</v>
      </c>
      <c r="E76" s="69">
        <v>15</v>
      </c>
      <c r="F76" s="69">
        <v>1.5780000000000001</v>
      </c>
      <c r="G76" s="69"/>
      <c r="H76" s="69">
        <v>4500</v>
      </c>
      <c r="I76" s="69">
        <v>16</v>
      </c>
      <c r="J76" s="69" t="s">
        <v>2</v>
      </c>
      <c r="K76" s="69"/>
      <c r="L76" s="69"/>
      <c r="M76" s="69"/>
      <c r="N76" s="69"/>
      <c r="O76" s="69"/>
      <c r="P76" s="69"/>
      <c r="Q76" s="69"/>
      <c r="R76" s="69"/>
      <c r="S76" s="69">
        <v>605</v>
      </c>
      <c r="T76" s="69">
        <v>730</v>
      </c>
      <c r="U76" s="70">
        <v>40</v>
      </c>
    </row>
    <row r="77" spans="1:21" ht="15.75" x14ac:dyDescent="0.25">
      <c r="A77" s="68" t="s">
        <v>3142</v>
      </c>
      <c r="B77" s="69">
        <v>14</v>
      </c>
      <c r="C77" s="69" t="s">
        <v>2909</v>
      </c>
      <c r="D77" s="69" t="s">
        <v>3601</v>
      </c>
      <c r="E77" s="69">
        <v>17</v>
      </c>
      <c r="F77" s="69">
        <v>1.5780000000000001</v>
      </c>
      <c r="G77" s="69"/>
      <c r="H77" s="69">
        <v>4500</v>
      </c>
      <c r="I77" s="69">
        <v>16</v>
      </c>
      <c r="J77" s="69" t="s">
        <v>2</v>
      </c>
      <c r="K77" s="69"/>
      <c r="L77" s="69"/>
      <c r="M77" s="69"/>
      <c r="N77" s="69"/>
      <c r="O77" s="69"/>
      <c r="P77" s="69"/>
      <c r="Q77" s="69"/>
      <c r="R77" s="69"/>
      <c r="S77" s="69">
        <v>605</v>
      </c>
      <c r="T77" s="69">
        <v>730</v>
      </c>
      <c r="U77" s="70">
        <v>40</v>
      </c>
    </row>
    <row r="78" spans="1:21" ht="15.75" x14ac:dyDescent="0.25">
      <c r="A78" s="68" t="s">
        <v>3142</v>
      </c>
      <c r="B78" s="69">
        <v>12</v>
      </c>
      <c r="C78" s="69" t="s">
        <v>2909</v>
      </c>
      <c r="D78" s="69" t="s">
        <v>3602</v>
      </c>
      <c r="E78" s="69">
        <v>24</v>
      </c>
      <c r="F78" s="69">
        <v>1.5780000000000001</v>
      </c>
      <c r="G78" s="69"/>
      <c r="H78" s="69">
        <v>5000</v>
      </c>
      <c r="I78" s="69">
        <v>16</v>
      </c>
      <c r="J78" s="69" t="s">
        <v>2</v>
      </c>
      <c r="K78" s="69"/>
      <c r="L78" s="69"/>
      <c r="M78" s="69"/>
      <c r="N78" s="69"/>
      <c r="O78" s="69"/>
      <c r="P78" s="69"/>
      <c r="Q78" s="69"/>
      <c r="R78" s="69"/>
      <c r="S78" s="69">
        <v>605</v>
      </c>
      <c r="T78" s="69">
        <v>730</v>
      </c>
      <c r="U78" s="70">
        <v>40</v>
      </c>
    </row>
    <row r="79" spans="1:21" ht="15.75" x14ac:dyDescent="0.25">
      <c r="A79" s="68" t="s">
        <v>3142</v>
      </c>
      <c r="B79" s="69">
        <v>11</v>
      </c>
      <c r="C79" s="69" t="s">
        <v>2909</v>
      </c>
      <c r="D79" s="69" t="s">
        <v>3603</v>
      </c>
      <c r="E79" s="69">
        <v>21</v>
      </c>
      <c r="F79" s="69">
        <v>1.998</v>
      </c>
      <c r="G79" s="69"/>
      <c r="H79" s="69">
        <v>4000</v>
      </c>
      <c r="I79" s="69">
        <v>18</v>
      </c>
      <c r="J79" s="69" t="s">
        <v>2</v>
      </c>
      <c r="K79" s="69"/>
      <c r="L79" s="69"/>
      <c r="M79" s="69"/>
      <c r="N79" s="69"/>
      <c r="O79" s="69"/>
      <c r="P79" s="69"/>
      <c r="Q79" s="69"/>
      <c r="R79" s="69"/>
      <c r="S79" s="69">
        <v>685</v>
      </c>
      <c r="T79" s="69">
        <v>820</v>
      </c>
      <c r="U79" s="70">
        <v>45</v>
      </c>
    </row>
    <row r="80" spans="1:21" ht="15.75" x14ac:dyDescent="0.25">
      <c r="A80" s="68" t="s">
        <v>3142</v>
      </c>
      <c r="B80" s="69">
        <v>21</v>
      </c>
      <c r="C80" s="69" t="s">
        <v>2909</v>
      </c>
      <c r="D80" s="69" t="s">
        <v>3604</v>
      </c>
      <c r="E80" s="69">
        <v>10</v>
      </c>
      <c r="F80" s="69">
        <v>1.208</v>
      </c>
      <c r="G80" s="69"/>
      <c r="H80" s="69">
        <v>6000</v>
      </c>
      <c r="I80" s="69">
        <v>14</v>
      </c>
      <c r="J80" s="69" t="s">
        <v>2</v>
      </c>
      <c r="K80" s="69"/>
      <c r="L80" s="69"/>
      <c r="M80" s="69"/>
      <c r="N80" s="69"/>
      <c r="O80" s="69"/>
      <c r="P80" s="69"/>
      <c r="Q80" s="69"/>
      <c r="R80" s="69"/>
      <c r="S80" s="69">
        <v>530</v>
      </c>
      <c r="T80" s="69">
        <v>635</v>
      </c>
      <c r="U80" s="70">
        <v>35</v>
      </c>
    </row>
    <row r="81" spans="1:21" ht="15.75" x14ac:dyDescent="0.25">
      <c r="A81" s="68" t="s">
        <v>3142</v>
      </c>
      <c r="B81" s="69">
        <v>10</v>
      </c>
      <c r="C81" s="69" t="s">
        <v>2909</v>
      </c>
      <c r="D81" s="69" t="s">
        <v>3605</v>
      </c>
      <c r="E81" s="69">
        <v>49</v>
      </c>
      <c r="F81" s="69">
        <v>1.998</v>
      </c>
      <c r="G81" s="69"/>
      <c r="H81" s="69">
        <v>5000</v>
      </c>
      <c r="I81" s="69">
        <v>18</v>
      </c>
      <c r="J81" s="69" t="s">
        <v>2</v>
      </c>
      <c r="K81" s="69"/>
      <c r="L81" s="69"/>
      <c r="M81" s="69"/>
      <c r="N81" s="69"/>
      <c r="O81" s="69"/>
      <c r="P81" s="69"/>
      <c r="Q81" s="69"/>
      <c r="R81" s="69"/>
      <c r="S81" s="69">
        <v>685</v>
      </c>
      <c r="T81" s="69">
        <v>820</v>
      </c>
      <c r="U81" s="70">
        <v>45</v>
      </c>
    </row>
    <row r="82" spans="1:21" ht="15.75" x14ac:dyDescent="0.25">
      <c r="A82" s="68" t="s">
        <v>3142</v>
      </c>
      <c r="B82" s="69">
        <v>18</v>
      </c>
      <c r="C82" s="69" t="s">
        <v>2909</v>
      </c>
      <c r="D82" s="69" t="s">
        <v>3606</v>
      </c>
      <c r="E82" s="69">
        <v>13</v>
      </c>
      <c r="F82" s="69">
        <v>1.5780000000000001</v>
      </c>
      <c r="G82" s="69" t="s">
        <v>0</v>
      </c>
      <c r="H82" s="69">
        <v>2300</v>
      </c>
      <c r="I82" s="69">
        <v>16</v>
      </c>
      <c r="J82" s="69" t="s">
        <v>2</v>
      </c>
      <c r="K82" s="69"/>
      <c r="L82" s="69"/>
      <c r="M82" s="69"/>
      <c r="N82" s="69"/>
      <c r="O82" s="69"/>
      <c r="P82" s="69"/>
      <c r="Q82" s="69"/>
      <c r="R82" s="69"/>
      <c r="S82" s="69">
        <v>605</v>
      </c>
      <c r="T82" s="69">
        <v>730</v>
      </c>
      <c r="U82" s="70">
        <v>40</v>
      </c>
    </row>
    <row r="83" spans="1:21" ht="15.75" x14ac:dyDescent="0.25">
      <c r="A83" s="68" t="s">
        <v>3142</v>
      </c>
      <c r="B83" s="69">
        <v>18</v>
      </c>
      <c r="C83" s="69" t="s">
        <v>2909</v>
      </c>
      <c r="D83" s="69" t="s">
        <v>3607</v>
      </c>
      <c r="E83" s="69">
        <v>13</v>
      </c>
      <c r="F83" s="69">
        <v>1.5780000000000001</v>
      </c>
      <c r="G83" s="69" t="s">
        <v>0</v>
      </c>
      <c r="H83" s="69">
        <v>2300</v>
      </c>
      <c r="I83" s="69">
        <v>16</v>
      </c>
      <c r="J83" s="69" t="s">
        <v>2</v>
      </c>
      <c r="K83" s="69"/>
      <c r="L83" s="69"/>
      <c r="M83" s="69"/>
      <c r="N83" s="69"/>
      <c r="O83" s="69"/>
      <c r="P83" s="69"/>
      <c r="Q83" s="69"/>
      <c r="R83" s="69"/>
      <c r="S83" s="69">
        <v>605</v>
      </c>
      <c r="T83" s="69">
        <v>730</v>
      </c>
      <c r="U83" s="70">
        <v>40</v>
      </c>
    </row>
    <row r="84" spans="1:21" ht="15.75" x14ac:dyDescent="0.25">
      <c r="A84" s="68" t="s">
        <v>3142</v>
      </c>
      <c r="B84" s="69">
        <v>18</v>
      </c>
      <c r="C84" s="69" t="s">
        <v>2909</v>
      </c>
      <c r="D84" s="69" t="s">
        <v>3608</v>
      </c>
      <c r="E84" s="69">
        <v>11</v>
      </c>
      <c r="F84" s="69">
        <v>1.5780000000000001</v>
      </c>
      <c r="G84" s="69" t="s">
        <v>0</v>
      </c>
      <c r="H84" s="69">
        <v>2300</v>
      </c>
      <c r="I84" s="69">
        <v>16</v>
      </c>
      <c r="J84" s="69" t="s">
        <v>2</v>
      </c>
      <c r="K84" s="69"/>
      <c r="L84" s="69"/>
      <c r="M84" s="69"/>
      <c r="N84" s="69"/>
      <c r="O84" s="69"/>
      <c r="P84" s="69"/>
      <c r="Q84" s="69"/>
      <c r="R84" s="69"/>
      <c r="S84" s="69">
        <v>605</v>
      </c>
      <c r="T84" s="69">
        <v>730</v>
      </c>
      <c r="U84" s="70">
        <v>40</v>
      </c>
    </row>
    <row r="85" spans="1:21" ht="15.75" x14ac:dyDescent="0.25">
      <c r="A85" s="68" t="s">
        <v>3142</v>
      </c>
      <c r="B85" s="69">
        <v>8</v>
      </c>
      <c r="C85" s="69" t="s">
        <v>2909</v>
      </c>
      <c r="D85" s="69" t="s">
        <v>3609</v>
      </c>
      <c r="E85" s="69">
        <v>21</v>
      </c>
      <c r="F85" s="69">
        <v>1.5780000000000001</v>
      </c>
      <c r="G85" s="69" t="s">
        <v>0</v>
      </c>
      <c r="H85" s="69">
        <v>2300</v>
      </c>
      <c r="I85" s="69">
        <v>16</v>
      </c>
      <c r="J85" s="69" t="s">
        <v>2</v>
      </c>
      <c r="K85" s="69"/>
      <c r="L85" s="69"/>
      <c r="M85" s="69"/>
      <c r="N85" s="69"/>
      <c r="O85" s="69"/>
      <c r="P85" s="69"/>
      <c r="Q85" s="69"/>
      <c r="R85" s="69"/>
      <c r="S85" s="69">
        <v>605</v>
      </c>
      <c r="T85" s="69">
        <v>730</v>
      </c>
      <c r="U85" s="70">
        <v>40</v>
      </c>
    </row>
    <row r="86" spans="1:21" ht="15.75" x14ac:dyDescent="0.25">
      <c r="A86" s="68" t="s">
        <v>3142</v>
      </c>
      <c r="B86" s="69">
        <v>8</v>
      </c>
      <c r="C86" s="69" t="s">
        <v>2909</v>
      </c>
      <c r="D86" s="69" t="s">
        <v>3610</v>
      </c>
      <c r="E86" s="69">
        <v>15</v>
      </c>
      <c r="F86" s="69">
        <v>1.5780000000000001</v>
      </c>
      <c r="G86" s="69" t="s">
        <v>0</v>
      </c>
      <c r="H86" s="69">
        <v>2300</v>
      </c>
      <c r="I86" s="69">
        <v>16</v>
      </c>
      <c r="J86" s="69" t="s">
        <v>2</v>
      </c>
      <c r="K86" s="69"/>
      <c r="L86" s="69"/>
      <c r="M86" s="69"/>
      <c r="N86" s="69"/>
      <c r="O86" s="69"/>
      <c r="P86" s="69"/>
      <c r="Q86" s="69"/>
      <c r="R86" s="69"/>
      <c r="S86" s="69">
        <v>605</v>
      </c>
      <c r="T86" s="69">
        <v>730</v>
      </c>
      <c r="U86" s="70">
        <v>40</v>
      </c>
    </row>
    <row r="87" spans="1:21" ht="15.75" x14ac:dyDescent="0.25">
      <c r="A87" s="68" t="s">
        <v>3142</v>
      </c>
      <c r="B87" s="69">
        <v>16</v>
      </c>
      <c r="C87" s="69" t="s">
        <v>2909</v>
      </c>
      <c r="D87" s="69" t="s">
        <v>3611</v>
      </c>
      <c r="E87" s="69">
        <v>27</v>
      </c>
      <c r="F87" s="69">
        <v>1.5780000000000001</v>
      </c>
      <c r="G87" s="69" t="s">
        <v>0</v>
      </c>
      <c r="H87" s="69">
        <v>3700</v>
      </c>
      <c r="I87" s="69">
        <v>16</v>
      </c>
      <c r="J87" s="69" t="s">
        <v>2</v>
      </c>
      <c r="K87" s="69"/>
      <c r="L87" s="69"/>
      <c r="M87" s="69"/>
      <c r="N87" s="69"/>
      <c r="O87" s="69"/>
      <c r="P87" s="69"/>
      <c r="Q87" s="69"/>
      <c r="R87" s="69"/>
      <c r="S87" s="69">
        <v>605</v>
      </c>
      <c r="T87" s="69">
        <v>730</v>
      </c>
      <c r="U87" s="70">
        <v>40</v>
      </c>
    </row>
    <row r="88" spans="1:21" ht="15.75" x14ac:dyDescent="0.25">
      <c r="A88" s="68" t="s">
        <v>3142</v>
      </c>
      <c r="B88" s="69">
        <v>6</v>
      </c>
      <c r="C88" s="69" t="s">
        <v>2909</v>
      </c>
      <c r="D88" s="69" t="s">
        <v>3612</v>
      </c>
      <c r="E88" s="69">
        <v>25</v>
      </c>
      <c r="F88" s="69">
        <v>2.4660000000000002</v>
      </c>
      <c r="G88" s="69"/>
      <c r="H88" s="69">
        <v>4000</v>
      </c>
      <c r="I88" s="69">
        <v>20</v>
      </c>
      <c r="J88" s="69" t="s">
        <v>2</v>
      </c>
      <c r="K88" s="69"/>
      <c r="L88" s="69"/>
      <c r="M88" s="69"/>
      <c r="N88" s="69"/>
      <c r="O88" s="69"/>
      <c r="P88" s="69"/>
      <c r="Q88" s="69"/>
      <c r="R88" s="69"/>
      <c r="S88" s="69">
        <v>760</v>
      </c>
      <c r="T88" s="69">
        <v>910</v>
      </c>
      <c r="U88" s="70">
        <v>80</v>
      </c>
    </row>
    <row r="89" spans="1:21" ht="15.75" x14ac:dyDescent="0.25">
      <c r="A89" s="68" t="s">
        <v>3142</v>
      </c>
      <c r="B89" s="69">
        <v>16</v>
      </c>
      <c r="C89" s="69" t="s">
        <v>2909</v>
      </c>
      <c r="D89" s="69" t="s">
        <v>3613</v>
      </c>
      <c r="E89" s="69">
        <v>27</v>
      </c>
      <c r="F89" s="69">
        <v>1.5780000000000001</v>
      </c>
      <c r="G89" s="69" t="s">
        <v>0</v>
      </c>
      <c r="H89" s="69">
        <v>3700</v>
      </c>
      <c r="I89" s="69">
        <v>16</v>
      </c>
      <c r="J89" s="69" t="s">
        <v>2</v>
      </c>
      <c r="K89" s="69"/>
      <c r="L89" s="69"/>
      <c r="M89" s="69"/>
      <c r="N89" s="69"/>
      <c r="O89" s="69"/>
      <c r="P89" s="69"/>
      <c r="Q89" s="69"/>
      <c r="R89" s="69"/>
      <c r="S89" s="69">
        <v>605</v>
      </c>
      <c r="T89" s="69">
        <v>730</v>
      </c>
      <c r="U89" s="70">
        <v>40</v>
      </c>
    </row>
    <row r="90" spans="1:21" ht="15.75" x14ac:dyDescent="0.25">
      <c r="A90" s="68" t="s">
        <v>3142</v>
      </c>
      <c r="B90" s="69">
        <v>6</v>
      </c>
      <c r="C90" s="69" t="s">
        <v>2909</v>
      </c>
      <c r="D90" s="69" t="s">
        <v>3614</v>
      </c>
      <c r="E90" s="69">
        <v>25</v>
      </c>
      <c r="F90" s="69">
        <v>1.998</v>
      </c>
      <c r="G90" s="69"/>
      <c r="H90" s="69">
        <v>4000</v>
      </c>
      <c r="I90" s="69">
        <v>18</v>
      </c>
      <c r="J90" s="69" t="s">
        <v>2</v>
      </c>
      <c r="K90" s="69"/>
      <c r="L90" s="69"/>
      <c r="M90" s="69"/>
      <c r="N90" s="69"/>
      <c r="O90" s="69"/>
      <c r="P90" s="69"/>
      <c r="Q90" s="69"/>
      <c r="R90" s="69"/>
      <c r="S90" s="69">
        <v>685</v>
      </c>
      <c r="T90" s="69">
        <v>820</v>
      </c>
      <c r="U90" s="70">
        <v>45</v>
      </c>
    </row>
    <row r="91" spans="1:21" ht="15.75" x14ac:dyDescent="0.25">
      <c r="A91" s="68" t="s">
        <v>3142</v>
      </c>
      <c r="B91" s="69">
        <v>9</v>
      </c>
      <c r="C91" s="69" t="s">
        <v>2909</v>
      </c>
      <c r="D91" s="69" t="s">
        <v>3615</v>
      </c>
      <c r="E91" s="69">
        <v>21</v>
      </c>
      <c r="F91" s="69">
        <v>1.5780000000000001</v>
      </c>
      <c r="G91" s="69" t="s">
        <v>0</v>
      </c>
      <c r="H91" s="69">
        <v>2000</v>
      </c>
      <c r="I91" s="69">
        <v>16</v>
      </c>
      <c r="J91" s="69" t="s">
        <v>2</v>
      </c>
      <c r="K91" s="69"/>
      <c r="L91" s="69"/>
      <c r="M91" s="69"/>
      <c r="N91" s="69"/>
      <c r="O91" s="69"/>
      <c r="P91" s="69"/>
      <c r="Q91" s="69"/>
      <c r="R91" s="69"/>
      <c r="S91" s="69">
        <v>605</v>
      </c>
      <c r="T91" s="69">
        <v>730</v>
      </c>
      <c r="U91" s="70">
        <v>40</v>
      </c>
    </row>
    <row r="92" spans="1:21" ht="15.75" x14ac:dyDescent="0.25">
      <c r="A92" s="68" t="s">
        <v>3142</v>
      </c>
      <c r="B92" s="69">
        <v>9</v>
      </c>
      <c r="C92" s="69" t="s">
        <v>2909</v>
      </c>
      <c r="D92" s="69" t="s">
        <v>3616</v>
      </c>
      <c r="E92" s="69">
        <v>21</v>
      </c>
      <c r="F92" s="69">
        <v>1.5780000000000001</v>
      </c>
      <c r="G92" s="69" t="s">
        <v>0</v>
      </c>
      <c r="H92" s="69">
        <v>2000</v>
      </c>
      <c r="I92" s="69">
        <v>16</v>
      </c>
      <c r="J92" s="69" t="s">
        <v>2</v>
      </c>
      <c r="K92" s="69"/>
      <c r="L92" s="69"/>
      <c r="M92" s="69"/>
      <c r="N92" s="69"/>
      <c r="O92" s="69"/>
      <c r="P92" s="69"/>
      <c r="Q92" s="69"/>
      <c r="R92" s="69"/>
      <c r="S92" s="69">
        <v>605</v>
      </c>
      <c r="T92" s="69">
        <v>730</v>
      </c>
      <c r="U92" s="70">
        <v>40</v>
      </c>
    </row>
    <row r="93" spans="1:21" ht="15.75" x14ac:dyDescent="0.25">
      <c r="A93" s="68" t="s">
        <v>3142</v>
      </c>
      <c r="B93" s="69">
        <v>7</v>
      </c>
      <c r="C93" s="69" t="s">
        <v>2909</v>
      </c>
      <c r="D93" s="69" t="s">
        <v>3617</v>
      </c>
      <c r="E93" s="69">
        <v>6</v>
      </c>
      <c r="F93" s="69">
        <v>1.5780000000000001</v>
      </c>
      <c r="G93" s="69"/>
      <c r="H93" s="69">
        <v>3000</v>
      </c>
      <c r="I93" s="69">
        <v>16</v>
      </c>
      <c r="J93" s="69" t="s">
        <v>2</v>
      </c>
      <c r="K93" s="69"/>
      <c r="L93" s="69"/>
      <c r="M93" s="69"/>
      <c r="N93" s="69"/>
      <c r="O93" s="69"/>
      <c r="P93" s="69"/>
      <c r="Q93" s="69"/>
      <c r="R93" s="69"/>
      <c r="S93" s="69">
        <v>605</v>
      </c>
      <c r="T93" s="69">
        <v>730</v>
      </c>
      <c r="U93" s="70">
        <v>40</v>
      </c>
    </row>
    <row r="94" spans="1:21" ht="15.75" x14ac:dyDescent="0.25">
      <c r="A94" s="68" t="s">
        <v>3142</v>
      </c>
      <c r="B94" s="69">
        <v>8</v>
      </c>
      <c r="C94" s="69" t="s">
        <v>2909</v>
      </c>
      <c r="D94" s="69" t="s">
        <v>3618</v>
      </c>
      <c r="E94" s="69">
        <v>21</v>
      </c>
      <c r="F94" s="69">
        <v>2.4660000000000002</v>
      </c>
      <c r="G94" s="69" t="s">
        <v>0</v>
      </c>
      <c r="H94" s="69">
        <v>3000</v>
      </c>
      <c r="I94" s="69">
        <v>20</v>
      </c>
      <c r="J94" s="69" t="s">
        <v>2</v>
      </c>
      <c r="K94" s="69"/>
      <c r="L94" s="69"/>
      <c r="M94" s="69"/>
      <c r="N94" s="69"/>
      <c r="O94" s="69"/>
      <c r="P94" s="69"/>
      <c r="Q94" s="69"/>
      <c r="R94" s="69"/>
      <c r="S94" s="69">
        <v>760</v>
      </c>
      <c r="T94" s="69">
        <v>910</v>
      </c>
      <c r="U94" s="70">
        <v>80</v>
      </c>
    </row>
    <row r="95" spans="1:21" ht="15.75" x14ac:dyDescent="0.25">
      <c r="A95" s="68" t="s">
        <v>3142</v>
      </c>
      <c r="B95" s="69">
        <v>7</v>
      </c>
      <c r="C95" s="69" t="s">
        <v>2909</v>
      </c>
      <c r="D95" s="69" t="s">
        <v>3619</v>
      </c>
      <c r="E95" s="69">
        <v>25</v>
      </c>
      <c r="F95" s="69">
        <v>2.4660000000000002</v>
      </c>
      <c r="G95" s="69"/>
      <c r="H95" s="69">
        <v>3500</v>
      </c>
      <c r="I95" s="69">
        <v>20</v>
      </c>
      <c r="J95" s="69" t="s">
        <v>2</v>
      </c>
      <c r="K95" s="69"/>
      <c r="L95" s="69"/>
      <c r="M95" s="69"/>
      <c r="N95" s="69"/>
      <c r="O95" s="69"/>
      <c r="P95" s="69"/>
      <c r="Q95" s="69"/>
      <c r="R95" s="69"/>
      <c r="S95" s="69">
        <v>760</v>
      </c>
      <c r="T95" s="69">
        <v>910</v>
      </c>
      <c r="U95" s="70">
        <v>80</v>
      </c>
    </row>
    <row r="96" spans="1:21" ht="15.75" x14ac:dyDescent="0.25">
      <c r="A96" s="68" t="s">
        <v>3142</v>
      </c>
      <c r="B96" s="69">
        <v>6</v>
      </c>
      <c r="C96" s="69" t="s">
        <v>2909</v>
      </c>
      <c r="D96" s="69" t="s">
        <v>3620</v>
      </c>
      <c r="E96" s="69">
        <v>65</v>
      </c>
      <c r="F96" s="69">
        <v>2.4660000000000002</v>
      </c>
      <c r="G96" s="69"/>
      <c r="H96" s="69">
        <v>4500</v>
      </c>
      <c r="I96" s="69">
        <v>20</v>
      </c>
      <c r="J96" s="69" t="s">
        <v>2</v>
      </c>
      <c r="K96" s="69"/>
      <c r="L96" s="69"/>
      <c r="M96" s="69"/>
      <c r="N96" s="69"/>
      <c r="O96" s="69"/>
      <c r="P96" s="69"/>
      <c r="Q96" s="69"/>
      <c r="R96" s="69"/>
      <c r="S96" s="69">
        <v>760</v>
      </c>
      <c r="T96" s="69">
        <v>910</v>
      </c>
      <c r="U96" s="70">
        <v>80</v>
      </c>
    </row>
    <row r="97" spans="1:21" ht="15.75" x14ac:dyDescent="0.25">
      <c r="A97" s="68" t="s">
        <v>3142</v>
      </c>
      <c r="B97" s="69">
        <v>7</v>
      </c>
      <c r="C97" s="69" t="s">
        <v>2909</v>
      </c>
      <c r="D97" s="69" t="s">
        <v>3621</v>
      </c>
      <c r="E97" s="69">
        <v>7</v>
      </c>
      <c r="F97" s="69">
        <v>1.5780000000000001</v>
      </c>
      <c r="G97" s="69"/>
      <c r="H97" s="69">
        <v>3000</v>
      </c>
      <c r="I97" s="69">
        <v>16</v>
      </c>
      <c r="J97" s="69" t="s">
        <v>2</v>
      </c>
      <c r="K97" s="69"/>
      <c r="L97" s="69"/>
      <c r="M97" s="69"/>
      <c r="N97" s="69"/>
      <c r="O97" s="69"/>
      <c r="P97" s="69"/>
      <c r="Q97" s="69"/>
      <c r="R97" s="69"/>
      <c r="S97" s="69">
        <v>605</v>
      </c>
      <c r="T97" s="69">
        <v>730</v>
      </c>
      <c r="U97" s="70">
        <v>40</v>
      </c>
    </row>
    <row r="98" spans="1:21" ht="15.75" x14ac:dyDescent="0.25">
      <c r="A98" s="68" t="s">
        <v>3142</v>
      </c>
      <c r="B98" s="69">
        <v>1</v>
      </c>
      <c r="C98" s="69" t="s">
        <v>2909</v>
      </c>
      <c r="D98" s="69" t="s">
        <v>3622</v>
      </c>
      <c r="E98" s="69">
        <v>1</v>
      </c>
      <c r="F98" s="69">
        <v>1.208</v>
      </c>
      <c r="G98" s="69" t="s">
        <v>20</v>
      </c>
      <c r="H98" s="69">
        <f>Арм_Длина_ПМ(235200,T98,11700)</f>
        <v>248540</v>
      </c>
      <c r="I98" s="69">
        <v>14</v>
      </c>
      <c r="J98" s="69" t="s">
        <v>2</v>
      </c>
      <c r="K98" s="69"/>
      <c r="L98" s="69"/>
      <c r="M98" s="69"/>
      <c r="N98" s="69"/>
      <c r="O98" s="69"/>
      <c r="P98" s="69"/>
      <c r="Q98" s="69"/>
      <c r="R98" s="69"/>
      <c r="S98" s="69">
        <v>530</v>
      </c>
      <c r="T98" s="69">
        <v>635</v>
      </c>
      <c r="U98" s="70">
        <v>35</v>
      </c>
    </row>
    <row r="99" spans="1:21" ht="32.25" thickBot="1" x14ac:dyDescent="0.3">
      <c r="A99" s="87" t="s">
        <v>2971</v>
      </c>
      <c r="B99" s="22" t="s">
        <v>2971</v>
      </c>
      <c r="C99" s="22" t="s">
        <v>2981</v>
      </c>
      <c r="D99" s="22" t="s">
        <v>2982</v>
      </c>
      <c r="E99" s="22"/>
      <c r="F99" s="22"/>
      <c r="G99" s="22"/>
      <c r="H99" s="22"/>
      <c r="I99" s="22"/>
      <c r="J99" s="22"/>
      <c r="K99" s="22"/>
      <c r="L99" s="22"/>
      <c r="M99" s="22"/>
      <c r="N99" s="22"/>
      <c r="O99" s="22"/>
      <c r="P99" s="22"/>
      <c r="Q99" s="22"/>
      <c r="R99" s="22"/>
      <c r="S99" s="22"/>
      <c r="T99" s="22"/>
      <c r="U99" s="88"/>
    </row>
  </sheetData>
  <mergeCells count="11">
    <mergeCell ref="G1:G2"/>
    <mergeCell ref="H1:J1"/>
    <mergeCell ref="K1:Q1"/>
    <mergeCell ref="R1:R2"/>
    <mergeCell ref="S1:U1"/>
    <mergeCell ref="A1:A2"/>
    <mergeCell ref="B1:B2"/>
    <mergeCell ref="C1:C2"/>
    <mergeCell ref="D1:D2"/>
    <mergeCell ref="E1:E2"/>
    <mergeCell ref="F1:F2"/>
  </mergeCells>
  <conditionalFormatting sqref="A1:H1 A3:U99 H2:Q2 K1 R1:S1 S2:U2">
    <cfRule type="containsText" dxfId="1157" priority="2" stopIfTrue="1" operator="containsText" text="С ЛИСТА">
      <formula>NOT(ISERROR(SEARCH("С ЛИСТА",A1)))</formula>
    </cfRule>
    <cfRule type="containsText" dxfId="1156" priority="3" stopIfTrue="1" operator="containsText" text="ИЗ ФАЙЛА">
      <formula>NOT(ISERROR(SEARCH("ИЗ ФАЙЛА",A1)))</formula>
    </cfRule>
    <cfRule type="containsText" dxfId="1155" priority="4" stopIfTrue="1" operator="containsText" text="!!!">
      <formula>NOT(ISERROR(SEARCH("!!!",A1)))</formula>
    </cfRule>
    <cfRule type="containsText" dxfId="1154" priority="5" stopIfTrue="1" operator="containsText" text=" Заполнения проёмов ">
      <formula>NOT(ISERROR(SEARCH(" Заполнения проёмов ",A1)))</formula>
    </cfRule>
    <cfRule type="containsText" dxfId="1153" priority="6" stopIfTrue="1" operator="containsText" text=" Сборочные единицы ">
      <formula>NOT(ISERROR(SEARCH(" Сборочные единицы ",A1)))</formula>
    </cfRule>
    <cfRule type="containsText" dxfId="1152" priority="7" stopIfTrue="1" operator="containsText" text=" Заполнения проёмов ">
      <formula>NOT(ISERROR(SEARCH(" Заполнения проёмов ",A1)))</formula>
    </cfRule>
    <cfRule type="containsText" dxfId="1151" priority="8" stopIfTrue="1" operator="containsText" text=" Сборочные единицы ">
      <formula>NOT(ISERROR(SEARCH(" Сборочные единицы ",A1)))</formula>
    </cfRule>
    <cfRule type="containsText" dxfId="1150" priority="9" stopIfTrue="1" operator="containsText" text=" Изделия ">
      <formula>NOT(ISERROR(SEARCH(" Изделия ",A1)))</formula>
    </cfRule>
    <cfRule type="containsText" dxfId="1149" priority="10" stopIfTrue="1" operator="containsText" text=" Материалы ">
      <formula>NOT(ISERROR(SEARCH(" Материалы ",A1)))</formula>
    </cfRule>
    <cfRule type="containsText" dxfId="1148" priority="11" stopIfTrue="1" operator="containsText" text=" Изделия арматурные ">
      <formula>NOT(ISERROR(SEARCH(" Изделия арматурные ",A1)))</formula>
    </cfRule>
    <cfRule type="containsText" dxfId="1147" priority="12" stopIfTrue="1" operator="containsText" text=" Прокат ">
      <formula>NOT(ISERROR(SEARCH(" Прокат ",A1)))</formula>
    </cfRule>
    <cfRule type="containsText" dxfId="1146" priority="13" stopIfTrue="1" operator="containsText" text="Элементы на отм.">
      <formula>NOT(ISERROR(SEARCH("Элементы на отм.",A1)))</formula>
    </cfRule>
    <cfRule type="containsText" dxfId="1145" priority="14" stopIfTrue="1" operator="containsText" text=", на ">
      <formula>NOT(ISERROR(SEARCH(", на ",A1)))</formula>
    </cfRule>
    <cfRule type="containsText" dxfId="1144" priority="15" stopIfTrue="1" operator="containsText" text="шт.)">
      <formula>NOT(ISERROR(SEARCH("шт.)",A1)))</formula>
    </cfRule>
  </conditionalFormatting>
  <conditionalFormatting sqref="A1:U1048576">
    <cfRule type="expression" dxfId="1143"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31C7D4EF-D3EE-47E4-AB6A-185E9E49C194}">
          <x14:formula1>
            <xm:f>'!System'!$BW$1:$BW$6</xm:f>
          </x14:formula1>
          <xm:sqref>G3:G129</xm:sqref>
        </x14:dataValidation>
        <x14:dataValidation type="list" allowBlank="1" showInputMessage="1" showErrorMessage="1" xr:uid="{D8E4A46C-CF46-453C-9BF7-24C80CA179A8}">
          <x14:formula1>
            <xm:f>'!System'!$AG$1:$AO$1</xm:f>
          </x14:formula1>
          <xm:sqref>J3:J129</xm:sqref>
        </x14:dataValidation>
        <x14:dataValidation type="list" allowBlank="1" showInputMessage="1" showErrorMessage="1" xr:uid="{A7138D32-6DE0-4311-86E7-C7BF491E8808}">
          <x14:formula1>
            <xm:f>'!System'!$A$1:$AE$1</xm:f>
          </x14:formula1>
          <xm:sqref>L3:L129</xm:sqref>
        </x14:dataValidation>
        <x14:dataValidation type="list" allowBlank="1" showInputMessage="1" showErrorMessage="1" xr:uid="{EBF0AF65-0210-45CC-9BF0-949C9478DFB5}">
          <x14:formula1>
            <xm:f>'!System'!$AP$1:$BV$1</xm:f>
          </x14:formula1>
          <xm:sqref>O3:O129</xm:sqref>
        </x14:dataValidation>
        <x14:dataValidation type="list" allowBlank="1" showInputMessage="1" showErrorMessage="1" xr:uid="{BB8DB3AD-FD76-40A9-8619-89598AE62ED9}">
          <x14:formula1>
            <xm:f>'!System'!$BX$1:$BX$5</xm:f>
          </x14:formula1>
          <xm:sqref>P3:P129</xm:sqref>
        </x14:dataValidation>
        <x14:dataValidation type="list" allowBlank="1" showInputMessage="1" showErrorMessage="1" xr:uid="{0405FD6D-1945-43E0-9D51-0E2333921DF9}">
          <x14:formula1>
            <xm:f>'!System'!$AG$2:$AG$17</xm:f>
          </x14:formula1>
          <xm:sqref>I14 I15 I16 I17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FE0F-4B2B-46FA-8D4A-729D94C14BEB}">
  <sheetPr codeName="Лист30">
    <tabColor theme="7" tint="0.39997558519241921"/>
  </sheetPr>
  <dimension ref="A1:V145"/>
  <sheetViews>
    <sheetView topLeftCell="A43" zoomScaleNormal="10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c r="V1" t="s">
        <v>3140</v>
      </c>
    </row>
    <row r="2" spans="1:22"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c r="V2" t="s">
        <v>3148</v>
      </c>
    </row>
    <row r="3" spans="1:22" ht="15.75" x14ac:dyDescent="0.25">
      <c r="A3" s="66" t="str">
        <f t="shared" ref="A3:A13" si="0">$B$14</f>
        <v>Пм1</v>
      </c>
      <c r="B3" s="13" t="s">
        <v>2971</v>
      </c>
      <c r="C3" s="13"/>
      <c r="D3" s="13"/>
      <c r="E3" s="13"/>
      <c r="F3" s="13"/>
      <c r="G3" s="13"/>
      <c r="H3" s="13"/>
      <c r="I3" s="13"/>
      <c r="J3" s="13"/>
      <c r="K3" s="13"/>
      <c r="L3" s="13"/>
      <c r="M3" s="13"/>
      <c r="N3" s="13"/>
      <c r="O3" s="13"/>
      <c r="P3" s="13"/>
      <c r="Q3" s="13"/>
      <c r="R3" s="13"/>
      <c r="S3" s="13"/>
      <c r="T3" s="13"/>
      <c r="U3" s="67"/>
      <c r="V3" t="s">
        <v>3150</v>
      </c>
    </row>
    <row r="4" spans="1:22" ht="15.75" x14ac:dyDescent="0.25">
      <c r="A4" s="66" t="str">
        <f t="shared" si="0"/>
        <v>Пм1</v>
      </c>
      <c r="B4" s="13" t="s">
        <v>2971</v>
      </c>
      <c r="C4" s="95" t="s">
        <v>2972</v>
      </c>
      <c r="D4" s="95" t="str">
        <f>VLOOKUP(A4,'из архикада Плиты'!$A$3:$G$500,5,TRUE)</f>
        <v>Бетон В30 (перекрытия)</v>
      </c>
      <c r="E4" s="95">
        <f>Сумма_ПоИД(A4,'из архикада Плиты'!$A$3:$G$500,1,4)/E14</f>
        <v>50.23</v>
      </c>
      <c r="F4" s="13"/>
      <c r="G4" s="13"/>
      <c r="H4" s="13"/>
      <c r="I4" s="13"/>
      <c r="J4" s="13"/>
      <c r="K4" s="13"/>
      <c r="L4" s="13"/>
      <c r="M4" s="13"/>
      <c r="N4" s="13"/>
      <c r="O4" s="13"/>
      <c r="P4" s="13"/>
      <c r="Q4" s="13"/>
      <c r="R4" s="13"/>
      <c r="S4" s="13"/>
      <c r="T4" s="13"/>
      <c r="U4" s="67"/>
    </row>
    <row r="5" spans="1:22" ht="15.75" x14ac:dyDescent="0.25">
      <c r="A5" s="66" t="str">
        <f t="shared" si="0"/>
        <v>Пм1</v>
      </c>
      <c r="B5" s="13" t="s">
        <v>2971</v>
      </c>
      <c r="C5" s="13"/>
      <c r="D5" s="13" t="s">
        <v>3420</v>
      </c>
      <c r="E5" s="13">
        <f>Сумма_ПоИД(A4,'из архикада Плиты'!$A$3:$G$500,1,7)/E14</f>
        <v>202915.9</v>
      </c>
      <c r="F5" s="13"/>
      <c r="G5" s="13"/>
      <c r="H5" s="13"/>
      <c r="I5" s="13"/>
      <c r="J5" s="13"/>
      <c r="K5" s="13"/>
      <c r="L5" s="13"/>
      <c r="M5" s="13"/>
      <c r="N5" s="13"/>
      <c r="O5" s="13"/>
      <c r="P5" s="13"/>
      <c r="Q5" s="13"/>
      <c r="R5" s="13"/>
      <c r="S5" s="13"/>
      <c r="T5" s="13"/>
      <c r="U5" s="67"/>
    </row>
    <row r="6" spans="1:22" ht="15.75" x14ac:dyDescent="0.25">
      <c r="A6" s="66" t="str">
        <f t="shared" si="0"/>
        <v>Пм1</v>
      </c>
      <c r="B6" s="13" t="s">
        <v>2971</v>
      </c>
      <c r="C6" s="13"/>
      <c r="D6" s="13" t="s">
        <v>3421</v>
      </c>
      <c r="E6" s="13">
        <f>Сумма_ПоИД(A4,'из архикада Плиты'!$A$3:$G$500,1,6)/E14</f>
        <v>130.51</v>
      </c>
      <c r="F6" s="13"/>
      <c r="G6" s="13"/>
      <c r="H6" s="13"/>
      <c r="I6" s="13"/>
      <c r="J6" s="13"/>
      <c r="K6" s="13"/>
      <c r="L6" s="13"/>
      <c r="M6" s="13"/>
      <c r="N6" s="13"/>
      <c r="O6" s="13"/>
      <c r="P6" s="13"/>
      <c r="Q6" s="13"/>
      <c r="R6" s="13"/>
      <c r="S6" s="13"/>
      <c r="T6" s="13"/>
      <c r="U6" s="67"/>
    </row>
    <row r="7" spans="1:22" ht="15.75" x14ac:dyDescent="0.25">
      <c r="A7" s="66" t="str">
        <f t="shared" si="0"/>
        <v>Пм1</v>
      </c>
      <c r="B7" s="13" t="s">
        <v>2971</v>
      </c>
      <c r="C7" s="13"/>
      <c r="D7" s="13" t="s">
        <v>2974</v>
      </c>
      <c r="E7" s="13">
        <f>Макс_ПоИД(A6,'из архикада Плиты'!$A$3:$G$500,1,3)</f>
        <v>300</v>
      </c>
      <c r="F7" s="13"/>
      <c r="G7" s="13"/>
      <c r="H7" s="13"/>
      <c r="I7" s="13"/>
      <c r="J7" s="13"/>
      <c r="K7" s="13"/>
      <c r="L7" s="13"/>
      <c r="M7" s="13"/>
      <c r="N7" s="13"/>
      <c r="O7" s="13"/>
      <c r="P7" s="13"/>
      <c r="Q7" s="13"/>
      <c r="R7" s="13"/>
      <c r="S7" s="13"/>
      <c r="T7" s="13"/>
      <c r="U7" s="67"/>
    </row>
    <row r="8" spans="1:22" ht="15.75" x14ac:dyDescent="0.25">
      <c r="A8" s="66" t="str">
        <f t="shared" si="0"/>
        <v>Пм1</v>
      </c>
      <c r="B8" s="13" t="s">
        <v>2971</v>
      </c>
      <c r="C8" s="13"/>
      <c r="D8" s="13" t="s">
        <v>3422</v>
      </c>
      <c r="E8" s="13">
        <v>105</v>
      </c>
      <c r="F8" s="13"/>
      <c r="G8" s="13"/>
      <c r="H8" s="13"/>
      <c r="I8" s="13"/>
      <c r="J8" s="13"/>
      <c r="K8" s="13"/>
      <c r="L8" s="13"/>
      <c r="M8" s="13"/>
      <c r="N8" s="13"/>
      <c r="O8" s="13"/>
      <c r="P8" s="13"/>
      <c r="Q8" s="13"/>
      <c r="R8" s="13"/>
      <c r="S8" s="13"/>
      <c r="T8" s="13"/>
      <c r="U8" s="67"/>
    </row>
    <row r="9" spans="1:22" ht="15.75" x14ac:dyDescent="0.25">
      <c r="A9" s="66" t="str">
        <f t="shared" si="0"/>
        <v>Пм1</v>
      </c>
      <c r="B9" s="13" t="s">
        <v>2971</v>
      </c>
      <c r="C9" s="13"/>
      <c r="D9" s="13" t="s">
        <v>3423</v>
      </c>
      <c r="E9" s="13">
        <v>38</v>
      </c>
      <c r="F9" s="13"/>
      <c r="G9" s="13"/>
      <c r="H9" s="13"/>
      <c r="I9" s="13"/>
      <c r="J9" s="13"/>
      <c r="K9" s="13"/>
      <c r="L9" s="13"/>
      <c r="M9" s="13"/>
      <c r="N9" s="13"/>
      <c r="O9" s="13"/>
      <c r="P9" s="13"/>
      <c r="Q9" s="13"/>
      <c r="R9" s="13"/>
      <c r="S9" s="13"/>
      <c r="T9" s="13"/>
      <c r="U9" s="67"/>
    </row>
    <row r="10" spans="1:22" ht="15.75" x14ac:dyDescent="0.25">
      <c r="A10" s="66" t="str">
        <f t="shared" si="0"/>
        <v>Пм1</v>
      </c>
      <c r="B10" s="13" t="s">
        <v>2971</v>
      </c>
      <c r="C10" s="13"/>
      <c r="D10" s="13" t="s">
        <v>2976</v>
      </c>
      <c r="E10" s="13">
        <f>Сумма_ПоИД(A10,'из архикада Отверстия_плиты'!$A$3:$G$300,1,6)/E14</f>
        <v>0</v>
      </c>
      <c r="F10" s="13"/>
      <c r="G10" s="13"/>
      <c r="H10" s="13"/>
      <c r="I10" s="13"/>
      <c r="J10" s="13"/>
      <c r="K10" s="13"/>
      <c r="L10" s="13"/>
      <c r="M10" s="13"/>
      <c r="N10" s="13"/>
      <c r="O10" s="13"/>
      <c r="P10" s="13"/>
      <c r="Q10" s="13"/>
      <c r="R10" s="13"/>
      <c r="S10" s="13"/>
      <c r="T10" s="13"/>
      <c r="U10" s="67"/>
    </row>
    <row r="11" spans="1:22" ht="15.75" x14ac:dyDescent="0.25">
      <c r="A11" s="66" t="str">
        <f t="shared" si="0"/>
        <v>Пм1</v>
      </c>
      <c r="B11" s="13" t="s">
        <v>2971</v>
      </c>
      <c r="C11" s="13"/>
      <c r="D11" s="13" t="s">
        <v>3424</v>
      </c>
      <c r="E11" s="13">
        <f>Сумма_ПоИД(A11,'из архикада Отверстия_плиты'!$A$3:$G$300,1,7)/E14</f>
        <v>0</v>
      </c>
      <c r="F11" s="13"/>
      <c r="G11" s="13"/>
      <c r="H11" s="13"/>
      <c r="I11" s="13"/>
      <c r="J11" s="13"/>
      <c r="K11" s="13"/>
      <c r="L11" s="13"/>
      <c r="M11" s="13"/>
      <c r="N11" s="13"/>
      <c r="O11" s="13"/>
      <c r="P11" s="13"/>
      <c r="Q11" s="13"/>
      <c r="R11" s="13"/>
      <c r="S11" s="13"/>
      <c r="T11" s="13"/>
      <c r="U11" s="67"/>
    </row>
    <row r="12" spans="1:22" ht="31.5" x14ac:dyDescent="0.25">
      <c r="A12" s="66" t="str">
        <f t="shared" si="0"/>
        <v>Пм1</v>
      </c>
      <c r="B12" s="13" t="s">
        <v>2971</v>
      </c>
      <c r="C12" s="13"/>
      <c r="D12" s="13" t="s">
        <v>3425</v>
      </c>
      <c r="E12" s="13">
        <v>0</v>
      </c>
      <c r="F12" s="13"/>
      <c r="G12" s="13"/>
      <c r="H12" s="13"/>
      <c r="I12" s="13"/>
      <c r="J12" s="13"/>
      <c r="K12" s="13"/>
      <c r="L12" s="13"/>
      <c r="M12" s="13"/>
      <c r="N12" s="13"/>
      <c r="O12" s="13"/>
      <c r="P12" s="13"/>
      <c r="Q12" s="13"/>
      <c r="R12" s="13"/>
      <c r="S12" s="13"/>
      <c r="T12" s="13"/>
      <c r="U12" s="67"/>
    </row>
    <row r="13" spans="1:22" ht="15.75" x14ac:dyDescent="0.25">
      <c r="A13" s="66" t="str">
        <f t="shared" si="0"/>
        <v>Пм1</v>
      </c>
      <c r="B13" s="13" t="s">
        <v>2971</v>
      </c>
      <c r="C13" s="13"/>
      <c r="D13" s="13" t="s">
        <v>3426</v>
      </c>
      <c r="E13" s="13">
        <v>200</v>
      </c>
      <c r="F13" s="13"/>
      <c r="G13" s="13"/>
      <c r="H13" s="13"/>
      <c r="I13" s="13"/>
      <c r="J13" s="13"/>
      <c r="K13" s="13"/>
      <c r="L13" s="13"/>
      <c r="M13" s="13"/>
      <c r="N13" s="13"/>
      <c r="O13" s="13"/>
      <c r="P13" s="13"/>
      <c r="Q13" s="13"/>
      <c r="R13" s="13"/>
      <c r="S13" s="13"/>
      <c r="T13" s="13"/>
      <c r="U13" s="67"/>
    </row>
    <row r="14" spans="1:22" ht="15.75" x14ac:dyDescent="0.25">
      <c r="A14" s="14" t="str">
        <f>$B$14</f>
        <v>Пм1</v>
      </c>
      <c r="B14" s="15" t="s">
        <v>3140</v>
      </c>
      <c r="C14" s="15" t="s">
        <v>3427</v>
      </c>
      <c r="D14" s="15" t="s">
        <v>3141</v>
      </c>
      <c r="E14" s="15">
        <v>1</v>
      </c>
      <c r="F14" s="15"/>
      <c r="G14" s="15"/>
      <c r="H14" s="15"/>
      <c r="I14" s="15"/>
      <c r="J14" s="15"/>
      <c r="K14" s="15"/>
      <c r="L14" s="15"/>
      <c r="M14" s="15"/>
      <c r="N14" s="15"/>
      <c r="O14" s="15"/>
      <c r="P14" s="15"/>
      <c r="Q14" s="15"/>
      <c r="R14" s="15"/>
      <c r="S14" s="15"/>
      <c r="T14" s="15"/>
      <c r="U14" s="16"/>
    </row>
    <row r="15" spans="1:22" ht="15.75" x14ac:dyDescent="0.25">
      <c r="A15" s="32" t="str">
        <f t="shared" ref="A15:A23" si="1">$B$14</f>
        <v>Пм1</v>
      </c>
      <c r="B15" s="30"/>
      <c r="C15" s="35" t="s">
        <v>2980</v>
      </c>
      <c r="D15" s="35" t="s">
        <v>2967</v>
      </c>
      <c r="E15" s="35">
        <f>E4</f>
        <v>50.23</v>
      </c>
      <c r="F15" s="13" t="s">
        <v>4</v>
      </c>
      <c r="G15" s="30" t="s">
        <v>3</v>
      </c>
      <c r="H15" s="30"/>
      <c r="I15" s="30"/>
      <c r="J15" s="30"/>
      <c r="K15" s="30"/>
      <c r="L15" s="30"/>
      <c r="M15" s="30"/>
      <c r="N15" s="30"/>
      <c r="O15" s="30"/>
      <c r="P15" s="30"/>
      <c r="Q15" s="30"/>
      <c r="R15" s="30"/>
      <c r="S15" s="30"/>
      <c r="T15" s="30"/>
      <c r="U15" s="33"/>
    </row>
    <row r="16" spans="1:22" ht="15.75" x14ac:dyDescent="0.25">
      <c r="A16" s="32" t="str">
        <f t="shared" si="1"/>
        <v>Пм1</v>
      </c>
      <c r="B16" s="30">
        <v>1</v>
      </c>
      <c r="C16" s="30" t="s">
        <v>2909</v>
      </c>
      <c r="D16" s="30" t="s">
        <v>3428</v>
      </c>
      <c r="E16" s="78">
        <v>1</v>
      </c>
      <c r="F16" s="13">
        <v>0.88800000000000001</v>
      </c>
      <c r="G16" s="30" t="s">
        <v>20</v>
      </c>
      <c r="H16" s="78">
        <f>Арм_ПоПлощади($E$8*1000*1000,$E$13,T16,6000)</f>
        <v>584300</v>
      </c>
      <c r="I16" s="30">
        <v>12</v>
      </c>
      <c r="J16" s="30" t="s">
        <v>2</v>
      </c>
      <c r="K16" s="30"/>
      <c r="L16" s="30"/>
      <c r="M16" s="30"/>
      <c r="N16" s="30"/>
      <c r="O16" s="30"/>
      <c r="P16" s="30"/>
      <c r="Q16" s="30"/>
      <c r="R16" s="30"/>
      <c r="S16" s="30">
        <v>455</v>
      </c>
      <c r="T16" s="30">
        <v>545</v>
      </c>
      <c r="U16" s="33">
        <v>30</v>
      </c>
    </row>
    <row r="17" spans="1:21" ht="15.75" x14ac:dyDescent="0.25">
      <c r="A17" s="32" t="str">
        <f t="shared" si="1"/>
        <v>Пм1</v>
      </c>
      <c r="B17" s="30">
        <v>1</v>
      </c>
      <c r="C17" s="30" t="s">
        <v>2909</v>
      </c>
      <c r="D17" s="30" t="s">
        <v>3429</v>
      </c>
      <c r="E17" s="78">
        <v>1</v>
      </c>
      <c r="F17" s="13">
        <v>0.88800000000000001</v>
      </c>
      <c r="G17" s="30" t="s">
        <v>20</v>
      </c>
      <c r="H17" s="78">
        <f>Арм_ПоПлощади($E$8*1000*1000,$E$13,T17,6000)</f>
        <v>584300</v>
      </c>
      <c r="I17" s="30">
        <v>12</v>
      </c>
      <c r="J17" s="30" t="s">
        <v>2</v>
      </c>
      <c r="K17" s="30"/>
      <c r="L17" s="30"/>
      <c r="M17" s="30"/>
      <c r="N17" s="30"/>
      <c r="O17" s="30"/>
      <c r="P17" s="30"/>
      <c r="Q17" s="30"/>
      <c r="R17" s="30"/>
      <c r="S17" s="30">
        <v>455</v>
      </c>
      <c r="T17" s="30">
        <v>545</v>
      </c>
      <c r="U17" s="33">
        <v>30</v>
      </c>
    </row>
    <row r="18" spans="1:21" ht="15.75" x14ac:dyDescent="0.25">
      <c r="A18" s="32" t="str">
        <f t="shared" si="1"/>
        <v>Пм1</v>
      </c>
      <c r="B18" s="30">
        <v>1</v>
      </c>
      <c r="C18" s="30" t="s">
        <v>2909</v>
      </c>
      <c r="D18" s="30" t="s">
        <v>3430</v>
      </c>
      <c r="E18" s="78">
        <v>1</v>
      </c>
      <c r="F18" s="13">
        <v>0.88800000000000001</v>
      </c>
      <c r="G18" s="30" t="s">
        <v>20</v>
      </c>
      <c r="H18" s="78">
        <f>Арм_ПоПлощади($E$8*1000*1000,$E$13,T18,6000)</f>
        <v>584300</v>
      </c>
      <c r="I18" s="30">
        <v>12</v>
      </c>
      <c r="J18" s="30" t="s">
        <v>2</v>
      </c>
      <c r="K18" s="30"/>
      <c r="L18" s="30"/>
      <c r="M18" s="30"/>
      <c r="N18" s="30"/>
      <c r="O18" s="30"/>
      <c r="P18" s="30"/>
      <c r="Q18" s="30"/>
      <c r="R18" s="30"/>
      <c r="S18" s="30">
        <v>455</v>
      </c>
      <c r="T18" s="30">
        <v>545</v>
      </c>
      <c r="U18" s="33">
        <v>30</v>
      </c>
    </row>
    <row r="19" spans="1:21" ht="15.75" x14ac:dyDescent="0.25">
      <c r="A19" s="32" t="str">
        <f t="shared" si="1"/>
        <v>Пм1</v>
      </c>
      <c r="B19" s="30">
        <v>1</v>
      </c>
      <c r="C19" s="30" t="s">
        <v>2909</v>
      </c>
      <c r="D19" s="30" t="s">
        <v>3431</v>
      </c>
      <c r="E19" s="78">
        <v>1</v>
      </c>
      <c r="F19" s="13">
        <v>0.88800000000000001</v>
      </c>
      <c r="G19" s="30" t="s">
        <v>20</v>
      </c>
      <c r="H19" s="78">
        <f>Арм_ПоПлощади($E$8*1000*1000,$E$13,T19,6000)</f>
        <v>584300</v>
      </c>
      <c r="I19" s="30">
        <v>12</v>
      </c>
      <c r="J19" s="30" t="s">
        <v>2</v>
      </c>
      <c r="K19" s="30"/>
      <c r="L19" s="30"/>
      <c r="M19" s="30"/>
      <c r="N19" s="30"/>
      <c r="O19" s="30"/>
      <c r="P19" s="30"/>
      <c r="Q19" s="30"/>
      <c r="R19" s="30"/>
      <c r="S19" s="30">
        <v>455</v>
      </c>
      <c r="T19" s="30">
        <v>545</v>
      </c>
      <c r="U19" s="33">
        <v>30</v>
      </c>
    </row>
    <row r="20" spans="1:21" ht="15.75" x14ac:dyDescent="0.25">
      <c r="A20" s="32" t="str">
        <f t="shared" si="1"/>
        <v>Пм1</v>
      </c>
      <c r="B20" s="30">
        <v>2</v>
      </c>
      <c r="C20" s="30" t="s">
        <v>2909</v>
      </c>
      <c r="D20" s="30" t="s">
        <v>3432</v>
      </c>
      <c r="E20" s="78">
        <v>1</v>
      </c>
      <c r="F20" s="13">
        <v>1.208</v>
      </c>
      <c r="G20" s="30" t="s">
        <v>20</v>
      </c>
      <c r="H20" s="78">
        <f>Арм_ПоПлощади($E$9*1000*1000,$E$13,T20,6000)</f>
        <v>217120</v>
      </c>
      <c r="I20" s="30">
        <v>14</v>
      </c>
      <c r="J20" s="30" t="s">
        <v>2</v>
      </c>
      <c r="K20" s="30"/>
      <c r="L20" s="30"/>
      <c r="M20" s="30"/>
      <c r="N20" s="30"/>
      <c r="O20" s="30"/>
      <c r="P20" s="30"/>
      <c r="Q20" s="30"/>
      <c r="R20" s="30"/>
      <c r="S20" s="30">
        <v>530</v>
      </c>
      <c r="T20" s="30">
        <v>635</v>
      </c>
      <c r="U20" s="33">
        <v>35</v>
      </c>
    </row>
    <row r="21" spans="1:21" ht="15.75" x14ac:dyDescent="0.25">
      <c r="A21" s="32" t="str">
        <f t="shared" si="1"/>
        <v>Пм1</v>
      </c>
      <c r="B21" s="30">
        <v>2</v>
      </c>
      <c r="C21" s="30" t="s">
        <v>2909</v>
      </c>
      <c r="D21" s="30" t="s">
        <v>3433</v>
      </c>
      <c r="E21" s="78">
        <v>1</v>
      </c>
      <c r="F21" s="13">
        <v>1.208</v>
      </c>
      <c r="G21" s="30" t="s">
        <v>20</v>
      </c>
      <c r="H21" s="78">
        <f>Арм_ПоПлощади($E$9*1000*1000,$E$13,T21,6000)</f>
        <v>217120</v>
      </c>
      <c r="I21" s="30">
        <v>14</v>
      </c>
      <c r="J21" s="30" t="s">
        <v>2</v>
      </c>
      <c r="K21" s="30"/>
      <c r="L21" s="30"/>
      <c r="M21" s="30"/>
      <c r="N21" s="30"/>
      <c r="O21" s="30"/>
      <c r="P21" s="30"/>
      <c r="Q21" s="30"/>
      <c r="R21" s="30"/>
      <c r="S21" s="30">
        <v>530</v>
      </c>
      <c r="T21" s="30">
        <v>635</v>
      </c>
      <c r="U21" s="33">
        <v>35</v>
      </c>
    </row>
    <row r="22" spans="1:21" ht="15.75" x14ac:dyDescent="0.25">
      <c r="A22" s="32" t="str">
        <f t="shared" si="1"/>
        <v>Пм1</v>
      </c>
      <c r="B22" s="79" t="str">
        <f>Изделия_спец.И!$B$45</f>
        <v>Кр3</v>
      </c>
      <c r="C22" s="79" t="str">
        <f>Изделия_спец.И!$C$45</f>
        <v xml:space="preserve"> </v>
      </c>
      <c r="D22" s="79" t="str">
        <f>Изделия_спец.И!$D$45</f>
        <v>Каркас Кр3</v>
      </c>
      <c r="E22" s="79">
        <v>114</v>
      </c>
      <c r="F22" s="13"/>
      <c r="G22" s="30"/>
      <c r="H22" s="30"/>
      <c r="I22" s="30"/>
      <c r="J22" s="30"/>
      <c r="K22" s="30"/>
      <c r="L22" s="30"/>
      <c r="M22" s="30"/>
      <c r="N22" s="30"/>
      <c r="O22" s="30"/>
      <c r="P22" s="30"/>
      <c r="Q22" s="30"/>
      <c r="R22" s="30"/>
      <c r="S22" s="30"/>
      <c r="T22" s="30"/>
      <c r="U22" s="33"/>
    </row>
    <row r="23" spans="1:21" ht="15.75" x14ac:dyDescent="0.25">
      <c r="A23" s="32" t="str">
        <f t="shared" si="1"/>
        <v>Пм1</v>
      </c>
      <c r="B23" s="79" t="str">
        <f>Изделия_спец.И!$B$49</f>
        <v>Кр4</v>
      </c>
      <c r="C23" s="79" t="str">
        <f>Изделия_спец.И!$C$49</f>
        <v xml:space="preserve"> </v>
      </c>
      <c r="D23" s="79" t="str">
        <f>Изделия_спец.И!$D$49</f>
        <v>Каркас Кр4</v>
      </c>
      <c r="E23" s="79">
        <v>17</v>
      </c>
      <c r="F23" s="13"/>
      <c r="G23" s="30"/>
      <c r="H23" s="30"/>
      <c r="I23" s="30"/>
      <c r="J23" s="30"/>
      <c r="K23" s="30"/>
      <c r="L23" s="30"/>
      <c r="M23" s="30"/>
      <c r="N23" s="30"/>
      <c r="O23" s="30"/>
      <c r="P23" s="30"/>
      <c r="Q23" s="30"/>
      <c r="R23" s="30"/>
      <c r="S23" s="30"/>
      <c r="T23" s="30"/>
      <c r="U23" s="33"/>
    </row>
    <row r="24" spans="1:21" ht="15.75" x14ac:dyDescent="0.25">
      <c r="A24" s="32" t="str">
        <f>A23</f>
        <v>Пм1</v>
      </c>
      <c r="B24" s="79" t="str">
        <f>Изделия_спец.И!$B$65</f>
        <v>Кр8</v>
      </c>
      <c r="C24" s="79" t="str">
        <f>Изделия_спец.И!$C$65</f>
        <v xml:space="preserve"> </v>
      </c>
      <c r="D24" s="79" t="str">
        <f>Изделия_спец.И!$D$65</f>
        <v>Каркас Кр8</v>
      </c>
      <c r="E24" s="79">
        <v>40</v>
      </c>
      <c r="F24" s="13"/>
      <c r="G24" s="30"/>
      <c r="H24" s="30"/>
      <c r="I24" s="30"/>
      <c r="J24" s="30"/>
      <c r="K24" s="30"/>
      <c r="L24" s="30"/>
      <c r="M24" s="30"/>
      <c r="N24" s="30"/>
      <c r="O24" s="30"/>
      <c r="P24" s="30"/>
      <c r="Q24" s="30"/>
      <c r="R24" s="30"/>
      <c r="S24" s="30"/>
      <c r="T24" s="30"/>
      <c r="U24" s="33"/>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17"/>
      <c r="B27" s="17"/>
      <c r="C27" s="17"/>
      <c r="D27" s="17"/>
      <c r="E27" s="17"/>
      <c r="F27" s="17"/>
      <c r="G27" s="17"/>
      <c r="H27" s="17"/>
      <c r="I27" s="17"/>
      <c r="J27" s="17"/>
      <c r="K27" s="17"/>
      <c r="L27" s="17"/>
      <c r="M27" s="17"/>
      <c r="N27" s="17"/>
      <c r="O27" s="17"/>
      <c r="P27" s="17"/>
      <c r="Q27" s="17"/>
      <c r="R27" s="17"/>
      <c r="S27" s="17"/>
      <c r="T27" s="17"/>
      <c r="U27" s="17"/>
    </row>
    <row r="28" spans="1:21" ht="31.5" x14ac:dyDescent="0.25">
      <c r="A28" s="66" t="s">
        <v>2971</v>
      </c>
      <c r="B28" s="13" t="s">
        <v>2971</v>
      </c>
      <c r="C28" s="13" t="s">
        <v>2981</v>
      </c>
      <c r="D28" s="13" t="s">
        <v>2982</v>
      </c>
      <c r="E28" s="13"/>
      <c r="F28" s="13"/>
      <c r="G28" s="13"/>
      <c r="H28" s="13"/>
      <c r="I28" s="13"/>
      <c r="J28" s="13"/>
      <c r="K28" s="13"/>
      <c r="L28" s="13"/>
      <c r="M28" s="13"/>
      <c r="N28" s="13"/>
      <c r="O28" s="13"/>
      <c r="P28" s="13"/>
      <c r="Q28" s="13"/>
      <c r="R28" s="13"/>
      <c r="S28" s="13"/>
      <c r="T28" s="13"/>
      <c r="U28" s="67"/>
    </row>
    <row r="29" spans="1:21" ht="15.75" x14ac:dyDescent="0.25">
      <c r="A29" s="17"/>
      <c r="B29" s="17"/>
      <c r="C29" s="17"/>
      <c r="D29" s="17"/>
      <c r="E29" s="17"/>
      <c r="F29" s="17"/>
      <c r="G29" s="17"/>
      <c r="H29" s="17"/>
      <c r="I29" s="17"/>
      <c r="J29" s="17"/>
      <c r="K29" s="17"/>
      <c r="L29" s="17"/>
      <c r="M29" s="17"/>
      <c r="N29" s="17"/>
      <c r="O29" s="17"/>
      <c r="P29" s="17"/>
      <c r="Q29" s="17"/>
      <c r="R29" s="17"/>
      <c r="S29" s="17"/>
      <c r="T29" s="17"/>
      <c r="U29" s="17"/>
    </row>
    <row r="30" spans="1:21" ht="15.75" x14ac:dyDescent="0.25">
      <c r="A30" s="17"/>
      <c r="B30" s="17"/>
      <c r="C30" s="17"/>
      <c r="D30" s="17"/>
      <c r="E30" s="17"/>
      <c r="F30" s="17"/>
      <c r="G30" s="17"/>
      <c r="H30" s="17"/>
      <c r="I30" s="17"/>
      <c r="J30" s="17"/>
      <c r="K30" s="17"/>
      <c r="L30" s="17"/>
      <c r="M30" s="17"/>
      <c r="N30" s="17"/>
      <c r="O30" s="17"/>
      <c r="P30" s="17"/>
      <c r="Q30" s="17"/>
      <c r="R30" s="17"/>
      <c r="S30" s="17"/>
      <c r="T30" s="17"/>
      <c r="U30" s="17"/>
    </row>
    <row r="31" spans="1:21" ht="15.75" x14ac:dyDescent="0.25">
      <c r="A31" s="66" t="s">
        <v>3140</v>
      </c>
      <c r="B31" s="13" t="s">
        <v>2971</v>
      </c>
      <c r="C31" s="13" t="s">
        <v>3434</v>
      </c>
      <c r="D31" s="13" t="s">
        <v>3435</v>
      </c>
      <c r="E31" s="13"/>
      <c r="F31" s="13"/>
      <c r="G31" s="13"/>
      <c r="H31" s="13"/>
      <c r="I31" s="13"/>
      <c r="J31" s="13"/>
      <c r="K31" s="13"/>
      <c r="L31" s="13"/>
      <c r="M31" s="13"/>
      <c r="N31" s="13"/>
      <c r="O31" s="13"/>
      <c r="P31" s="13"/>
      <c r="Q31" s="13"/>
      <c r="R31" s="13"/>
      <c r="S31" s="13"/>
      <c r="T31" s="13"/>
      <c r="U31" s="67"/>
    </row>
    <row r="32" spans="1:21" ht="15.75" x14ac:dyDescent="0.25">
      <c r="A32" s="68" t="s">
        <v>3140</v>
      </c>
      <c r="B32" s="69">
        <v>10</v>
      </c>
      <c r="C32" s="69" t="s">
        <v>2909</v>
      </c>
      <c r="D32" s="69" t="s">
        <v>3436</v>
      </c>
      <c r="E32" s="69">
        <v>7</v>
      </c>
      <c r="F32" s="69">
        <v>0.88800000000000001</v>
      </c>
      <c r="G32" s="69" t="s">
        <v>0</v>
      </c>
      <c r="H32" s="69">
        <v>1380</v>
      </c>
      <c r="I32" s="69">
        <v>12</v>
      </c>
      <c r="J32" s="69" t="s">
        <v>2</v>
      </c>
      <c r="K32" s="69"/>
      <c r="L32" s="69"/>
      <c r="M32" s="69"/>
      <c r="N32" s="69"/>
      <c r="O32" s="69"/>
      <c r="P32" s="69"/>
      <c r="Q32" s="69"/>
      <c r="R32" s="69"/>
      <c r="S32" s="69">
        <v>455</v>
      </c>
      <c r="T32" s="69">
        <v>545</v>
      </c>
      <c r="U32" s="70">
        <v>30</v>
      </c>
    </row>
    <row r="33" spans="1:21" ht="15.75" x14ac:dyDescent="0.25">
      <c r="A33" s="68" t="s">
        <v>3140</v>
      </c>
      <c r="B33" s="69">
        <v>10</v>
      </c>
      <c r="C33" s="69" t="s">
        <v>2909</v>
      </c>
      <c r="D33" s="69" t="s">
        <v>3437</v>
      </c>
      <c r="E33" s="69">
        <v>7</v>
      </c>
      <c r="F33" s="69">
        <v>0.88800000000000001</v>
      </c>
      <c r="G33" s="69" t="s">
        <v>0</v>
      </c>
      <c r="H33" s="69">
        <v>1380</v>
      </c>
      <c r="I33" s="69">
        <v>12</v>
      </c>
      <c r="J33" s="69" t="s">
        <v>2</v>
      </c>
      <c r="K33" s="69"/>
      <c r="L33" s="69"/>
      <c r="M33" s="69"/>
      <c r="N33" s="69"/>
      <c r="O33" s="69"/>
      <c r="P33" s="69"/>
      <c r="Q33" s="69"/>
      <c r="R33" s="69"/>
      <c r="S33" s="69">
        <v>455</v>
      </c>
      <c r="T33" s="69">
        <v>545</v>
      </c>
      <c r="U33" s="70">
        <v>30</v>
      </c>
    </row>
    <row r="34" spans="1:21" ht="15.75" x14ac:dyDescent="0.25">
      <c r="A34" s="68" t="s">
        <v>3140</v>
      </c>
      <c r="B34" s="69">
        <v>11</v>
      </c>
      <c r="C34" s="69" t="s">
        <v>2909</v>
      </c>
      <c r="D34" s="69" t="s">
        <v>3438</v>
      </c>
      <c r="E34" s="69">
        <v>8</v>
      </c>
      <c r="F34" s="69">
        <v>1.208</v>
      </c>
      <c r="G34" s="69" t="s">
        <v>0</v>
      </c>
      <c r="H34" s="69">
        <v>1580</v>
      </c>
      <c r="I34" s="69">
        <v>14</v>
      </c>
      <c r="J34" s="69" t="s">
        <v>2</v>
      </c>
      <c r="K34" s="69"/>
      <c r="L34" s="69"/>
      <c r="M34" s="69"/>
      <c r="N34" s="69"/>
      <c r="O34" s="69"/>
      <c r="P34" s="69"/>
      <c r="Q34" s="69"/>
      <c r="R34" s="69"/>
      <c r="S34" s="69">
        <v>530</v>
      </c>
      <c r="T34" s="69">
        <v>635</v>
      </c>
      <c r="U34" s="70">
        <v>35</v>
      </c>
    </row>
    <row r="35" spans="1:21" ht="15.75" x14ac:dyDescent="0.25">
      <c r="A35" s="68" t="s">
        <v>3140</v>
      </c>
      <c r="B35" s="69">
        <v>11</v>
      </c>
      <c r="C35" s="69" t="s">
        <v>2909</v>
      </c>
      <c r="D35" s="69" t="s">
        <v>3439</v>
      </c>
      <c r="E35" s="69">
        <v>8</v>
      </c>
      <c r="F35" s="69">
        <v>1.208</v>
      </c>
      <c r="G35" s="69" t="s">
        <v>0</v>
      </c>
      <c r="H35" s="69">
        <v>1580</v>
      </c>
      <c r="I35" s="69">
        <v>14</v>
      </c>
      <c r="J35" s="69" t="s">
        <v>2</v>
      </c>
      <c r="K35" s="69"/>
      <c r="L35" s="69"/>
      <c r="M35" s="69"/>
      <c r="N35" s="69"/>
      <c r="O35" s="69"/>
      <c r="P35" s="69"/>
      <c r="Q35" s="69"/>
      <c r="R35" s="69"/>
      <c r="S35" s="69">
        <v>530</v>
      </c>
      <c r="T35" s="69">
        <v>635</v>
      </c>
      <c r="U35" s="70">
        <v>35</v>
      </c>
    </row>
    <row r="36" spans="1:21" ht="15.75" x14ac:dyDescent="0.25">
      <c r="A36" s="68" t="s">
        <v>3140</v>
      </c>
      <c r="B36" s="69">
        <v>9</v>
      </c>
      <c r="C36" s="69" t="s">
        <v>2909</v>
      </c>
      <c r="D36" s="69" t="s">
        <v>3440</v>
      </c>
      <c r="E36" s="69">
        <v>8</v>
      </c>
      <c r="F36" s="69">
        <v>1.208</v>
      </c>
      <c r="G36" s="69" t="s">
        <v>0</v>
      </c>
      <c r="H36" s="69">
        <v>1550</v>
      </c>
      <c r="I36" s="69">
        <v>14</v>
      </c>
      <c r="J36" s="69" t="s">
        <v>2</v>
      </c>
      <c r="K36" s="69"/>
      <c r="L36" s="69"/>
      <c r="M36" s="69"/>
      <c r="N36" s="69"/>
      <c r="O36" s="69"/>
      <c r="P36" s="69"/>
      <c r="Q36" s="69"/>
      <c r="R36" s="69"/>
      <c r="S36" s="69">
        <v>530</v>
      </c>
      <c r="T36" s="69">
        <v>635</v>
      </c>
      <c r="U36" s="70">
        <v>35</v>
      </c>
    </row>
    <row r="37" spans="1:21" ht="15.75" x14ac:dyDescent="0.25">
      <c r="A37" s="68" t="s">
        <v>3140</v>
      </c>
      <c r="B37" s="69">
        <v>9</v>
      </c>
      <c r="C37" s="69" t="s">
        <v>2909</v>
      </c>
      <c r="D37" s="69" t="s">
        <v>3441</v>
      </c>
      <c r="E37" s="69">
        <v>35</v>
      </c>
      <c r="F37" s="69">
        <v>1.208</v>
      </c>
      <c r="G37" s="69" t="s">
        <v>0</v>
      </c>
      <c r="H37" s="69">
        <v>1550</v>
      </c>
      <c r="I37" s="69">
        <v>14</v>
      </c>
      <c r="J37" s="69" t="s">
        <v>2</v>
      </c>
      <c r="K37" s="69"/>
      <c r="L37" s="69"/>
      <c r="M37" s="69"/>
      <c r="N37" s="69"/>
      <c r="O37" s="69"/>
      <c r="P37" s="69"/>
      <c r="Q37" s="69"/>
      <c r="R37" s="69"/>
      <c r="S37" s="69">
        <v>530</v>
      </c>
      <c r="T37" s="69">
        <v>635</v>
      </c>
      <c r="U37" s="70">
        <v>35</v>
      </c>
    </row>
    <row r="38" spans="1:21" ht="15.75" x14ac:dyDescent="0.25">
      <c r="A38" s="68" t="s">
        <v>3140</v>
      </c>
      <c r="B38" s="69">
        <v>4</v>
      </c>
      <c r="C38" s="69" t="s">
        <v>2909</v>
      </c>
      <c r="D38" s="69" t="s">
        <v>3442</v>
      </c>
      <c r="E38" s="69">
        <v>7</v>
      </c>
      <c r="F38" s="69">
        <v>0.88800000000000001</v>
      </c>
      <c r="G38" s="69" t="s">
        <v>0</v>
      </c>
      <c r="H38" s="69">
        <v>1405</v>
      </c>
      <c r="I38" s="69">
        <v>12</v>
      </c>
      <c r="J38" s="69" t="s">
        <v>2</v>
      </c>
      <c r="K38" s="69"/>
      <c r="L38" s="69"/>
      <c r="M38" s="69"/>
      <c r="N38" s="69"/>
      <c r="O38" s="69"/>
      <c r="P38" s="69"/>
      <c r="Q38" s="69"/>
      <c r="R38" s="69"/>
      <c r="S38" s="69">
        <v>455</v>
      </c>
      <c r="T38" s="69">
        <v>545</v>
      </c>
      <c r="U38" s="70">
        <v>30</v>
      </c>
    </row>
    <row r="39" spans="1:21" ht="15.75" x14ac:dyDescent="0.25">
      <c r="A39" s="68" t="s">
        <v>3140</v>
      </c>
      <c r="B39" s="69">
        <v>4</v>
      </c>
      <c r="C39" s="69" t="s">
        <v>2909</v>
      </c>
      <c r="D39" s="69" t="s">
        <v>3443</v>
      </c>
      <c r="E39" s="69">
        <v>7</v>
      </c>
      <c r="F39" s="69">
        <v>0.88800000000000001</v>
      </c>
      <c r="G39" s="69" t="s">
        <v>0</v>
      </c>
      <c r="H39" s="69">
        <v>1405</v>
      </c>
      <c r="I39" s="69">
        <v>12</v>
      </c>
      <c r="J39" s="69" t="s">
        <v>2</v>
      </c>
      <c r="K39" s="69"/>
      <c r="L39" s="69"/>
      <c r="M39" s="69"/>
      <c r="N39" s="69"/>
      <c r="O39" s="69"/>
      <c r="P39" s="69"/>
      <c r="Q39" s="69"/>
      <c r="R39" s="69"/>
      <c r="S39" s="69">
        <v>455</v>
      </c>
      <c r="T39" s="69">
        <v>545</v>
      </c>
      <c r="U39" s="70">
        <v>30</v>
      </c>
    </row>
    <row r="40" spans="1:21" ht="15.75" x14ac:dyDescent="0.25">
      <c r="A40" s="68" t="s">
        <v>3140</v>
      </c>
      <c r="B40" s="69">
        <v>4</v>
      </c>
      <c r="C40" s="69" t="s">
        <v>2909</v>
      </c>
      <c r="D40" s="69" t="s">
        <v>3444</v>
      </c>
      <c r="E40" s="69">
        <v>4</v>
      </c>
      <c r="F40" s="69">
        <v>0.88800000000000001</v>
      </c>
      <c r="G40" s="69" t="s">
        <v>0</v>
      </c>
      <c r="H40" s="69">
        <v>1405</v>
      </c>
      <c r="I40" s="69">
        <v>12</v>
      </c>
      <c r="J40" s="69" t="s">
        <v>2</v>
      </c>
      <c r="K40" s="69"/>
      <c r="L40" s="69"/>
      <c r="M40" s="69"/>
      <c r="N40" s="69"/>
      <c r="O40" s="69"/>
      <c r="P40" s="69"/>
      <c r="Q40" s="69"/>
      <c r="R40" s="69"/>
      <c r="S40" s="69">
        <v>455</v>
      </c>
      <c r="T40" s="69">
        <v>545</v>
      </c>
      <c r="U40" s="70">
        <v>30</v>
      </c>
    </row>
    <row r="41" spans="1:21" ht="15.75" x14ac:dyDescent="0.25">
      <c r="A41" s="68" t="s">
        <v>3140</v>
      </c>
      <c r="B41" s="69">
        <v>4</v>
      </c>
      <c r="C41" s="69" t="s">
        <v>2909</v>
      </c>
      <c r="D41" s="69" t="s">
        <v>3445</v>
      </c>
      <c r="E41" s="69">
        <v>11</v>
      </c>
      <c r="F41" s="69">
        <v>0.88800000000000001</v>
      </c>
      <c r="G41" s="69" t="s">
        <v>0</v>
      </c>
      <c r="H41" s="69">
        <v>1405</v>
      </c>
      <c r="I41" s="69">
        <v>12</v>
      </c>
      <c r="J41" s="69" t="s">
        <v>2</v>
      </c>
      <c r="K41" s="69"/>
      <c r="L41" s="69"/>
      <c r="M41" s="69"/>
      <c r="N41" s="69"/>
      <c r="O41" s="69"/>
      <c r="P41" s="69"/>
      <c r="Q41" s="69"/>
      <c r="R41" s="69"/>
      <c r="S41" s="69">
        <v>455</v>
      </c>
      <c r="T41" s="69">
        <v>545</v>
      </c>
      <c r="U41" s="70">
        <v>30</v>
      </c>
    </row>
    <row r="42" spans="1:21" ht="15.75" x14ac:dyDescent="0.25">
      <c r="A42" s="68" t="s">
        <v>3140</v>
      </c>
      <c r="B42" s="69">
        <v>3</v>
      </c>
      <c r="C42" s="69" t="s">
        <v>2909</v>
      </c>
      <c r="D42" s="69" t="s">
        <v>3446</v>
      </c>
      <c r="E42" s="69">
        <v>19</v>
      </c>
      <c r="F42" s="69">
        <v>0.88800000000000001</v>
      </c>
      <c r="G42" s="69" t="s">
        <v>0</v>
      </c>
      <c r="H42" s="69">
        <v>1430</v>
      </c>
      <c r="I42" s="69">
        <v>12</v>
      </c>
      <c r="J42" s="69" t="s">
        <v>2</v>
      </c>
      <c r="K42" s="69"/>
      <c r="L42" s="69"/>
      <c r="M42" s="69"/>
      <c r="N42" s="69"/>
      <c r="O42" s="69"/>
      <c r="P42" s="69"/>
      <c r="Q42" s="69"/>
      <c r="R42" s="69"/>
      <c r="S42" s="69">
        <v>455</v>
      </c>
      <c r="T42" s="69">
        <v>545</v>
      </c>
      <c r="U42" s="70">
        <v>30</v>
      </c>
    </row>
    <row r="43" spans="1:21" ht="15.75" x14ac:dyDescent="0.25">
      <c r="A43" s="68" t="s">
        <v>3140</v>
      </c>
      <c r="B43" s="69">
        <v>3</v>
      </c>
      <c r="C43" s="69" t="s">
        <v>2909</v>
      </c>
      <c r="D43" s="69" t="s">
        <v>3447</v>
      </c>
      <c r="E43" s="69">
        <v>29</v>
      </c>
      <c r="F43" s="69">
        <v>0.88800000000000001</v>
      </c>
      <c r="G43" s="69" t="s">
        <v>0</v>
      </c>
      <c r="H43" s="69">
        <v>1430</v>
      </c>
      <c r="I43" s="69">
        <v>12</v>
      </c>
      <c r="J43" s="69" t="s">
        <v>2</v>
      </c>
      <c r="K43" s="69"/>
      <c r="L43" s="69"/>
      <c r="M43" s="69"/>
      <c r="N43" s="69"/>
      <c r="O43" s="69"/>
      <c r="P43" s="69"/>
      <c r="Q43" s="69"/>
      <c r="R43" s="69"/>
      <c r="S43" s="69">
        <v>455</v>
      </c>
      <c r="T43" s="69">
        <v>545</v>
      </c>
      <c r="U43" s="70">
        <v>30</v>
      </c>
    </row>
    <row r="44" spans="1:21" ht="15.75" x14ac:dyDescent="0.25">
      <c r="A44" s="68" t="s">
        <v>3140</v>
      </c>
      <c r="B44" s="69">
        <v>3</v>
      </c>
      <c r="C44" s="69" t="s">
        <v>2909</v>
      </c>
      <c r="D44" s="69" t="s">
        <v>3448</v>
      </c>
      <c r="E44" s="69">
        <v>4</v>
      </c>
      <c r="F44" s="69">
        <v>0.88800000000000001</v>
      </c>
      <c r="G44" s="69" t="s">
        <v>0</v>
      </c>
      <c r="H44" s="69">
        <v>1430</v>
      </c>
      <c r="I44" s="69">
        <v>12</v>
      </c>
      <c r="J44" s="69" t="s">
        <v>2</v>
      </c>
      <c r="K44" s="69"/>
      <c r="L44" s="69"/>
      <c r="M44" s="69"/>
      <c r="N44" s="69"/>
      <c r="O44" s="69"/>
      <c r="P44" s="69"/>
      <c r="Q44" s="69"/>
      <c r="R44" s="69"/>
      <c r="S44" s="69">
        <v>455</v>
      </c>
      <c r="T44" s="69">
        <v>545</v>
      </c>
      <c r="U44" s="70">
        <v>30</v>
      </c>
    </row>
    <row r="45" spans="1:21" ht="15.75" x14ac:dyDescent="0.25">
      <c r="A45" s="68" t="s">
        <v>3140</v>
      </c>
      <c r="B45" s="69">
        <v>3</v>
      </c>
      <c r="C45" s="69" t="s">
        <v>2909</v>
      </c>
      <c r="D45" s="69" t="s">
        <v>3449</v>
      </c>
      <c r="E45" s="69">
        <v>8</v>
      </c>
      <c r="F45" s="69">
        <v>0.88800000000000001</v>
      </c>
      <c r="G45" s="69" t="s">
        <v>0</v>
      </c>
      <c r="H45" s="69">
        <v>1430</v>
      </c>
      <c r="I45" s="69">
        <v>12</v>
      </c>
      <c r="J45" s="69" t="s">
        <v>2</v>
      </c>
      <c r="K45" s="69"/>
      <c r="L45" s="69"/>
      <c r="M45" s="69"/>
      <c r="N45" s="69"/>
      <c r="O45" s="69"/>
      <c r="P45" s="69"/>
      <c r="Q45" s="69"/>
      <c r="R45" s="69"/>
      <c r="S45" s="69">
        <v>455</v>
      </c>
      <c r="T45" s="69">
        <v>545</v>
      </c>
      <c r="U45" s="70">
        <v>30</v>
      </c>
    </row>
    <row r="46" spans="1:21" ht="15.75" x14ac:dyDescent="0.25">
      <c r="A46" s="68" t="s">
        <v>3140</v>
      </c>
      <c r="B46" s="69">
        <v>4</v>
      </c>
      <c r="C46" s="69" t="s">
        <v>2909</v>
      </c>
      <c r="D46" s="69" t="s">
        <v>3450</v>
      </c>
      <c r="E46" s="69">
        <v>7</v>
      </c>
      <c r="F46" s="69">
        <v>0.88800000000000001</v>
      </c>
      <c r="G46" s="69" t="s">
        <v>0</v>
      </c>
      <c r="H46" s="69">
        <v>1405</v>
      </c>
      <c r="I46" s="69">
        <v>12</v>
      </c>
      <c r="J46" s="69" t="s">
        <v>2</v>
      </c>
      <c r="K46" s="69"/>
      <c r="L46" s="69"/>
      <c r="M46" s="69"/>
      <c r="N46" s="69"/>
      <c r="O46" s="69"/>
      <c r="P46" s="69"/>
      <c r="Q46" s="69"/>
      <c r="R46" s="69"/>
      <c r="S46" s="69">
        <v>455</v>
      </c>
      <c r="T46" s="69">
        <v>545</v>
      </c>
      <c r="U46" s="70">
        <v>30</v>
      </c>
    </row>
    <row r="47" spans="1:21" ht="15.75" x14ac:dyDescent="0.25">
      <c r="A47" s="68" t="s">
        <v>3140</v>
      </c>
      <c r="B47" s="69">
        <v>4</v>
      </c>
      <c r="C47" s="69" t="s">
        <v>2909</v>
      </c>
      <c r="D47" s="69" t="s">
        <v>3451</v>
      </c>
      <c r="E47" s="69">
        <v>7</v>
      </c>
      <c r="F47" s="69">
        <v>0.88800000000000001</v>
      </c>
      <c r="G47" s="69" t="s">
        <v>0</v>
      </c>
      <c r="H47" s="69">
        <v>1405</v>
      </c>
      <c r="I47" s="69">
        <v>12</v>
      </c>
      <c r="J47" s="69" t="s">
        <v>2</v>
      </c>
      <c r="K47" s="69"/>
      <c r="L47" s="69"/>
      <c r="M47" s="69"/>
      <c r="N47" s="69"/>
      <c r="O47" s="69"/>
      <c r="P47" s="69"/>
      <c r="Q47" s="69"/>
      <c r="R47" s="69"/>
      <c r="S47" s="69">
        <v>455</v>
      </c>
      <c r="T47" s="69">
        <v>545</v>
      </c>
      <c r="U47" s="70">
        <v>30</v>
      </c>
    </row>
    <row r="48" spans="1:21" ht="15.75" x14ac:dyDescent="0.25">
      <c r="A48" s="68" t="s">
        <v>3140</v>
      </c>
      <c r="B48" s="69">
        <v>4</v>
      </c>
      <c r="C48" s="69" t="s">
        <v>2909</v>
      </c>
      <c r="D48" s="69" t="s">
        <v>3452</v>
      </c>
      <c r="E48" s="69">
        <v>4</v>
      </c>
      <c r="F48" s="69">
        <v>0.88800000000000001</v>
      </c>
      <c r="G48" s="69" t="s">
        <v>0</v>
      </c>
      <c r="H48" s="69">
        <v>1405</v>
      </c>
      <c r="I48" s="69">
        <v>12</v>
      </c>
      <c r="J48" s="69" t="s">
        <v>2</v>
      </c>
      <c r="K48" s="69"/>
      <c r="L48" s="69"/>
      <c r="M48" s="69"/>
      <c r="N48" s="69"/>
      <c r="O48" s="69"/>
      <c r="P48" s="69"/>
      <c r="Q48" s="69"/>
      <c r="R48" s="69"/>
      <c r="S48" s="69">
        <v>455</v>
      </c>
      <c r="T48" s="69">
        <v>545</v>
      </c>
      <c r="U48" s="70">
        <v>30</v>
      </c>
    </row>
    <row r="49" spans="1:21" ht="15.75" x14ac:dyDescent="0.25">
      <c r="A49" s="68" t="s">
        <v>3140</v>
      </c>
      <c r="B49" s="69">
        <v>4</v>
      </c>
      <c r="C49" s="69" t="s">
        <v>2909</v>
      </c>
      <c r="D49" s="69" t="s">
        <v>3453</v>
      </c>
      <c r="E49" s="69">
        <v>18</v>
      </c>
      <c r="F49" s="69">
        <v>0.88800000000000001</v>
      </c>
      <c r="G49" s="69" t="s">
        <v>0</v>
      </c>
      <c r="H49" s="69">
        <v>1405</v>
      </c>
      <c r="I49" s="69">
        <v>12</v>
      </c>
      <c r="J49" s="69" t="s">
        <v>2</v>
      </c>
      <c r="K49" s="69"/>
      <c r="L49" s="69"/>
      <c r="M49" s="69"/>
      <c r="N49" s="69"/>
      <c r="O49" s="69"/>
      <c r="P49" s="69"/>
      <c r="Q49" s="69"/>
      <c r="R49" s="69"/>
      <c r="S49" s="69">
        <v>455</v>
      </c>
      <c r="T49" s="69">
        <v>545</v>
      </c>
      <c r="U49" s="70">
        <v>30</v>
      </c>
    </row>
    <row r="50" spans="1:21" ht="15.75" x14ac:dyDescent="0.25">
      <c r="A50" s="68" t="s">
        <v>3140</v>
      </c>
      <c r="B50" s="69">
        <v>4</v>
      </c>
      <c r="C50" s="69" t="s">
        <v>2909</v>
      </c>
      <c r="D50" s="69" t="s">
        <v>3454</v>
      </c>
      <c r="E50" s="69">
        <v>18</v>
      </c>
      <c r="F50" s="69">
        <v>0.88800000000000001</v>
      </c>
      <c r="G50" s="69" t="s">
        <v>0</v>
      </c>
      <c r="H50" s="69">
        <v>1405</v>
      </c>
      <c r="I50" s="69">
        <v>12</v>
      </c>
      <c r="J50" s="69" t="s">
        <v>2</v>
      </c>
      <c r="K50" s="69"/>
      <c r="L50" s="69"/>
      <c r="M50" s="69"/>
      <c r="N50" s="69"/>
      <c r="O50" s="69"/>
      <c r="P50" s="69"/>
      <c r="Q50" s="69"/>
      <c r="R50" s="69"/>
      <c r="S50" s="69">
        <v>455</v>
      </c>
      <c r="T50" s="69">
        <v>545</v>
      </c>
      <c r="U50" s="70">
        <v>30</v>
      </c>
    </row>
    <row r="51" spans="1:21" ht="15.75" x14ac:dyDescent="0.25">
      <c r="A51" s="68" t="s">
        <v>3140</v>
      </c>
      <c r="B51" s="69">
        <v>4</v>
      </c>
      <c r="C51" s="69" t="s">
        <v>2909</v>
      </c>
      <c r="D51" s="69" t="s">
        <v>3455</v>
      </c>
      <c r="E51" s="69">
        <v>11</v>
      </c>
      <c r="F51" s="69">
        <v>0.88800000000000001</v>
      </c>
      <c r="G51" s="69" t="s">
        <v>0</v>
      </c>
      <c r="H51" s="69">
        <v>1405</v>
      </c>
      <c r="I51" s="69">
        <v>12</v>
      </c>
      <c r="J51" s="69" t="s">
        <v>2</v>
      </c>
      <c r="K51" s="69"/>
      <c r="L51" s="69"/>
      <c r="M51" s="69"/>
      <c r="N51" s="69"/>
      <c r="O51" s="69"/>
      <c r="P51" s="69"/>
      <c r="Q51" s="69"/>
      <c r="R51" s="69"/>
      <c r="S51" s="69">
        <v>455</v>
      </c>
      <c r="T51" s="69">
        <v>545</v>
      </c>
      <c r="U51" s="70">
        <v>30</v>
      </c>
    </row>
    <row r="52" spans="1:21" ht="15.75" x14ac:dyDescent="0.25">
      <c r="A52" s="68" t="s">
        <v>3140</v>
      </c>
      <c r="B52" s="69">
        <v>3</v>
      </c>
      <c r="C52" s="69" t="s">
        <v>2909</v>
      </c>
      <c r="D52" s="69" t="s">
        <v>3456</v>
      </c>
      <c r="E52" s="69">
        <v>19</v>
      </c>
      <c r="F52" s="69">
        <v>0.88800000000000001</v>
      </c>
      <c r="G52" s="69" t="s">
        <v>0</v>
      </c>
      <c r="H52" s="69">
        <v>1430</v>
      </c>
      <c r="I52" s="69">
        <v>12</v>
      </c>
      <c r="J52" s="69" t="s">
        <v>2</v>
      </c>
      <c r="K52" s="69"/>
      <c r="L52" s="69"/>
      <c r="M52" s="69"/>
      <c r="N52" s="69"/>
      <c r="O52" s="69"/>
      <c r="P52" s="69"/>
      <c r="Q52" s="69"/>
      <c r="R52" s="69"/>
      <c r="S52" s="69">
        <v>455</v>
      </c>
      <c r="T52" s="69">
        <v>545</v>
      </c>
      <c r="U52" s="70">
        <v>30</v>
      </c>
    </row>
    <row r="53" spans="1:21" ht="15.75" x14ac:dyDescent="0.25">
      <c r="A53" s="68" t="s">
        <v>3140</v>
      </c>
      <c r="B53" s="69">
        <v>3</v>
      </c>
      <c r="C53" s="69" t="s">
        <v>2909</v>
      </c>
      <c r="D53" s="69" t="s">
        <v>3457</v>
      </c>
      <c r="E53" s="69">
        <v>4</v>
      </c>
      <c r="F53" s="69">
        <v>0.88800000000000001</v>
      </c>
      <c r="G53" s="69" t="s">
        <v>0</v>
      </c>
      <c r="H53" s="69">
        <v>1430</v>
      </c>
      <c r="I53" s="69">
        <v>12</v>
      </c>
      <c r="J53" s="69" t="s">
        <v>2</v>
      </c>
      <c r="K53" s="69"/>
      <c r="L53" s="69"/>
      <c r="M53" s="69"/>
      <c r="N53" s="69"/>
      <c r="O53" s="69"/>
      <c r="P53" s="69"/>
      <c r="Q53" s="69"/>
      <c r="R53" s="69"/>
      <c r="S53" s="69">
        <v>455</v>
      </c>
      <c r="T53" s="69">
        <v>545</v>
      </c>
      <c r="U53" s="70">
        <v>30</v>
      </c>
    </row>
    <row r="54" spans="1:21" ht="15.75" x14ac:dyDescent="0.25">
      <c r="A54" s="68" t="s">
        <v>3140</v>
      </c>
      <c r="B54" s="69">
        <v>3</v>
      </c>
      <c r="C54" s="69" t="s">
        <v>2909</v>
      </c>
      <c r="D54" s="69" t="s">
        <v>3458</v>
      </c>
      <c r="E54" s="69">
        <v>29</v>
      </c>
      <c r="F54" s="69">
        <v>0.88800000000000001</v>
      </c>
      <c r="G54" s="69" t="s">
        <v>0</v>
      </c>
      <c r="H54" s="69">
        <v>1430</v>
      </c>
      <c r="I54" s="69">
        <v>12</v>
      </c>
      <c r="J54" s="69" t="s">
        <v>2</v>
      </c>
      <c r="K54" s="69"/>
      <c r="L54" s="69"/>
      <c r="M54" s="69"/>
      <c r="N54" s="69"/>
      <c r="O54" s="69"/>
      <c r="P54" s="69"/>
      <c r="Q54" s="69"/>
      <c r="R54" s="69"/>
      <c r="S54" s="69">
        <v>455</v>
      </c>
      <c r="T54" s="69">
        <v>545</v>
      </c>
      <c r="U54" s="70">
        <v>30</v>
      </c>
    </row>
    <row r="55" spans="1:21" ht="15.75" x14ac:dyDescent="0.25">
      <c r="A55" s="68" t="s">
        <v>3140</v>
      </c>
      <c r="B55" s="69">
        <v>3</v>
      </c>
      <c r="C55" s="69" t="s">
        <v>2909</v>
      </c>
      <c r="D55" s="69" t="s">
        <v>3459</v>
      </c>
      <c r="E55" s="69">
        <v>4</v>
      </c>
      <c r="F55" s="69">
        <v>0.88800000000000001</v>
      </c>
      <c r="G55" s="69" t="s">
        <v>0</v>
      </c>
      <c r="H55" s="69">
        <v>1430</v>
      </c>
      <c r="I55" s="69">
        <v>12</v>
      </c>
      <c r="J55" s="69" t="s">
        <v>2</v>
      </c>
      <c r="K55" s="69"/>
      <c r="L55" s="69"/>
      <c r="M55" s="69"/>
      <c r="N55" s="69"/>
      <c r="O55" s="69"/>
      <c r="P55" s="69"/>
      <c r="Q55" s="69"/>
      <c r="R55" s="69"/>
      <c r="S55" s="69">
        <v>455</v>
      </c>
      <c r="T55" s="69">
        <v>545</v>
      </c>
      <c r="U55" s="70">
        <v>30</v>
      </c>
    </row>
    <row r="56" spans="1:21" ht="15.75" x14ac:dyDescent="0.25">
      <c r="A56" s="68" t="s">
        <v>3140</v>
      </c>
      <c r="B56" s="69">
        <v>3</v>
      </c>
      <c r="C56" s="69" t="s">
        <v>2909</v>
      </c>
      <c r="D56" s="69" t="s">
        <v>3460</v>
      </c>
      <c r="E56" s="69">
        <v>8</v>
      </c>
      <c r="F56" s="69">
        <v>0.88800000000000001</v>
      </c>
      <c r="G56" s="69" t="s">
        <v>0</v>
      </c>
      <c r="H56" s="69">
        <v>1430</v>
      </c>
      <c r="I56" s="69">
        <v>12</v>
      </c>
      <c r="J56" s="69" t="s">
        <v>2</v>
      </c>
      <c r="K56" s="69"/>
      <c r="L56" s="69"/>
      <c r="M56" s="69"/>
      <c r="N56" s="69"/>
      <c r="O56" s="69"/>
      <c r="P56" s="69"/>
      <c r="Q56" s="69"/>
      <c r="R56" s="69"/>
      <c r="S56" s="69">
        <v>455</v>
      </c>
      <c r="T56" s="69">
        <v>545</v>
      </c>
      <c r="U56" s="70">
        <v>30</v>
      </c>
    </row>
    <row r="57" spans="1:21" ht="15.75" x14ac:dyDescent="0.25">
      <c r="A57" s="68" t="s">
        <v>3140</v>
      </c>
      <c r="B57" s="69">
        <v>4</v>
      </c>
      <c r="C57" s="69" t="s">
        <v>2909</v>
      </c>
      <c r="D57" s="69" t="s">
        <v>3461</v>
      </c>
      <c r="E57" s="69">
        <v>5</v>
      </c>
      <c r="F57" s="69">
        <v>0.88800000000000001</v>
      </c>
      <c r="G57" s="69" t="s">
        <v>0</v>
      </c>
      <c r="H57" s="69">
        <v>1405</v>
      </c>
      <c r="I57" s="69">
        <v>12</v>
      </c>
      <c r="J57" s="69" t="s">
        <v>2</v>
      </c>
      <c r="K57" s="69"/>
      <c r="L57" s="69"/>
      <c r="M57" s="69"/>
      <c r="N57" s="69"/>
      <c r="O57" s="69"/>
      <c r="P57" s="69"/>
      <c r="Q57" s="69"/>
      <c r="R57" s="69"/>
      <c r="S57" s="69">
        <v>455</v>
      </c>
      <c r="T57" s="69">
        <v>545</v>
      </c>
      <c r="U57" s="70">
        <v>30</v>
      </c>
    </row>
    <row r="58" spans="1:21" ht="15.75" x14ac:dyDescent="0.25">
      <c r="A58" s="68" t="s">
        <v>3140</v>
      </c>
      <c r="B58" s="69">
        <v>4</v>
      </c>
      <c r="C58" s="69" t="s">
        <v>2909</v>
      </c>
      <c r="D58" s="69" t="s">
        <v>3462</v>
      </c>
      <c r="E58" s="69">
        <v>5</v>
      </c>
      <c r="F58" s="69">
        <v>0.88800000000000001</v>
      </c>
      <c r="G58" s="69" t="s">
        <v>0</v>
      </c>
      <c r="H58" s="69">
        <v>1405</v>
      </c>
      <c r="I58" s="69">
        <v>12</v>
      </c>
      <c r="J58" s="69" t="s">
        <v>2</v>
      </c>
      <c r="K58" s="69"/>
      <c r="L58" s="69"/>
      <c r="M58" s="69"/>
      <c r="N58" s="69"/>
      <c r="O58" s="69"/>
      <c r="P58" s="69"/>
      <c r="Q58" s="69"/>
      <c r="R58" s="69"/>
      <c r="S58" s="69">
        <v>455</v>
      </c>
      <c r="T58" s="69">
        <v>545</v>
      </c>
      <c r="U58" s="70">
        <v>30</v>
      </c>
    </row>
    <row r="59" spans="1:21" ht="15.75" x14ac:dyDescent="0.25">
      <c r="A59" s="68" t="s">
        <v>3140</v>
      </c>
      <c r="B59" s="69">
        <v>3</v>
      </c>
      <c r="C59" s="69" t="s">
        <v>2909</v>
      </c>
      <c r="D59" s="69" t="s">
        <v>3463</v>
      </c>
      <c r="E59" s="69">
        <v>5</v>
      </c>
      <c r="F59" s="69">
        <v>0.88800000000000001</v>
      </c>
      <c r="G59" s="69" t="s">
        <v>0</v>
      </c>
      <c r="H59" s="69">
        <v>1430</v>
      </c>
      <c r="I59" s="69">
        <v>12</v>
      </c>
      <c r="J59" s="69" t="s">
        <v>2</v>
      </c>
      <c r="K59" s="69"/>
      <c r="L59" s="69"/>
      <c r="M59" s="69"/>
      <c r="N59" s="69"/>
      <c r="O59" s="69"/>
      <c r="P59" s="69"/>
      <c r="Q59" s="69"/>
      <c r="R59" s="69"/>
      <c r="S59" s="69">
        <v>455</v>
      </c>
      <c r="T59" s="69">
        <v>545</v>
      </c>
      <c r="U59" s="70">
        <v>30</v>
      </c>
    </row>
    <row r="60" spans="1:21" ht="15.75" x14ac:dyDescent="0.25">
      <c r="A60" s="68" t="s">
        <v>3140</v>
      </c>
      <c r="B60" s="69">
        <v>3</v>
      </c>
      <c r="C60" s="69" t="s">
        <v>2909</v>
      </c>
      <c r="D60" s="69" t="s">
        <v>3464</v>
      </c>
      <c r="E60" s="69">
        <v>5</v>
      </c>
      <c r="F60" s="69">
        <v>0.88800000000000001</v>
      </c>
      <c r="G60" s="69" t="s">
        <v>0</v>
      </c>
      <c r="H60" s="69">
        <v>1430</v>
      </c>
      <c r="I60" s="69">
        <v>12</v>
      </c>
      <c r="J60" s="69" t="s">
        <v>2</v>
      </c>
      <c r="K60" s="69"/>
      <c r="L60" s="69"/>
      <c r="M60" s="69"/>
      <c r="N60" s="69"/>
      <c r="O60" s="69"/>
      <c r="P60" s="69"/>
      <c r="Q60" s="69"/>
      <c r="R60" s="69"/>
      <c r="S60" s="69">
        <v>455</v>
      </c>
      <c r="T60" s="69">
        <v>545</v>
      </c>
      <c r="U60" s="70">
        <v>30</v>
      </c>
    </row>
    <row r="61" spans="1:21" ht="15.75" x14ac:dyDescent="0.25">
      <c r="A61" s="68" t="s">
        <v>3140</v>
      </c>
      <c r="B61" s="69">
        <v>4</v>
      </c>
      <c r="C61" s="69" t="s">
        <v>2909</v>
      </c>
      <c r="D61" s="69" t="s">
        <v>3465</v>
      </c>
      <c r="E61" s="69">
        <v>5</v>
      </c>
      <c r="F61" s="69">
        <v>0.88800000000000001</v>
      </c>
      <c r="G61" s="69" t="s">
        <v>0</v>
      </c>
      <c r="H61" s="69">
        <v>1405</v>
      </c>
      <c r="I61" s="69">
        <v>12</v>
      </c>
      <c r="J61" s="69" t="s">
        <v>2</v>
      </c>
      <c r="K61" s="69"/>
      <c r="L61" s="69"/>
      <c r="M61" s="69"/>
      <c r="N61" s="69"/>
      <c r="O61" s="69"/>
      <c r="P61" s="69"/>
      <c r="Q61" s="69"/>
      <c r="R61" s="69"/>
      <c r="S61" s="69">
        <v>455</v>
      </c>
      <c r="T61" s="69">
        <v>545</v>
      </c>
      <c r="U61" s="70">
        <v>30</v>
      </c>
    </row>
    <row r="62" spans="1:21" ht="15.75" x14ac:dyDescent="0.25">
      <c r="A62" s="68" t="s">
        <v>3140</v>
      </c>
      <c r="B62" s="69">
        <v>4</v>
      </c>
      <c r="C62" s="69" t="s">
        <v>2909</v>
      </c>
      <c r="D62" s="69" t="s">
        <v>3466</v>
      </c>
      <c r="E62" s="69">
        <v>5</v>
      </c>
      <c r="F62" s="69">
        <v>0.88800000000000001</v>
      </c>
      <c r="G62" s="69" t="s">
        <v>0</v>
      </c>
      <c r="H62" s="69">
        <v>1405</v>
      </c>
      <c r="I62" s="69">
        <v>12</v>
      </c>
      <c r="J62" s="69" t="s">
        <v>2</v>
      </c>
      <c r="K62" s="69"/>
      <c r="L62" s="69"/>
      <c r="M62" s="69"/>
      <c r="N62" s="69"/>
      <c r="O62" s="69"/>
      <c r="P62" s="69"/>
      <c r="Q62" s="69"/>
      <c r="R62" s="69"/>
      <c r="S62" s="69">
        <v>455</v>
      </c>
      <c r="T62" s="69">
        <v>545</v>
      </c>
      <c r="U62" s="70">
        <v>30</v>
      </c>
    </row>
    <row r="63" spans="1:21" ht="15.75" x14ac:dyDescent="0.25">
      <c r="A63" s="68" t="s">
        <v>3140</v>
      </c>
      <c r="B63" s="69">
        <v>3</v>
      </c>
      <c r="C63" s="69" t="s">
        <v>2909</v>
      </c>
      <c r="D63" s="69" t="s">
        <v>3467</v>
      </c>
      <c r="E63" s="69">
        <v>5</v>
      </c>
      <c r="F63" s="69">
        <v>0.88800000000000001</v>
      </c>
      <c r="G63" s="69" t="s">
        <v>0</v>
      </c>
      <c r="H63" s="69">
        <v>1430</v>
      </c>
      <c r="I63" s="69">
        <v>12</v>
      </c>
      <c r="J63" s="69" t="s">
        <v>2</v>
      </c>
      <c r="K63" s="69"/>
      <c r="L63" s="69"/>
      <c r="M63" s="69"/>
      <c r="N63" s="69"/>
      <c r="O63" s="69"/>
      <c r="P63" s="69"/>
      <c r="Q63" s="69"/>
      <c r="R63" s="69"/>
      <c r="S63" s="69">
        <v>455</v>
      </c>
      <c r="T63" s="69">
        <v>545</v>
      </c>
      <c r="U63" s="70">
        <v>30</v>
      </c>
    </row>
    <row r="64" spans="1:21" ht="15.75" x14ac:dyDescent="0.25">
      <c r="A64" s="68" t="s">
        <v>3140</v>
      </c>
      <c r="B64" s="69">
        <v>3</v>
      </c>
      <c r="C64" s="69" t="s">
        <v>2909</v>
      </c>
      <c r="D64" s="69" t="s">
        <v>3468</v>
      </c>
      <c r="E64" s="69">
        <v>5</v>
      </c>
      <c r="F64" s="69">
        <v>0.88800000000000001</v>
      </c>
      <c r="G64" s="69" t="s">
        <v>0</v>
      </c>
      <c r="H64" s="69">
        <v>1430</v>
      </c>
      <c r="I64" s="69">
        <v>12</v>
      </c>
      <c r="J64" s="69" t="s">
        <v>2</v>
      </c>
      <c r="K64" s="69"/>
      <c r="L64" s="69"/>
      <c r="M64" s="69"/>
      <c r="N64" s="69"/>
      <c r="O64" s="69"/>
      <c r="P64" s="69"/>
      <c r="Q64" s="69"/>
      <c r="R64" s="69"/>
      <c r="S64" s="69">
        <v>455</v>
      </c>
      <c r="T64" s="69">
        <v>545</v>
      </c>
      <c r="U64" s="70">
        <v>30</v>
      </c>
    </row>
    <row r="65" spans="1:21" ht="15.75" x14ac:dyDescent="0.25">
      <c r="A65" s="68" t="s">
        <v>3140</v>
      </c>
      <c r="B65" s="69">
        <v>3</v>
      </c>
      <c r="C65" s="69" t="s">
        <v>2909</v>
      </c>
      <c r="D65" s="69" t="s">
        <v>3469</v>
      </c>
      <c r="E65" s="69">
        <v>47</v>
      </c>
      <c r="F65" s="69">
        <v>0.88800000000000001</v>
      </c>
      <c r="G65" s="69" t="s">
        <v>0</v>
      </c>
      <c r="H65" s="69">
        <v>1430</v>
      </c>
      <c r="I65" s="69">
        <v>12</v>
      </c>
      <c r="J65" s="69" t="s">
        <v>2</v>
      </c>
      <c r="K65" s="69"/>
      <c r="L65" s="69"/>
      <c r="M65" s="69"/>
      <c r="N65" s="69"/>
      <c r="O65" s="69"/>
      <c r="P65" s="69"/>
      <c r="Q65" s="69"/>
      <c r="R65" s="69"/>
      <c r="S65" s="69">
        <v>455</v>
      </c>
      <c r="T65" s="69">
        <v>545</v>
      </c>
      <c r="U65" s="70">
        <v>30</v>
      </c>
    </row>
    <row r="66" spans="1:21" ht="15.75" x14ac:dyDescent="0.25">
      <c r="A66" s="68" t="s">
        <v>3140</v>
      </c>
      <c r="B66" s="69">
        <v>4</v>
      </c>
      <c r="C66" s="69" t="s">
        <v>2909</v>
      </c>
      <c r="D66" s="69" t="s">
        <v>3470</v>
      </c>
      <c r="E66" s="69">
        <v>91</v>
      </c>
      <c r="F66" s="69">
        <v>0.88800000000000001</v>
      </c>
      <c r="G66" s="69" t="s">
        <v>0</v>
      </c>
      <c r="H66" s="69">
        <v>1405</v>
      </c>
      <c r="I66" s="69">
        <v>12</v>
      </c>
      <c r="J66" s="69" t="s">
        <v>2</v>
      </c>
      <c r="K66" s="69"/>
      <c r="L66" s="69"/>
      <c r="M66" s="69"/>
      <c r="N66" s="69"/>
      <c r="O66" s="69"/>
      <c r="P66" s="69"/>
      <c r="Q66" s="69"/>
      <c r="R66" s="69"/>
      <c r="S66" s="69">
        <v>455</v>
      </c>
      <c r="T66" s="69">
        <v>545</v>
      </c>
      <c r="U66" s="70">
        <v>30</v>
      </c>
    </row>
    <row r="67" spans="1:21" ht="15.75" x14ac:dyDescent="0.25">
      <c r="A67" s="68" t="s">
        <v>3140</v>
      </c>
      <c r="B67" s="69">
        <v>3</v>
      </c>
      <c r="C67" s="69" t="s">
        <v>2909</v>
      </c>
      <c r="D67" s="69" t="s">
        <v>3471</v>
      </c>
      <c r="E67" s="69">
        <v>47</v>
      </c>
      <c r="F67" s="69">
        <v>0.88800000000000001</v>
      </c>
      <c r="G67" s="69" t="s">
        <v>0</v>
      </c>
      <c r="H67" s="69">
        <v>1430</v>
      </c>
      <c r="I67" s="69">
        <v>12</v>
      </c>
      <c r="J67" s="69" t="s">
        <v>2</v>
      </c>
      <c r="K67" s="69"/>
      <c r="L67" s="69"/>
      <c r="M67" s="69"/>
      <c r="N67" s="69"/>
      <c r="O67" s="69"/>
      <c r="P67" s="69"/>
      <c r="Q67" s="69"/>
      <c r="R67" s="69"/>
      <c r="S67" s="69">
        <v>455</v>
      </c>
      <c r="T67" s="69">
        <v>545</v>
      </c>
      <c r="U67" s="70">
        <v>30</v>
      </c>
    </row>
    <row r="68" spans="1:21" ht="15.75" x14ac:dyDescent="0.25">
      <c r="A68" s="68" t="s">
        <v>3140</v>
      </c>
      <c r="B68" s="69">
        <v>4</v>
      </c>
      <c r="C68" s="69" t="s">
        <v>2909</v>
      </c>
      <c r="D68" s="69" t="s">
        <v>3472</v>
      </c>
      <c r="E68" s="69">
        <v>91</v>
      </c>
      <c r="F68" s="69">
        <v>0.88800000000000001</v>
      </c>
      <c r="G68" s="69" t="s">
        <v>0</v>
      </c>
      <c r="H68" s="69">
        <v>1405</v>
      </c>
      <c r="I68" s="69">
        <v>12</v>
      </c>
      <c r="J68" s="69" t="s">
        <v>2</v>
      </c>
      <c r="K68" s="69"/>
      <c r="L68" s="69"/>
      <c r="M68" s="69"/>
      <c r="N68" s="69"/>
      <c r="O68" s="69"/>
      <c r="P68" s="69"/>
      <c r="Q68" s="69"/>
      <c r="R68" s="69"/>
      <c r="S68" s="69">
        <v>455</v>
      </c>
      <c r="T68" s="69">
        <v>545</v>
      </c>
      <c r="U68" s="70">
        <v>30</v>
      </c>
    </row>
    <row r="69" spans="1:21" ht="15.75" x14ac:dyDescent="0.25">
      <c r="A69" s="68" t="s">
        <v>3140</v>
      </c>
      <c r="B69" s="69">
        <v>11</v>
      </c>
      <c r="C69" s="69" t="s">
        <v>2909</v>
      </c>
      <c r="D69" s="69" t="s">
        <v>3473</v>
      </c>
      <c r="E69" s="69">
        <v>5</v>
      </c>
      <c r="F69" s="69">
        <v>0.88800000000000001</v>
      </c>
      <c r="G69" s="69" t="s">
        <v>0</v>
      </c>
      <c r="H69" s="69">
        <v>2000</v>
      </c>
      <c r="I69" s="69">
        <v>12</v>
      </c>
      <c r="J69" s="69" t="s">
        <v>2</v>
      </c>
      <c r="K69" s="69"/>
      <c r="L69" s="69"/>
      <c r="M69" s="69"/>
      <c r="N69" s="69"/>
      <c r="O69" s="69"/>
      <c r="P69" s="69"/>
      <c r="Q69" s="69"/>
      <c r="R69" s="69"/>
      <c r="S69" s="69">
        <v>455</v>
      </c>
      <c r="T69" s="69">
        <v>545</v>
      </c>
      <c r="U69" s="70">
        <v>30</v>
      </c>
    </row>
    <row r="70" spans="1:21" ht="15.75" x14ac:dyDescent="0.25">
      <c r="A70" s="68" t="s">
        <v>3140</v>
      </c>
      <c r="B70" s="69">
        <v>11</v>
      </c>
      <c r="C70" s="69" t="s">
        <v>2909</v>
      </c>
      <c r="D70" s="69" t="s">
        <v>3474</v>
      </c>
      <c r="E70" s="69">
        <v>5</v>
      </c>
      <c r="F70" s="69">
        <v>0.88800000000000001</v>
      </c>
      <c r="G70" s="69" t="s">
        <v>0</v>
      </c>
      <c r="H70" s="69">
        <v>2000</v>
      </c>
      <c r="I70" s="69">
        <v>12</v>
      </c>
      <c r="J70" s="69" t="s">
        <v>2</v>
      </c>
      <c r="K70" s="69"/>
      <c r="L70" s="69"/>
      <c r="M70" s="69"/>
      <c r="N70" s="69"/>
      <c r="O70" s="69"/>
      <c r="P70" s="69"/>
      <c r="Q70" s="69"/>
      <c r="R70" s="69"/>
      <c r="S70" s="69">
        <v>455</v>
      </c>
      <c r="T70" s="69">
        <v>545</v>
      </c>
      <c r="U70" s="70">
        <v>30</v>
      </c>
    </row>
    <row r="71" spans="1:21" ht="15.75" x14ac:dyDescent="0.25">
      <c r="A71" s="68" t="s">
        <v>3140</v>
      </c>
      <c r="B71" s="69">
        <v>21</v>
      </c>
      <c r="C71" s="69" t="s">
        <v>2909</v>
      </c>
      <c r="D71" s="69" t="s">
        <v>3475</v>
      </c>
      <c r="E71" s="69">
        <v>9</v>
      </c>
      <c r="F71" s="69">
        <v>1.208</v>
      </c>
      <c r="G71" s="69"/>
      <c r="H71" s="69">
        <v>2500</v>
      </c>
      <c r="I71" s="69">
        <v>14</v>
      </c>
      <c r="J71" s="69" t="s">
        <v>2</v>
      </c>
      <c r="K71" s="69"/>
      <c r="L71" s="69"/>
      <c r="M71" s="69"/>
      <c r="N71" s="69"/>
      <c r="O71" s="69"/>
      <c r="P71" s="69"/>
      <c r="Q71" s="69"/>
      <c r="R71" s="69"/>
      <c r="S71" s="69">
        <v>530</v>
      </c>
      <c r="T71" s="69">
        <v>635</v>
      </c>
      <c r="U71" s="70">
        <v>35</v>
      </c>
    </row>
    <row r="72" spans="1:21" ht="15.75" x14ac:dyDescent="0.25">
      <c r="A72" s="68" t="s">
        <v>3140</v>
      </c>
      <c r="B72" s="69">
        <v>21</v>
      </c>
      <c r="C72" s="69" t="s">
        <v>2909</v>
      </c>
      <c r="D72" s="69" t="s">
        <v>3476</v>
      </c>
      <c r="E72" s="69">
        <v>9</v>
      </c>
      <c r="F72" s="69">
        <v>1.208</v>
      </c>
      <c r="G72" s="69"/>
      <c r="H72" s="69">
        <v>2500</v>
      </c>
      <c r="I72" s="69">
        <v>14</v>
      </c>
      <c r="J72" s="69" t="s">
        <v>2</v>
      </c>
      <c r="K72" s="69"/>
      <c r="L72" s="69"/>
      <c r="M72" s="69"/>
      <c r="N72" s="69"/>
      <c r="O72" s="69"/>
      <c r="P72" s="69"/>
      <c r="Q72" s="69"/>
      <c r="R72" s="69"/>
      <c r="S72" s="69">
        <v>530</v>
      </c>
      <c r="T72" s="69">
        <v>635</v>
      </c>
      <c r="U72" s="70">
        <v>35</v>
      </c>
    </row>
    <row r="73" spans="1:21" ht="15.75" x14ac:dyDescent="0.25">
      <c r="A73" s="68" t="s">
        <v>3140</v>
      </c>
      <c r="B73" s="69">
        <v>41</v>
      </c>
      <c r="C73" s="69" t="s">
        <v>2909</v>
      </c>
      <c r="D73" s="69" t="s">
        <v>3477</v>
      </c>
      <c r="E73" s="69">
        <v>12</v>
      </c>
      <c r="F73" s="69">
        <v>1.208</v>
      </c>
      <c r="G73" s="69"/>
      <c r="H73" s="69">
        <v>2000</v>
      </c>
      <c r="I73" s="69">
        <v>14</v>
      </c>
      <c r="J73" s="69" t="s">
        <v>2</v>
      </c>
      <c r="K73" s="69"/>
      <c r="L73" s="69"/>
      <c r="M73" s="69"/>
      <c r="N73" s="69"/>
      <c r="O73" s="69"/>
      <c r="P73" s="69"/>
      <c r="Q73" s="69"/>
      <c r="R73" s="69"/>
      <c r="S73" s="69">
        <v>530</v>
      </c>
      <c r="T73" s="69">
        <v>635</v>
      </c>
      <c r="U73" s="70">
        <v>35</v>
      </c>
    </row>
    <row r="74" spans="1:21" ht="15.75" x14ac:dyDescent="0.25">
      <c r="A74" s="68" t="s">
        <v>3140</v>
      </c>
      <c r="B74" s="69">
        <v>41</v>
      </c>
      <c r="C74" s="69" t="s">
        <v>2909</v>
      </c>
      <c r="D74" s="69" t="s">
        <v>3478</v>
      </c>
      <c r="E74" s="69">
        <v>9</v>
      </c>
      <c r="F74" s="69">
        <v>1.208</v>
      </c>
      <c r="G74" s="69"/>
      <c r="H74" s="69">
        <v>2000</v>
      </c>
      <c r="I74" s="69">
        <v>14</v>
      </c>
      <c r="J74" s="69" t="s">
        <v>2</v>
      </c>
      <c r="K74" s="69"/>
      <c r="L74" s="69"/>
      <c r="M74" s="69"/>
      <c r="N74" s="69"/>
      <c r="O74" s="69"/>
      <c r="P74" s="69"/>
      <c r="Q74" s="69"/>
      <c r="R74" s="69"/>
      <c r="S74" s="69">
        <v>530</v>
      </c>
      <c r="T74" s="69">
        <v>635</v>
      </c>
      <c r="U74" s="70">
        <v>35</v>
      </c>
    </row>
    <row r="75" spans="1:21" ht="15.75" x14ac:dyDescent="0.25">
      <c r="A75" s="68" t="s">
        <v>3140</v>
      </c>
      <c r="B75" s="69">
        <v>41</v>
      </c>
      <c r="C75" s="69" t="s">
        <v>2909</v>
      </c>
      <c r="D75" s="69" t="s">
        <v>3479</v>
      </c>
      <c r="E75" s="69">
        <v>12</v>
      </c>
      <c r="F75" s="69">
        <v>1.208</v>
      </c>
      <c r="G75" s="69"/>
      <c r="H75" s="69">
        <v>2000</v>
      </c>
      <c r="I75" s="69">
        <v>14</v>
      </c>
      <c r="J75" s="69" t="s">
        <v>2</v>
      </c>
      <c r="K75" s="69"/>
      <c r="L75" s="69"/>
      <c r="M75" s="69"/>
      <c r="N75" s="69"/>
      <c r="O75" s="69"/>
      <c r="P75" s="69"/>
      <c r="Q75" s="69"/>
      <c r="R75" s="69"/>
      <c r="S75" s="69">
        <v>530</v>
      </c>
      <c r="T75" s="69">
        <v>635</v>
      </c>
      <c r="U75" s="70">
        <v>35</v>
      </c>
    </row>
    <row r="76" spans="1:21" ht="15.75" x14ac:dyDescent="0.25">
      <c r="A76" s="68" t="s">
        <v>3140</v>
      </c>
      <c r="B76" s="69">
        <v>41</v>
      </c>
      <c r="C76" s="69" t="s">
        <v>2909</v>
      </c>
      <c r="D76" s="69" t="s">
        <v>3480</v>
      </c>
      <c r="E76" s="69">
        <v>9</v>
      </c>
      <c r="F76" s="69">
        <v>1.208</v>
      </c>
      <c r="G76" s="69"/>
      <c r="H76" s="69">
        <v>2000</v>
      </c>
      <c r="I76" s="69">
        <v>14</v>
      </c>
      <c r="J76" s="69" t="s">
        <v>2</v>
      </c>
      <c r="K76" s="69"/>
      <c r="L76" s="69"/>
      <c r="M76" s="69"/>
      <c r="N76" s="69"/>
      <c r="O76" s="69"/>
      <c r="P76" s="69"/>
      <c r="Q76" s="69"/>
      <c r="R76" s="69"/>
      <c r="S76" s="69">
        <v>530</v>
      </c>
      <c r="T76" s="69">
        <v>635</v>
      </c>
      <c r="U76" s="70">
        <v>35</v>
      </c>
    </row>
    <row r="77" spans="1:21" ht="15.75" x14ac:dyDescent="0.25">
      <c r="A77" s="68" t="s">
        <v>3140</v>
      </c>
      <c r="B77" s="69">
        <v>31</v>
      </c>
      <c r="C77" s="69" t="s">
        <v>2909</v>
      </c>
      <c r="D77" s="69" t="s">
        <v>3481</v>
      </c>
      <c r="E77" s="69">
        <v>12</v>
      </c>
      <c r="F77" s="69">
        <v>1.208</v>
      </c>
      <c r="G77" s="69" t="s">
        <v>0</v>
      </c>
      <c r="H77" s="69">
        <v>2000</v>
      </c>
      <c r="I77" s="69">
        <v>14</v>
      </c>
      <c r="J77" s="69" t="s">
        <v>2</v>
      </c>
      <c r="K77" s="69"/>
      <c r="L77" s="69"/>
      <c r="M77" s="69"/>
      <c r="N77" s="69"/>
      <c r="O77" s="69"/>
      <c r="P77" s="69"/>
      <c r="Q77" s="69"/>
      <c r="R77" s="69"/>
      <c r="S77" s="69">
        <v>530</v>
      </c>
      <c r="T77" s="69">
        <v>635</v>
      </c>
      <c r="U77" s="70">
        <v>35</v>
      </c>
    </row>
    <row r="78" spans="1:21" ht="15.75" x14ac:dyDescent="0.25">
      <c r="A78" s="68" t="s">
        <v>3140</v>
      </c>
      <c r="B78" s="69">
        <v>31</v>
      </c>
      <c r="C78" s="69" t="s">
        <v>2909</v>
      </c>
      <c r="D78" s="69" t="s">
        <v>3482</v>
      </c>
      <c r="E78" s="69">
        <v>11</v>
      </c>
      <c r="F78" s="69">
        <v>1.5780000000000001</v>
      </c>
      <c r="G78" s="69"/>
      <c r="H78" s="69">
        <v>3000</v>
      </c>
      <c r="I78" s="69">
        <v>16</v>
      </c>
      <c r="J78" s="69" t="s">
        <v>2</v>
      </c>
      <c r="K78" s="69"/>
      <c r="L78" s="69"/>
      <c r="M78" s="69"/>
      <c r="N78" s="69"/>
      <c r="O78" s="69"/>
      <c r="P78" s="69"/>
      <c r="Q78" s="69"/>
      <c r="R78" s="69"/>
      <c r="S78" s="69">
        <v>605</v>
      </c>
      <c r="T78" s="69">
        <v>730</v>
      </c>
      <c r="U78" s="70">
        <v>40</v>
      </c>
    </row>
    <row r="79" spans="1:21" ht="15.75" x14ac:dyDescent="0.25">
      <c r="A79" s="68" t="s">
        <v>3140</v>
      </c>
      <c r="B79" s="69">
        <v>31</v>
      </c>
      <c r="C79" s="69" t="s">
        <v>2909</v>
      </c>
      <c r="D79" s="69" t="s">
        <v>3483</v>
      </c>
      <c r="E79" s="69">
        <v>12</v>
      </c>
      <c r="F79" s="69">
        <v>1.208</v>
      </c>
      <c r="G79" s="69" t="s">
        <v>0</v>
      </c>
      <c r="H79" s="69">
        <v>2000</v>
      </c>
      <c r="I79" s="69">
        <v>14</v>
      </c>
      <c r="J79" s="69" t="s">
        <v>2</v>
      </c>
      <c r="K79" s="69"/>
      <c r="L79" s="69"/>
      <c r="M79" s="69"/>
      <c r="N79" s="69"/>
      <c r="O79" s="69"/>
      <c r="P79" s="69"/>
      <c r="Q79" s="69"/>
      <c r="R79" s="69"/>
      <c r="S79" s="69">
        <v>530</v>
      </c>
      <c r="T79" s="69">
        <v>635</v>
      </c>
      <c r="U79" s="70">
        <v>35</v>
      </c>
    </row>
    <row r="80" spans="1:21" ht="15.75" x14ac:dyDescent="0.25">
      <c r="A80" s="68" t="s">
        <v>3140</v>
      </c>
      <c r="B80" s="69">
        <v>31</v>
      </c>
      <c r="C80" s="69" t="s">
        <v>2909</v>
      </c>
      <c r="D80" s="69" t="s">
        <v>3484</v>
      </c>
      <c r="E80" s="69">
        <v>11</v>
      </c>
      <c r="F80" s="69">
        <v>1.5780000000000001</v>
      </c>
      <c r="G80" s="69"/>
      <c r="H80" s="69">
        <v>3000</v>
      </c>
      <c r="I80" s="69">
        <v>16</v>
      </c>
      <c r="J80" s="69" t="s">
        <v>2</v>
      </c>
      <c r="K80" s="69"/>
      <c r="L80" s="69"/>
      <c r="M80" s="69"/>
      <c r="N80" s="69"/>
      <c r="O80" s="69"/>
      <c r="P80" s="69"/>
      <c r="Q80" s="69"/>
      <c r="R80" s="69"/>
      <c r="S80" s="69">
        <v>605</v>
      </c>
      <c r="T80" s="69">
        <v>730</v>
      </c>
      <c r="U80" s="70">
        <v>40</v>
      </c>
    </row>
    <row r="81" spans="1:21" ht="31.5" x14ac:dyDescent="0.25">
      <c r="A81" s="68" t="s">
        <v>3140</v>
      </c>
      <c r="B81" s="69">
        <v>4</v>
      </c>
      <c r="C81" s="69" t="s">
        <v>2909</v>
      </c>
      <c r="D81" s="69" t="s">
        <v>3485</v>
      </c>
      <c r="E81" s="69">
        <v>17</v>
      </c>
      <c r="F81" s="69">
        <v>1.208</v>
      </c>
      <c r="G81" s="69" t="s">
        <v>0</v>
      </c>
      <c r="H81" s="69">
        <v>5850</v>
      </c>
      <c r="I81" s="69">
        <v>14</v>
      </c>
      <c r="J81" s="69" t="s">
        <v>2</v>
      </c>
      <c r="K81" s="69"/>
      <c r="L81" s="69"/>
      <c r="M81" s="69"/>
      <c r="N81" s="69"/>
      <c r="O81" s="69"/>
      <c r="P81" s="69"/>
      <c r="Q81" s="69"/>
      <c r="R81" s="69"/>
      <c r="S81" s="69">
        <v>530</v>
      </c>
      <c r="T81" s="69">
        <v>635</v>
      </c>
      <c r="U81" s="70">
        <v>35</v>
      </c>
    </row>
    <row r="82" spans="1:21" ht="31.5" x14ac:dyDescent="0.25">
      <c r="A82" s="68" t="s">
        <v>3140</v>
      </c>
      <c r="B82" s="69">
        <v>5</v>
      </c>
      <c r="C82" s="69" t="s">
        <v>2909</v>
      </c>
      <c r="D82" s="69" t="s">
        <v>3486</v>
      </c>
      <c r="E82" s="69">
        <v>17</v>
      </c>
      <c r="F82" s="69">
        <v>1.208</v>
      </c>
      <c r="G82" s="69" t="s">
        <v>0</v>
      </c>
      <c r="H82" s="69">
        <v>6260</v>
      </c>
      <c r="I82" s="69">
        <v>14</v>
      </c>
      <c r="J82" s="69" t="s">
        <v>2</v>
      </c>
      <c r="K82" s="69"/>
      <c r="L82" s="69"/>
      <c r="M82" s="69"/>
      <c r="N82" s="69"/>
      <c r="O82" s="69"/>
      <c r="P82" s="69"/>
      <c r="Q82" s="69"/>
      <c r="R82" s="69"/>
      <c r="S82" s="69">
        <v>530</v>
      </c>
      <c r="T82" s="69">
        <v>635</v>
      </c>
      <c r="U82" s="70">
        <v>35</v>
      </c>
    </row>
    <row r="83" spans="1:21" ht="31.5" x14ac:dyDescent="0.25">
      <c r="A83" s="68" t="s">
        <v>3140</v>
      </c>
      <c r="B83" s="69">
        <v>6</v>
      </c>
      <c r="C83" s="69" t="s">
        <v>2909</v>
      </c>
      <c r="D83" s="69" t="s">
        <v>3487</v>
      </c>
      <c r="E83" s="69">
        <v>60</v>
      </c>
      <c r="F83" s="69">
        <v>0.222</v>
      </c>
      <c r="G83" s="69" t="s">
        <v>0</v>
      </c>
      <c r="H83" s="69">
        <v>350</v>
      </c>
      <c r="I83" s="69">
        <v>6</v>
      </c>
      <c r="J83" s="69" t="s">
        <v>1</v>
      </c>
      <c r="K83" s="69"/>
      <c r="L83" s="69"/>
      <c r="M83" s="69"/>
      <c r="N83" s="69"/>
      <c r="O83" s="69"/>
      <c r="P83" s="69"/>
      <c r="Q83" s="69"/>
      <c r="R83" s="69"/>
      <c r="S83" s="69">
        <v>200</v>
      </c>
      <c r="T83" s="69">
        <v>250</v>
      </c>
      <c r="U83" s="70">
        <v>7.5</v>
      </c>
    </row>
    <row r="84" spans="1:21" ht="31.5" x14ac:dyDescent="0.25">
      <c r="A84" s="68" t="s">
        <v>3140</v>
      </c>
      <c r="B84" s="69">
        <v>4</v>
      </c>
      <c r="C84" s="69" t="s">
        <v>2909</v>
      </c>
      <c r="D84" s="69" t="s">
        <v>3488</v>
      </c>
      <c r="E84" s="69">
        <v>6</v>
      </c>
      <c r="F84" s="69">
        <v>1.208</v>
      </c>
      <c r="G84" s="69" t="s">
        <v>0</v>
      </c>
      <c r="H84" s="69">
        <v>5850</v>
      </c>
      <c r="I84" s="69">
        <v>14</v>
      </c>
      <c r="J84" s="69" t="s">
        <v>2</v>
      </c>
      <c r="K84" s="69"/>
      <c r="L84" s="69"/>
      <c r="M84" s="69"/>
      <c r="N84" s="69"/>
      <c r="O84" s="69"/>
      <c r="P84" s="69"/>
      <c r="Q84" s="69"/>
      <c r="R84" s="69"/>
      <c r="S84" s="69">
        <v>530</v>
      </c>
      <c r="T84" s="69">
        <v>635</v>
      </c>
      <c r="U84" s="70">
        <v>35</v>
      </c>
    </row>
    <row r="85" spans="1:21" ht="31.5" x14ac:dyDescent="0.25">
      <c r="A85" s="68" t="s">
        <v>3140</v>
      </c>
      <c r="B85" s="69">
        <v>5</v>
      </c>
      <c r="C85" s="69" t="s">
        <v>2909</v>
      </c>
      <c r="D85" s="69" t="s">
        <v>3489</v>
      </c>
      <c r="E85" s="69">
        <v>6</v>
      </c>
      <c r="F85" s="69">
        <v>1.208</v>
      </c>
      <c r="G85" s="69" t="s">
        <v>0</v>
      </c>
      <c r="H85" s="69">
        <v>6260</v>
      </c>
      <c r="I85" s="69">
        <v>14</v>
      </c>
      <c r="J85" s="69" t="s">
        <v>2</v>
      </c>
      <c r="K85" s="69"/>
      <c r="L85" s="69"/>
      <c r="M85" s="69"/>
      <c r="N85" s="69"/>
      <c r="O85" s="69"/>
      <c r="P85" s="69"/>
      <c r="Q85" s="69"/>
      <c r="R85" s="69"/>
      <c r="S85" s="69">
        <v>530</v>
      </c>
      <c r="T85" s="69">
        <v>635</v>
      </c>
      <c r="U85" s="70">
        <v>35</v>
      </c>
    </row>
    <row r="86" spans="1:21" ht="31.5" x14ac:dyDescent="0.25">
      <c r="A86" s="68" t="s">
        <v>3140</v>
      </c>
      <c r="B86" s="69">
        <v>6</v>
      </c>
      <c r="C86" s="69" t="s">
        <v>2909</v>
      </c>
      <c r="D86" s="69" t="s">
        <v>3490</v>
      </c>
      <c r="E86" s="69">
        <v>13</v>
      </c>
      <c r="F86" s="69">
        <v>0.222</v>
      </c>
      <c r="G86" s="69" t="s">
        <v>0</v>
      </c>
      <c r="H86" s="69">
        <v>350</v>
      </c>
      <c r="I86" s="69">
        <v>6</v>
      </c>
      <c r="J86" s="69" t="s">
        <v>1</v>
      </c>
      <c r="K86" s="69"/>
      <c r="L86" s="69"/>
      <c r="M86" s="69"/>
      <c r="N86" s="69"/>
      <c r="O86" s="69"/>
      <c r="P86" s="69"/>
      <c r="Q86" s="69"/>
      <c r="R86" s="69"/>
      <c r="S86" s="69">
        <v>200</v>
      </c>
      <c r="T86" s="69">
        <v>250</v>
      </c>
      <c r="U86" s="70">
        <v>7.5</v>
      </c>
    </row>
    <row r="87" spans="1:21" ht="31.5" x14ac:dyDescent="0.25">
      <c r="A87" s="68" t="s">
        <v>3140</v>
      </c>
      <c r="B87" s="69">
        <v>4</v>
      </c>
      <c r="C87" s="69" t="s">
        <v>2909</v>
      </c>
      <c r="D87" s="69" t="s">
        <v>3491</v>
      </c>
      <c r="E87" s="69">
        <v>17</v>
      </c>
      <c r="F87" s="69">
        <v>1.208</v>
      </c>
      <c r="G87" s="69" t="s">
        <v>0</v>
      </c>
      <c r="H87" s="69">
        <v>5850</v>
      </c>
      <c r="I87" s="69">
        <v>14</v>
      </c>
      <c r="J87" s="69" t="s">
        <v>2</v>
      </c>
      <c r="K87" s="69"/>
      <c r="L87" s="69"/>
      <c r="M87" s="69"/>
      <c r="N87" s="69"/>
      <c r="O87" s="69"/>
      <c r="P87" s="69"/>
      <c r="Q87" s="69"/>
      <c r="R87" s="69"/>
      <c r="S87" s="69">
        <v>530</v>
      </c>
      <c r="T87" s="69">
        <v>635</v>
      </c>
      <c r="U87" s="70">
        <v>35</v>
      </c>
    </row>
    <row r="88" spans="1:21" ht="31.5" x14ac:dyDescent="0.25">
      <c r="A88" s="68" t="s">
        <v>3140</v>
      </c>
      <c r="B88" s="69">
        <v>5</v>
      </c>
      <c r="C88" s="69" t="s">
        <v>2909</v>
      </c>
      <c r="D88" s="69" t="s">
        <v>3492</v>
      </c>
      <c r="E88" s="69">
        <v>17</v>
      </c>
      <c r="F88" s="69">
        <v>1.208</v>
      </c>
      <c r="G88" s="69" t="s">
        <v>0</v>
      </c>
      <c r="H88" s="69">
        <v>6260</v>
      </c>
      <c r="I88" s="69">
        <v>14</v>
      </c>
      <c r="J88" s="69" t="s">
        <v>2</v>
      </c>
      <c r="K88" s="69"/>
      <c r="L88" s="69"/>
      <c r="M88" s="69"/>
      <c r="N88" s="69"/>
      <c r="O88" s="69"/>
      <c r="P88" s="69"/>
      <c r="Q88" s="69"/>
      <c r="R88" s="69"/>
      <c r="S88" s="69">
        <v>530</v>
      </c>
      <c r="T88" s="69">
        <v>635</v>
      </c>
      <c r="U88" s="70">
        <v>35</v>
      </c>
    </row>
    <row r="89" spans="1:21" ht="31.5" x14ac:dyDescent="0.25">
      <c r="A89" s="68" t="s">
        <v>3140</v>
      </c>
      <c r="B89" s="69">
        <v>6</v>
      </c>
      <c r="C89" s="69" t="s">
        <v>2909</v>
      </c>
      <c r="D89" s="69" t="s">
        <v>3493</v>
      </c>
      <c r="E89" s="69">
        <v>60</v>
      </c>
      <c r="F89" s="69">
        <v>0.222</v>
      </c>
      <c r="G89" s="69" t="s">
        <v>0</v>
      </c>
      <c r="H89" s="69">
        <v>350</v>
      </c>
      <c r="I89" s="69">
        <v>6</v>
      </c>
      <c r="J89" s="69" t="s">
        <v>1</v>
      </c>
      <c r="K89" s="69"/>
      <c r="L89" s="69"/>
      <c r="M89" s="69"/>
      <c r="N89" s="69"/>
      <c r="O89" s="69"/>
      <c r="P89" s="69"/>
      <c r="Q89" s="69"/>
      <c r="R89" s="69"/>
      <c r="S89" s="69">
        <v>200</v>
      </c>
      <c r="T89" s="69">
        <v>250</v>
      </c>
      <c r="U89" s="70">
        <v>7.5</v>
      </c>
    </row>
    <row r="90" spans="1:21" ht="15.75" x14ac:dyDescent="0.25">
      <c r="A90" s="68" t="s">
        <v>3140</v>
      </c>
      <c r="B90" s="69">
        <v>31</v>
      </c>
      <c r="C90" s="69" t="s">
        <v>2909</v>
      </c>
      <c r="D90" s="69" t="s">
        <v>3494</v>
      </c>
      <c r="E90" s="69">
        <v>13</v>
      </c>
      <c r="F90" s="69">
        <v>1.208</v>
      </c>
      <c r="G90" s="69" t="s">
        <v>0</v>
      </c>
      <c r="H90" s="69">
        <v>2000</v>
      </c>
      <c r="I90" s="69">
        <v>14</v>
      </c>
      <c r="J90" s="69" t="s">
        <v>2</v>
      </c>
      <c r="K90" s="69"/>
      <c r="L90" s="69"/>
      <c r="M90" s="69"/>
      <c r="N90" s="69"/>
      <c r="O90" s="69"/>
      <c r="P90" s="69"/>
      <c r="Q90" s="69"/>
      <c r="R90" s="69"/>
      <c r="S90" s="69">
        <v>530</v>
      </c>
      <c r="T90" s="69">
        <v>635</v>
      </c>
      <c r="U90" s="70">
        <v>35</v>
      </c>
    </row>
    <row r="91" spans="1:21" ht="15.75" x14ac:dyDescent="0.25">
      <c r="A91" s="68" t="s">
        <v>3140</v>
      </c>
      <c r="B91" s="69">
        <v>31</v>
      </c>
      <c r="C91" s="69" t="s">
        <v>2909</v>
      </c>
      <c r="D91" s="69" t="s">
        <v>3495</v>
      </c>
      <c r="E91" s="69">
        <v>13</v>
      </c>
      <c r="F91" s="69">
        <v>1.208</v>
      </c>
      <c r="G91" s="69"/>
      <c r="H91" s="69">
        <v>2500</v>
      </c>
      <c r="I91" s="69">
        <v>14</v>
      </c>
      <c r="J91" s="69" t="s">
        <v>2</v>
      </c>
      <c r="K91" s="69"/>
      <c r="L91" s="69"/>
      <c r="M91" s="69"/>
      <c r="N91" s="69"/>
      <c r="O91" s="69"/>
      <c r="P91" s="69"/>
      <c r="Q91" s="69"/>
      <c r="R91" s="69"/>
      <c r="S91" s="69">
        <v>530</v>
      </c>
      <c r="T91" s="69">
        <v>635</v>
      </c>
      <c r="U91" s="70">
        <v>35</v>
      </c>
    </row>
    <row r="92" spans="1:21" ht="15.75" x14ac:dyDescent="0.25">
      <c r="A92" s="68" t="s">
        <v>3140</v>
      </c>
      <c r="B92" s="69">
        <v>41</v>
      </c>
      <c r="C92" s="69" t="s">
        <v>2909</v>
      </c>
      <c r="D92" s="69" t="s">
        <v>3496</v>
      </c>
      <c r="E92" s="69">
        <v>13</v>
      </c>
      <c r="F92" s="69">
        <v>1.208</v>
      </c>
      <c r="G92" s="69"/>
      <c r="H92" s="69">
        <v>2800</v>
      </c>
      <c r="I92" s="69">
        <v>14</v>
      </c>
      <c r="J92" s="69" t="s">
        <v>2</v>
      </c>
      <c r="K92" s="69"/>
      <c r="L92" s="69"/>
      <c r="M92" s="69"/>
      <c r="N92" s="69"/>
      <c r="O92" s="69"/>
      <c r="P92" s="69"/>
      <c r="Q92" s="69"/>
      <c r="R92" s="69"/>
      <c r="S92" s="69">
        <v>530</v>
      </c>
      <c r="T92" s="69">
        <v>635</v>
      </c>
      <c r="U92" s="70">
        <v>35</v>
      </c>
    </row>
    <row r="93" spans="1:21" ht="15.75" x14ac:dyDescent="0.25">
      <c r="A93" s="68" t="s">
        <v>3140</v>
      </c>
      <c r="B93" s="69">
        <v>41</v>
      </c>
      <c r="C93" s="69" t="s">
        <v>2909</v>
      </c>
      <c r="D93" s="69" t="s">
        <v>3497</v>
      </c>
      <c r="E93" s="69">
        <v>13</v>
      </c>
      <c r="F93" s="69">
        <v>1.208</v>
      </c>
      <c r="G93" s="69"/>
      <c r="H93" s="69">
        <v>2800</v>
      </c>
      <c r="I93" s="69">
        <v>14</v>
      </c>
      <c r="J93" s="69" t="s">
        <v>2</v>
      </c>
      <c r="K93" s="69"/>
      <c r="L93" s="69"/>
      <c r="M93" s="69"/>
      <c r="N93" s="69"/>
      <c r="O93" s="69"/>
      <c r="P93" s="69"/>
      <c r="Q93" s="69"/>
      <c r="R93" s="69"/>
      <c r="S93" s="69">
        <v>530</v>
      </c>
      <c r="T93" s="69">
        <v>635</v>
      </c>
      <c r="U93" s="70">
        <v>35</v>
      </c>
    </row>
    <row r="94" spans="1:21" ht="15.75" x14ac:dyDescent="0.25">
      <c r="A94" s="68" t="s">
        <v>3140</v>
      </c>
      <c r="B94" s="69">
        <v>21</v>
      </c>
      <c r="C94" s="69" t="s">
        <v>2909</v>
      </c>
      <c r="D94" s="69" t="s">
        <v>3498</v>
      </c>
      <c r="E94" s="69">
        <v>9</v>
      </c>
      <c r="F94" s="69">
        <v>1.208</v>
      </c>
      <c r="G94" s="69"/>
      <c r="H94" s="69">
        <v>3000</v>
      </c>
      <c r="I94" s="69">
        <v>14</v>
      </c>
      <c r="J94" s="69" t="s">
        <v>2</v>
      </c>
      <c r="K94" s="69"/>
      <c r="L94" s="69"/>
      <c r="M94" s="69"/>
      <c r="N94" s="69"/>
      <c r="O94" s="69"/>
      <c r="P94" s="69"/>
      <c r="Q94" s="69"/>
      <c r="R94" s="69"/>
      <c r="S94" s="69">
        <v>530</v>
      </c>
      <c r="T94" s="69">
        <v>635</v>
      </c>
      <c r="U94" s="70">
        <v>35</v>
      </c>
    </row>
    <row r="95" spans="1:21" ht="15.75" x14ac:dyDescent="0.25">
      <c r="A95" s="68" t="s">
        <v>3140</v>
      </c>
      <c r="B95" s="69">
        <v>21</v>
      </c>
      <c r="C95" s="69" t="s">
        <v>2909</v>
      </c>
      <c r="D95" s="69" t="s">
        <v>3499</v>
      </c>
      <c r="E95" s="69">
        <v>9</v>
      </c>
      <c r="F95" s="69">
        <v>1.208</v>
      </c>
      <c r="G95" s="69"/>
      <c r="H95" s="69">
        <v>3000</v>
      </c>
      <c r="I95" s="69">
        <v>14</v>
      </c>
      <c r="J95" s="69" t="s">
        <v>2</v>
      </c>
      <c r="K95" s="69"/>
      <c r="L95" s="69"/>
      <c r="M95" s="69"/>
      <c r="N95" s="69"/>
      <c r="O95" s="69"/>
      <c r="P95" s="69"/>
      <c r="Q95" s="69"/>
      <c r="R95" s="69"/>
      <c r="S95" s="69">
        <v>530</v>
      </c>
      <c r="T95" s="69">
        <v>635</v>
      </c>
      <c r="U95" s="70">
        <v>35</v>
      </c>
    </row>
    <row r="96" spans="1:21" ht="15.75" x14ac:dyDescent="0.25">
      <c r="A96" s="68" t="s">
        <v>3140</v>
      </c>
      <c r="B96" s="69">
        <v>41</v>
      </c>
      <c r="C96" s="69" t="s">
        <v>2909</v>
      </c>
      <c r="D96" s="69" t="s">
        <v>3500</v>
      </c>
      <c r="E96" s="69">
        <v>5</v>
      </c>
      <c r="F96" s="69">
        <v>1.208</v>
      </c>
      <c r="G96" s="69"/>
      <c r="H96" s="69">
        <v>5500</v>
      </c>
      <c r="I96" s="69">
        <v>14</v>
      </c>
      <c r="J96" s="69" t="s">
        <v>2</v>
      </c>
      <c r="K96" s="69"/>
      <c r="L96" s="69"/>
      <c r="M96" s="69"/>
      <c r="N96" s="69"/>
      <c r="O96" s="69"/>
      <c r="P96" s="69"/>
      <c r="Q96" s="69"/>
      <c r="R96" s="69"/>
      <c r="S96" s="69">
        <v>530</v>
      </c>
      <c r="T96" s="69">
        <v>635</v>
      </c>
      <c r="U96" s="70">
        <v>35</v>
      </c>
    </row>
    <row r="97" spans="1:21" ht="15.75" x14ac:dyDescent="0.25">
      <c r="A97" s="68" t="s">
        <v>3140</v>
      </c>
      <c r="B97" s="69">
        <v>11</v>
      </c>
      <c r="C97" s="69" t="s">
        <v>2909</v>
      </c>
      <c r="D97" s="69" t="s">
        <v>3501</v>
      </c>
      <c r="E97" s="69">
        <v>11</v>
      </c>
      <c r="F97" s="69">
        <v>1.208</v>
      </c>
      <c r="G97" s="69" t="s">
        <v>0</v>
      </c>
      <c r="H97" s="69">
        <v>2500</v>
      </c>
      <c r="I97" s="69">
        <v>14</v>
      </c>
      <c r="J97" s="69" t="s">
        <v>2</v>
      </c>
      <c r="K97" s="69"/>
      <c r="L97" s="69"/>
      <c r="M97" s="69"/>
      <c r="N97" s="69"/>
      <c r="O97" s="69"/>
      <c r="P97" s="69"/>
      <c r="Q97" s="69"/>
      <c r="R97" s="69"/>
      <c r="S97" s="69">
        <v>530</v>
      </c>
      <c r="T97" s="69">
        <v>635</v>
      </c>
      <c r="U97" s="70">
        <v>35</v>
      </c>
    </row>
    <row r="98" spans="1:21" ht="15.75" x14ac:dyDescent="0.25">
      <c r="A98" s="68" t="s">
        <v>3140</v>
      </c>
      <c r="B98" s="69">
        <v>31</v>
      </c>
      <c r="C98" s="69" t="s">
        <v>2909</v>
      </c>
      <c r="D98" s="69" t="s">
        <v>3502</v>
      </c>
      <c r="E98" s="69">
        <v>13</v>
      </c>
      <c r="F98" s="69">
        <v>1.208</v>
      </c>
      <c r="G98" s="69"/>
      <c r="H98" s="69">
        <v>2500</v>
      </c>
      <c r="I98" s="69">
        <v>14</v>
      </c>
      <c r="J98" s="69" t="s">
        <v>2</v>
      </c>
      <c r="K98" s="69"/>
      <c r="L98" s="69"/>
      <c r="M98" s="69"/>
      <c r="N98" s="69"/>
      <c r="O98" s="69"/>
      <c r="P98" s="69"/>
      <c r="Q98" s="69"/>
      <c r="R98" s="69"/>
      <c r="S98" s="69">
        <v>530</v>
      </c>
      <c r="T98" s="69">
        <v>635</v>
      </c>
      <c r="U98" s="70">
        <v>35</v>
      </c>
    </row>
    <row r="99" spans="1:21" ht="15.75" x14ac:dyDescent="0.25">
      <c r="A99" s="68" t="s">
        <v>3140</v>
      </c>
      <c r="B99" s="69">
        <v>31</v>
      </c>
      <c r="C99" s="69" t="s">
        <v>2909</v>
      </c>
      <c r="D99" s="69" t="s">
        <v>3503</v>
      </c>
      <c r="E99" s="69">
        <v>13</v>
      </c>
      <c r="F99" s="69">
        <v>1.208</v>
      </c>
      <c r="G99" s="69" t="s">
        <v>0</v>
      </c>
      <c r="H99" s="69">
        <v>2000</v>
      </c>
      <c r="I99" s="69">
        <v>14</v>
      </c>
      <c r="J99" s="69" t="s">
        <v>2</v>
      </c>
      <c r="K99" s="69"/>
      <c r="L99" s="69"/>
      <c r="M99" s="69"/>
      <c r="N99" s="69"/>
      <c r="O99" s="69"/>
      <c r="P99" s="69"/>
      <c r="Q99" s="69"/>
      <c r="R99" s="69"/>
      <c r="S99" s="69">
        <v>530</v>
      </c>
      <c r="T99" s="69">
        <v>635</v>
      </c>
      <c r="U99" s="70">
        <v>35</v>
      </c>
    </row>
    <row r="100" spans="1:21" ht="15.75" x14ac:dyDescent="0.25">
      <c r="A100" s="68" t="s">
        <v>3140</v>
      </c>
      <c r="B100" s="69">
        <v>11</v>
      </c>
      <c r="C100" s="69" t="s">
        <v>2909</v>
      </c>
      <c r="D100" s="69" t="s">
        <v>3504</v>
      </c>
      <c r="E100" s="69">
        <v>11</v>
      </c>
      <c r="F100" s="69">
        <v>1.208</v>
      </c>
      <c r="G100" s="69" t="s">
        <v>0</v>
      </c>
      <c r="H100" s="69">
        <v>2500</v>
      </c>
      <c r="I100" s="69">
        <v>14</v>
      </c>
      <c r="J100" s="69" t="s">
        <v>2</v>
      </c>
      <c r="K100" s="69"/>
      <c r="L100" s="69"/>
      <c r="M100" s="69"/>
      <c r="N100" s="69"/>
      <c r="O100" s="69"/>
      <c r="P100" s="69"/>
      <c r="Q100" s="69"/>
      <c r="R100" s="69"/>
      <c r="S100" s="69">
        <v>530</v>
      </c>
      <c r="T100" s="69">
        <v>635</v>
      </c>
      <c r="U100" s="70">
        <v>35</v>
      </c>
    </row>
    <row r="101" spans="1:21" ht="15.75" x14ac:dyDescent="0.25">
      <c r="A101" s="68" t="s">
        <v>3140</v>
      </c>
      <c r="B101" s="69">
        <v>10</v>
      </c>
      <c r="C101" s="69" t="s">
        <v>2909</v>
      </c>
      <c r="D101" s="69" t="s">
        <v>3505</v>
      </c>
      <c r="E101" s="69">
        <v>7</v>
      </c>
      <c r="F101" s="69">
        <v>0.88800000000000001</v>
      </c>
      <c r="G101" s="69" t="s">
        <v>0</v>
      </c>
      <c r="H101" s="69">
        <v>1380</v>
      </c>
      <c r="I101" s="69">
        <v>12</v>
      </c>
      <c r="J101" s="69" t="s">
        <v>2</v>
      </c>
      <c r="K101" s="69"/>
      <c r="L101" s="69"/>
      <c r="M101" s="69"/>
      <c r="N101" s="69"/>
      <c r="O101" s="69"/>
      <c r="P101" s="69"/>
      <c r="Q101" s="69"/>
      <c r="R101" s="69"/>
      <c r="S101" s="69">
        <v>455</v>
      </c>
      <c r="T101" s="69">
        <v>545</v>
      </c>
      <c r="U101" s="70">
        <v>30</v>
      </c>
    </row>
    <row r="102" spans="1:21" ht="15.75" x14ac:dyDescent="0.25">
      <c r="A102" s="68" t="s">
        <v>3140</v>
      </c>
      <c r="B102" s="69">
        <v>10</v>
      </c>
      <c r="C102" s="69" t="s">
        <v>2909</v>
      </c>
      <c r="D102" s="69" t="s">
        <v>3506</v>
      </c>
      <c r="E102" s="69">
        <v>7</v>
      </c>
      <c r="F102" s="69">
        <v>0.88800000000000001</v>
      </c>
      <c r="G102" s="69" t="s">
        <v>0</v>
      </c>
      <c r="H102" s="69">
        <v>1380</v>
      </c>
      <c r="I102" s="69">
        <v>12</v>
      </c>
      <c r="J102" s="69" t="s">
        <v>2</v>
      </c>
      <c r="K102" s="69"/>
      <c r="L102" s="69"/>
      <c r="M102" s="69"/>
      <c r="N102" s="69"/>
      <c r="O102" s="69"/>
      <c r="P102" s="69"/>
      <c r="Q102" s="69"/>
      <c r="R102" s="69"/>
      <c r="S102" s="69">
        <v>455</v>
      </c>
      <c r="T102" s="69">
        <v>545</v>
      </c>
      <c r="U102" s="70">
        <v>30</v>
      </c>
    </row>
    <row r="103" spans="1:21" ht="15.75" x14ac:dyDescent="0.25">
      <c r="A103" s="68" t="s">
        <v>3140</v>
      </c>
      <c r="B103" s="69">
        <v>10</v>
      </c>
      <c r="C103" s="69" t="s">
        <v>2909</v>
      </c>
      <c r="D103" s="69" t="s">
        <v>3507</v>
      </c>
      <c r="E103" s="69">
        <v>7</v>
      </c>
      <c r="F103" s="69">
        <v>0.88800000000000001</v>
      </c>
      <c r="G103" s="69" t="s">
        <v>0</v>
      </c>
      <c r="H103" s="69">
        <v>1380</v>
      </c>
      <c r="I103" s="69">
        <v>12</v>
      </c>
      <c r="J103" s="69" t="s">
        <v>2</v>
      </c>
      <c r="K103" s="69"/>
      <c r="L103" s="69"/>
      <c r="M103" s="69"/>
      <c r="N103" s="69"/>
      <c r="O103" s="69"/>
      <c r="P103" s="69"/>
      <c r="Q103" s="69"/>
      <c r="R103" s="69"/>
      <c r="S103" s="69">
        <v>455</v>
      </c>
      <c r="T103" s="69">
        <v>545</v>
      </c>
      <c r="U103" s="70">
        <v>30</v>
      </c>
    </row>
    <row r="104" spans="1:21" ht="15.75" x14ac:dyDescent="0.25">
      <c r="A104" s="68" t="s">
        <v>3140</v>
      </c>
      <c r="B104" s="69">
        <v>10</v>
      </c>
      <c r="C104" s="69" t="s">
        <v>2909</v>
      </c>
      <c r="D104" s="69" t="s">
        <v>3508</v>
      </c>
      <c r="E104" s="69">
        <v>7</v>
      </c>
      <c r="F104" s="69">
        <v>0.88800000000000001</v>
      </c>
      <c r="G104" s="69" t="s">
        <v>0</v>
      </c>
      <c r="H104" s="69">
        <v>1380</v>
      </c>
      <c r="I104" s="69">
        <v>12</v>
      </c>
      <c r="J104" s="69" t="s">
        <v>2</v>
      </c>
      <c r="K104" s="69"/>
      <c r="L104" s="69"/>
      <c r="M104" s="69"/>
      <c r="N104" s="69"/>
      <c r="O104" s="69"/>
      <c r="P104" s="69"/>
      <c r="Q104" s="69"/>
      <c r="R104" s="69"/>
      <c r="S104" s="69">
        <v>455</v>
      </c>
      <c r="T104" s="69">
        <v>545</v>
      </c>
      <c r="U104" s="70">
        <v>30</v>
      </c>
    </row>
    <row r="105" spans="1:21" ht="15.75" x14ac:dyDescent="0.25">
      <c r="A105" s="68" t="s">
        <v>3140</v>
      </c>
      <c r="B105" s="69">
        <v>10</v>
      </c>
      <c r="C105" s="69" t="s">
        <v>2909</v>
      </c>
      <c r="D105" s="69" t="s">
        <v>3509</v>
      </c>
      <c r="E105" s="69">
        <v>7</v>
      </c>
      <c r="F105" s="69">
        <v>0.88800000000000001</v>
      </c>
      <c r="G105" s="69" t="s">
        <v>0</v>
      </c>
      <c r="H105" s="69">
        <v>1380</v>
      </c>
      <c r="I105" s="69">
        <v>12</v>
      </c>
      <c r="J105" s="69" t="s">
        <v>2</v>
      </c>
      <c r="K105" s="69"/>
      <c r="L105" s="69"/>
      <c r="M105" s="69"/>
      <c r="N105" s="69"/>
      <c r="O105" s="69"/>
      <c r="P105" s="69"/>
      <c r="Q105" s="69"/>
      <c r="R105" s="69"/>
      <c r="S105" s="69">
        <v>455</v>
      </c>
      <c r="T105" s="69">
        <v>545</v>
      </c>
      <c r="U105" s="70">
        <v>30</v>
      </c>
    </row>
    <row r="106" spans="1:21" ht="15.75" x14ac:dyDescent="0.25">
      <c r="A106" s="68" t="s">
        <v>3140</v>
      </c>
      <c r="B106" s="69">
        <v>10</v>
      </c>
      <c r="C106" s="69" t="s">
        <v>2909</v>
      </c>
      <c r="D106" s="69" t="s">
        <v>3510</v>
      </c>
      <c r="E106" s="69">
        <v>7</v>
      </c>
      <c r="F106" s="69">
        <v>0.88800000000000001</v>
      </c>
      <c r="G106" s="69" t="s">
        <v>0</v>
      </c>
      <c r="H106" s="69">
        <v>1380</v>
      </c>
      <c r="I106" s="69">
        <v>12</v>
      </c>
      <c r="J106" s="69" t="s">
        <v>2</v>
      </c>
      <c r="K106" s="69"/>
      <c r="L106" s="69"/>
      <c r="M106" s="69"/>
      <c r="N106" s="69"/>
      <c r="O106" s="69"/>
      <c r="P106" s="69"/>
      <c r="Q106" s="69"/>
      <c r="R106" s="69"/>
      <c r="S106" s="69">
        <v>455</v>
      </c>
      <c r="T106" s="69">
        <v>545</v>
      </c>
      <c r="U106" s="70">
        <v>30</v>
      </c>
    </row>
    <row r="107" spans="1:21" ht="15.75" x14ac:dyDescent="0.25">
      <c r="A107" s="68" t="s">
        <v>3140</v>
      </c>
      <c r="B107" s="69">
        <v>10</v>
      </c>
      <c r="C107" s="69" t="s">
        <v>2909</v>
      </c>
      <c r="D107" s="69" t="s">
        <v>3511</v>
      </c>
      <c r="E107" s="69">
        <v>7</v>
      </c>
      <c r="F107" s="69">
        <v>0.88800000000000001</v>
      </c>
      <c r="G107" s="69" t="s">
        <v>0</v>
      </c>
      <c r="H107" s="69">
        <v>1380</v>
      </c>
      <c r="I107" s="69">
        <v>12</v>
      </c>
      <c r="J107" s="69" t="s">
        <v>2</v>
      </c>
      <c r="K107" s="69"/>
      <c r="L107" s="69"/>
      <c r="M107" s="69"/>
      <c r="N107" s="69"/>
      <c r="O107" s="69"/>
      <c r="P107" s="69"/>
      <c r="Q107" s="69"/>
      <c r="R107" s="69"/>
      <c r="S107" s="69">
        <v>455</v>
      </c>
      <c r="T107" s="69">
        <v>545</v>
      </c>
      <c r="U107" s="70">
        <v>30</v>
      </c>
    </row>
    <row r="108" spans="1:21" ht="15.75" x14ac:dyDescent="0.25">
      <c r="A108" s="68" t="s">
        <v>3140</v>
      </c>
      <c r="B108" s="69">
        <v>10</v>
      </c>
      <c r="C108" s="69" t="s">
        <v>2909</v>
      </c>
      <c r="D108" s="69" t="s">
        <v>3512</v>
      </c>
      <c r="E108" s="69">
        <v>7</v>
      </c>
      <c r="F108" s="69">
        <v>0.88800000000000001</v>
      </c>
      <c r="G108" s="69" t="s">
        <v>0</v>
      </c>
      <c r="H108" s="69">
        <v>1380</v>
      </c>
      <c r="I108" s="69">
        <v>12</v>
      </c>
      <c r="J108" s="69" t="s">
        <v>2</v>
      </c>
      <c r="K108" s="69"/>
      <c r="L108" s="69"/>
      <c r="M108" s="69"/>
      <c r="N108" s="69"/>
      <c r="O108" s="69"/>
      <c r="P108" s="69"/>
      <c r="Q108" s="69"/>
      <c r="R108" s="69"/>
      <c r="S108" s="69">
        <v>455</v>
      </c>
      <c r="T108" s="69">
        <v>545</v>
      </c>
      <c r="U108" s="70">
        <v>30</v>
      </c>
    </row>
    <row r="109" spans="1:21" ht="15.75" x14ac:dyDescent="0.25">
      <c r="A109" s="68" t="s">
        <v>3140</v>
      </c>
      <c r="B109" s="69">
        <v>10</v>
      </c>
      <c r="C109" s="69" t="s">
        <v>2909</v>
      </c>
      <c r="D109" s="69" t="s">
        <v>3513</v>
      </c>
      <c r="E109" s="69">
        <v>7</v>
      </c>
      <c r="F109" s="69">
        <v>0.88800000000000001</v>
      </c>
      <c r="G109" s="69" t="s">
        <v>0</v>
      </c>
      <c r="H109" s="69">
        <v>1380</v>
      </c>
      <c r="I109" s="69">
        <v>12</v>
      </c>
      <c r="J109" s="69" t="s">
        <v>2</v>
      </c>
      <c r="K109" s="69"/>
      <c r="L109" s="69"/>
      <c r="M109" s="69"/>
      <c r="N109" s="69"/>
      <c r="O109" s="69"/>
      <c r="P109" s="69"/>
      <c r="Q109" s="69"/>
      <c r="R109" s="69"/>
      <c r="S109" s="69">
        <v>455</v>
      </c>
      <c r="T109" s="69">
        <v>545</v>
      </c>
      <c r="U109" s="70">
        <v>30</v>
      </c>
    </row>
    <row r="110" spans="1:21" ht="15.75" x14ac:dyDescent="0.25">
      <c r="A110" s="68" t="s">
        <v>3140</v>
      </c>
      <c r="B110" s="69">
        <v>10</v>
      </c>
      <c r="C110" s="69" t="s">
        <v>2909</v>
      </c>
      <c r="D110" s="69" t="s">
        <v>3514</v>
      </c>
      <c r="E110" s="69">
        <v>7</v>
      </c>
      <c r="F110" s="69">
        <v>0.88800000000000001</v>
      </c>
      <c r="G110" s="69" t="s">
        <v>0</v>
      </c>
      <c r="H110" s="69">
        <v>1380</v>
      </c>
      <c r="I110" s="69">
        <v>12</v>
      </c>
      <c r="J110" s="69" t="s">
        <v>2</v>
      </c>
      <c r="K110" s="69"/>
      <c r="L110" s="69"/>
      <c r="M110" s="69"/>
      <c r="N110" s="69"/>
      <c r="O110" s="69"/>
      <c r="P110" s="69"/>
      <c r="Q110" s="69"/>
      <c r="R110" s="69"/>
      <c r="S110" s="69">
        <v>455</v>
      </c>
      <c r="T110" s="69">
        <v>545</v>
      </c>
      <c r="U110" s="70">
        <v>30</v>
      </c>
    </row>
    <row r="111" spans="1:21" ht="15.75" x14ac:dyDescent="0.25">
      <c r="A111" s="68" t="s">
        <v>3140</v>
      </c>
      <c r="B111" s="69">
        <v>10</v>
      </c>
      <c r="C111" s="69" t="s">
        <v>2909</v>
      </c>
      <c r="D111" s="69" t="s">
        <v>3515</v>
      </c>
      <c r="E111" s="69">
        <v>7</v>
      </c>
      <c r="F111" s="69">
        <v>0.88800000000000001</v>
      </c>
      <c r="G111" s="69" t="s">
        <v>0</v>
      </c>
      <c r="H111" s="69">
        <v>1380</v>
      </c>
      <c r="I111" s="69">
        <v>12</v>
      </c>
      <c r="J111" s="69" t="s">
        <v>2</v>
      </c>
      <c r="K111" s="69"/>
      <c r="L111" s="69"/>
      <c r="M111" s="69"/>
      <c r="N111" s="69"/>
      <c r="O111" s="69"/>
      <c r="P111" s="69"/>
      <c r="Q111" s="69"/>
      <c r="R111" s="69"/>
      <c r="S111" s="69">
        <v>455</v>
      </c>
      <c r="T111" s="69">
        <v>545</v>
      </c>
      <c r="U111" s="70">
        <v>30</v>
      </c>
    </row>
    <row r="112" spans="1:21" ht="15.75" x14ac:dyDescent="0.25">
      <c r="A112" s="68" t="s">
        <v>3140</v>
      </c>
      <c r="B112" s="69">
        <v>10</v>
      </c>
      <c r="C112" s="69" t="s">
        <v>2909</v>
      </c>
      <c r="D112" s="69" t="s">
        <v>3516</v>
      </c>
      <c r="E112" s="69">
        <v>7</v>
      </c>
      <c r="F112" s="69">
        <v>0.88800000000000001</v>
      </c>
      <c r="G112" s="69" t="s">
        <v>0</v>
      </c>
      <c r="H112" s="69">
        <v>1380</v>
      </c>
      <c r="I112" s="69">
        <v>12</v>
      </c>
      <c r="J112" s="69" t="s">
        <v>2</v>
      </c>
      <c r="K112" s="69"/>
      <c r="L112" s="69"/>
      <c r="M112" s="69"/>
      <c r="N112" s="69"/>
      <c r="O112" s="69"/>
      <c r="P112" s="69"/>
      <c r="Q112" s="69"/>
      <c r="R112" s="69"/>
      <c r="S112" s="69">
        <v>455</v>
      </c>
      <c r="T112" s="69">
        <v>545</v>
      </c>
      <c r="U112" s="70">
        <v>30</v>
      </c>
    </row>
    <row r="113" spans="1:21" ht="31.5" x14ac:dyDescent="0.25">
      <c r="A113" s="68" t="s">
        <v>3140</v>
      </c>
      <c r="B113" s="69">
        <v>7</v>
      </c>
      <c r="C113" s="69" t="s">
        <v>2909</v>
      </c>
      <c r="D113" s="69" t="s">
        <v>3517</v>
      </c>
      <c r="E113" s="69">
        <v>10</v>
      </c>
      <c r="F113" s="69">
        <v>1.208</v>
      </c>
      <c r="G113" s="69" t="s">
        <v>0</v>
      </c>
      <c r="H113" s="69">
        <v>4110</v>
      </c>
      <c r="I113" s="69">
        <v>14</v>
      </c>
      <c r="J113" s="69" t="s">
        <v>2</v>
      </c>
      <c r="K113" s="69"/>
      <c r="L113" s="69"/>
      <c r="M113" s="69"/>
      <c r="N113" s="69"/>
      <c r="O113" s="69"/>
      <c r="P113" s="69"/>
      <c r="Q113" s="69"/>
      <c r="R113" s="69"/>
      <c r="S113" s="69">
        <v>530</v>
      </c>
      <c r="T113" s="69">
        <v>635</v>
      </c>
      <c r="U113" s="70">
        <v>35</v>
      </c>
    </row>
    <row r="114" spans="1:21" ht="31.5" x14ac:dyDescent="0.25">
      <c r="A114" s="68" t="s">
        <v>3140</v>
      </c>
      <c r="B114" s="69">
        <v>8</v>
      </c>
      <c r="C114" s="69" t="s">
        <v>2909</v>
      </c>
      <c r="D114" s="69" t="s">
        <v>3518</v>
      </c>
      <c r="E114" s="69">
        <v>10</v>
      </c>
      <c r="F114" s="69">
        <v>1.208</v>
      </c>
      <c r="G114" s="69" t="s">
        <v>0</v>
      </c>
      <c r="H114" s="69">
        <v>4280</v>
      </c>
      <c r="I114" s="69">
        <v>14</v>
      </c>
      <c r="J114" s="69" t="s">
        <v>2</v>
      </c>
      <c r="K114" s="69"/>
      <c r="L114" s="69"/>
      <c r="M114" s="69"/>
      <c r="N114" s="69"/>
      <c r="O114" s="69"/>
      <c r="P114" s="69"/>
      <c r="Q114" s="69"/>
      <c r="R114" s="69"/>
      <c r="S114" s="69">
        <v>530</v>
      </c>
      <c r="T114" s="69">
        <v>635</v>
      </c>
      <c r="U114" s="70">
        <v>35</v>
      </c>
    </row>
    <row r="115" spans="1:21" ht="31.5" x14ac:dyDescent="0.25">
      <c r="A115" s="68" t="s">
        <v>3140</v>
      </c>
      <c r="B115" s="69">
        <v>6</v>
      </c>
      <c r="C115" s="69" t="s">
        <v>2909</v>
      </c>
      <c r="D115" s="69" t="s">
        <v>3519</v>
      </c>
      <c r="E115" s="69">
        <v>30</v>
      </c>
      <c r="F115" s="69">
        <v>0.222</v>
      </c>
      <c r="G115" s="69" t="s">
        <v>0</v>
      </c>
      <c r="H115" s="69">
        <v>350</v>
      </c>
      <c r="I115" s="69">
        <v>6</v>
      </c>
      <c r="J115" s="69" t="s">
        <v>1</v>
      </c>
      <c r="K115" s="69"/>
      <c r="L115" s="69"/>
      <c r="M115" s="69"/>
      <c r="N115" s="69"/>
      <c r="O115" s="69"/>
      <c r="P115" s="69"/>
      <c r="Q115" s="69"/>
      <c r="R115" s="69"/>
      <c r="S115" s="69">
        <v>200</v>
      </c>
      <c r="T115" s="69">
        <v>250</v>
      </c>
      <c r="U115" s="70">
        <v>7.5</v>
      </c>
    </row>
    <row r="116" spans="1:21" ht="31.5" x14ac:dyDescent="0.25">
      <c r="A116" s="68" t="s">
        <v>3140</v>
      </c>
      <c r="B116" s="69">
        <v>7</v>
      </c>
      <c r="C116" s="69" t="s">
        <v>2909</v>
      </c>
      <c r="D116" s="69" t="s">
        <v>3520</v>
      </c>
      <c r="E116" s="69">
        <v>6</v>
      </c>
      <c r="F116" s="69">
        <v>1.208</v>
      </c>
      <c r="G116" s="69" t="s">
        <v>0</v>
      </c>
      <c r="H116" s="69">
        <v>4110</v>
      </c>
      <c r="I116" s="69">
        <v>14</v>
      </c>
      <c r="J116" s="69" t="s">
        <v>2</v>
      </c>
      <c r="K116" s="69"/>
      <c r="L116" s="69"/>
      <c r="M116" s="69"/>
      <c r="N116" s="69"/>
      <c r="O116" s="69"/>
      <c r="P116" s="69"/>
      <c r="Q116" s="69"/>
      <c r="R116" s="69"/>
      <c r="S116" s="69">
        <v>530</v>
      </c>
      <c r="T116" s="69">
        <v>635</v>
      </c>
      <c r="U116" s="70">
        <v>35</v>
      </c>
    </row>
    <row r="117" spans="1:21" ht="31.5" x14ac:dyDescent="0.25">
      <c r="A117" s="68" t="s">
        <v>3140</v>
      </c>
      <c r="B117" s="69">
        <v>8</v>
      </c>
      <c r="C117" s="69" t="s">
        <v>2909</v>
      </c>
      <c r="D117" s="69" t="s">
        <v>3521</v>
      </c>
      <c r="E117" s="69">
        <v>6</v>
      </c>
      <c r="F117" s="69">
        <v>1.208</v>
      </c>
      <c r="G117" s="69" t="s">
        <v>0</v>
      </c>
      <c r="H117" s="69">
        <v>4280</v>
      </c>
      <c r="I117" s="69">
        <v>14</v>
      </c>
      <c r="J117" s="69" t="s">
        <v>2</v>
      </c>
      <c r="K117" s="69"/>
      <c r="L117" s="69"/>
      <c r="M117" s="69"/>
      <c r="N117" s="69"/>
      <c r="O117" s="69"/>
      <c r="P117" s="69"/>
      <c r="Q117" s="69"/>
      <c r="R117" s="69"/>
      <c r="S117" s="69">
        <v>530</v>
      </c>
      <c r="T117" s="69">
        <v>635</v>
      </c>
      <c r="U117" s="70">
        <v>35</v>
      </c>
    </row>
    <row r="118" spans="1:21" ht="31.5" x14ac:dyDescent="0.25">
      <c r="A118" s="68" t="s">
        <v>3140</v>
      </c>
      <c r="B118" s="69">
        <v>6</v>
      </c>
      <c r="C118" s="69" t="s">
        <v>2909</v>
      </c>
      <c r="D118" s="69" t="s">
        <v>3522</v>
      </c>
      <c r="E118" s="69">
        <v>9</v>
      </c>
      <c r="F118" s="69">
        <v>0.222</v>
      </c>
      <c r="G118" s="69" t="s">
        <v>0</v>
      </c>
      <c r="H118" s="69">
        <v>350</v>
      </c>
      <c r="I118" s="69">
        <v>6</v>
      </c>
      <c r="J118" s="69" t="s">
        <v>1</v>
      </c>
      <c r="K118" s="69"/>
      <c r="L118" s="69"/>
      <c r="M118" s="69"/>
      <c r="N118" s="69"/>
      <c r="O118" s="69"/>
      <c r="P118" s="69"/>
      <c r="Q118" s="69"/>
      <c r="R118" s="69"/>
      <c r="S118" s="69">
        <v>200</v>
      </c>
      <c r="T118" s="69">
        <v>250</v>
      </c>
      <c r="U118" s="70">
        <v>7.5</v>
      </c>
    </row>
    <row r="119" spans="1:21" ht="31.5" x14ac:dyDescent="0.25">
      <c r="A119" s="68" t="s">
        <v>3140</v>
      </c>
      <c r="B119" s="69">
        <v>7</v>
      </c>
      <c r="C119" s="69" t="s">
        <v>2909</v>
      </c>
      <c r="D119" s="69" t="s">
        <v>3523</v>
      </c>
      <c r="E119" s="69">
        <v>6</v>
      </c>
      <c r="F119" s="69">
        <v>1.208</v>
      </c>
      <c r="G119" s="69" t="s">
        <v>0</v>
      </c>
      <c r="H119" s="69">
        <v>4110</v>
      </c>
      <c r="I119" s="69">
        <v>14</v>
      </c>
      <c r="J119" s="69" t="s">
        <v>2</v>
      </c>
      <c r="K119" s="69"/>
      <c r="L119" s="69"/>
      <c r="M119" s="69"/>
      <c r="N119" s="69"/>
      <c r="O119" s="69"/>
      <c r="P119" s="69"/>
      <c r="Q119" s="69"/>
      <c r="R119" s="69"/>
      <c r="S119" s="69">
        <v>530</v>
      </c>
      <c r="T119" s="69">
        <v>635</v>
      </c>
      <c r="U119" s="70">
        <v>35</v>
      </c>
    </row>
    <row r="120" spans="1:21" ht="31.5" x14ac:dyDescent="0.25">
      <c r="A120" s="68" t="s">
        <v>3140</v>
      </c>
      <c r="B120" s="69">
        <v>8</v>
      </c>
      <c r="C120" s="69" t="s">
        <v>2909</v>
      </c>
      <c r="D120" s="69" t="s">
        <v>3524</v>
      </c>
      <c r="E120" s="69">
        <v>6</v>
      </c>
      <c r="F120" s="69">
        <v>1.208</v>
      </c>
      <c r="G120" s="69" t="s">
        <v>0</v>
      </c>
      <c r="H120" s="69">
        <v>4280</v>
      </c>
      <c r="I120" s="69">
        <v>14</v>
      </c>
      <c r="J120" s="69" t="s">
        <v>2</v>
      </c>
      <c r="K120" s="69"/>
      <c r="L120" s="69"/>
      <c r="M120" s="69"/>
      <c r="N120" s="69"/>
      <c r="O120" s="69"/>
      <c r="P120" s="69"/>
      <c r="Q120" s="69"/>
      <c r="R120" s="69"/>
      <c r="S120" s="69">
        <v>530</v>
      </c>
      <c r="T120" s="69">
        <v>635</v>
      </c>
      <c r="U120" s="70">
        <v>35</v>
      </c>
    </row>
    <row r="121" spans="1:21" ht="31.5" x14ac:dyDescent="0.25">
      <c r="A121" s="68" t="s">
        <v>3140</v>
      </c>
      <c r="B121" s="69">
        <v>6</v>
      </c>
      <c r="C121" s="69" t="s">
        <v>2909</v>
      </c>
      <c r="D121" s="69" t="s">
        <v>3525</v>
      </c>
      <c r="E121" s="69">
        <v>9</v>
      </c>
      <c r="F121" s="69">
        <v>0.222</v>
      </c>
      <c r="G121" s="69" t="s">
        <v>0</v>
      </c>
      <c r="H121" s="69">
        <v>350</v>
      </c>
      <c r="I121" s="69">
        <v>6</v>
      </c>
      <c r="J121" s="69" t="s">
        <v>1</v>
      </c>
      <c r="K121" s="69"/>
      <c r="L121" s="69"/>
      <c r="M121" s="69"/>
      <c r="N121" s="69"/>
      <c r="O121" s="69"/>
      <c r="P121" s="69"/>
      <c r="Q121" s="69"/>
      <c r="R121" s="69"/>
      <c r="S121" s="69">
        <v>200</v>
      </c>
      <c r="T121" s="69">
        <v>250</v>
      </c>
      <c r="U121" s="70">
        <v>7.5</v>
      </c>
    </row>
    <row r="122" spans="1:21" ht="31.5" x14ac:dyDescent="0.25">
      <c r="A122" s="68" t="s">
        <v>3140</v>
      </c>
      <c r="B122" s="69">
        <v>7</v>
      </c>
      <c r="C122" s="69" t="s">
        <v>2909</v>
      </c>
      <c r="D122" s="69" t="s">
        <v>3526</v>
      </c>
      <c r="E122" s="69">
        <v>10</v>
      </c>
      <c r="F122" s="69">
        <v>1.208</v>
      </c>
      <c r="G122" s="69" t="s">
        <v>0</v>
      </c>
      <c r="H122" s="69">
        <v>4110</v>
      </c>
      <c r="I122" s="69">
        <v>14</v>
      </c>
      <c r="J122" s="69" t="s">
        <v>2</v>
      </c>
      <c r="K122" s="69"/>
      <c r="L122" s="69"/>
      <c r="M122" s="69"/>
      <c r="N122" s="69"/>
      <c r="O122" s="69"/>
      <c r="P122" s="69"/>
      <c r="Q122" s="69"/>
      <c r="R122" s="69"/>
      <c r="S122" s="69">
        <v>530</v>
      </c>
      <c r="T122" s="69">
        <v>635</v>
      </c>
      <c r="U122" s="70">
        <v>35</v>
      </c>
    </row>
    <row r="123" spans="1:21" ht="31.5" x14ac:dyDescent="0.25">
      <c r="A123" s="68" t="s">
        <v>3140</v>
      </c>
      <c r="B123" s="69">
        <v>8</v>
      </c>
      <c r="C123" s="69" t="s">
        <v>2909</v>
      </c>
      <c r="D123" s="69" t="s">
        <v>3527</v>
      </c>
      <c r="E123" s="69">
        <v>10</v>
      </c>
      <c r="F123" s="69">
        <v>1.208</v>
      </c>
      <c r="G123" s="69" t="s">
        <v>0</v>
      </c>
      <c r="H123" s="69">
        <v>4280</v>
      </c>
      <c r="I123" s="69">
        <v>14</v>
      </c>
      <c r="J123" s="69" t="s">
        <v>2</v>
      </c>
      <c r="K123" s="69"/>
      <c r="L123" s="69"/>
      <c r="M123" s="69"/>
      <c r="N123" s="69"/>
      <c r="O123" s="69"/>
      <c r="P123" s="69"/>
      <c r="Q123" s="69"/>
      <c r="R123" s="69"/>
      <c r="S123" s="69">
        <v>530</v>
      </c>
      <c r="T123" s="69">
        <v>635</v>
      </c>
      <c r="U123" s="70">
        <v>35</v>
      </c>
    </row>
    <row r="124" spans="1:21" ht="31.5" x14ac:dyDescent="0.25">
      <c r="A124" s="68" t="s">
        <v>3140</v>
      </c>
      <c r="B124" s="69">
        <v>6</v>
      </c>
      <c r="C124" s="69" t="s">
        <v>2909</v>
      </c>
      <c r="D124" s="69" t="s">
        <v>3528</v>
      </c>
      <c r="E124" s="69">
        <v>30</v>
      </c>
      <c r="F124" s="69">
        <v>0.222</v>
      </c>
      <c r="G124" s="69" t="s">
        <v>0</v>
      </c>
      <c r="H124" s="69">
        <v>350</v>
      </c>
      <c r="I124" s="69">
        <v>6</v>
      </c>
      <c r="J124" s="69" t="s">
        <v>1</v>
      </c>
      <c r="K124" s="69"/>
      <c r="L124" s="69"/>
      <c r="M124" s="69"/>
      <c r="N124" s="69"/>
      <c r="O124" s="69"/>
      <c r="P124" s="69"/>
      <c r="Q124" s="69"/>
      <c r="R124" s="69"/>
      <c r="S124" s="69">
        <v>200</v>
      </c>
      <c r="T124" s="69">
        <v>250</v>
      </c>
      <c r="U124" s="70">
        <v>7.5</v>
      </c>
    </row>
    <row r="125" spans="1:21" ht="31.5" x14ac:dyDescent="0.25">
      <c r="A125" s="68" t="s">
        <v>3140</v>
      </c>
      <c r="B125" s="69">
        <v>4</v>
      </c>
      <c r="C125" s="69" t="s">
        <v>2909</v>
      </c>
      <c r="D125" s="69" t="s">
        <v>3529</v>
      </c>
      <c r="E125" s="69">
        <v>4</v>
      </c>
      <c r="F125" s="69">
        <v>1.208</v>
      </c>
      <c r="G125" s="69" t="s">
        <v>0</v>
      </c>
      <c r="H125" s="69">
        <v>5850</v>
      </c>
      <c r="I125" s="69">
        <v>14</v>
      </c>
      <c r="J125" s="69" t="s">
        <v>2</v>
      </c>
      <c r="K125" s="69"/>
      <c r="L125" s="69"/>
      <c r="M125" s="69"/>
      <c r="N125" s="69"/>
      <c r="O125" s="69"/>
      <c r="P125" s="69"/>
      <c r="Q125" s="69"/>
      <c r="R125" s="69"/>
      <c r="S125" s="69">
        <v>530</v>
      </c>
      <c r="T125" s="69">
        <v>635</v>
      </c>
      <c r="U125" s="70">
        <v>35</v>
      </c>
    </row>
    <row r="126" spans="1:21" ht="31.5" x14ac:dyDescent="0.25">
      <c r="A126" s="68" t="s">
        <v>3140</v>
      </c>
      <c r="B126" s="69">
        <v>5</v>
      </c>
      <c r="C126" s="69" t="s">
        <v>2909</v>
      </c>
      <c r="D126" s="69" t="s">
        <v>3530</v>
      </c>
      <c r="E126" s="69">
        <v>4</v>
      </c>
      <c r="F126" s="69">
        <v>1.208</v>
      </c>
      <c r="G126" s="69" t="s">
        <v>0</v>
      </c>
      <c r="H126" s="69">
        <v>6260</v>
      </c>
      <c r="I126" s="69">
        <v>14</v>
      </c>
      <c r="J126" s="69" t="s">
        <v>2</v>
      </c>
      <c r="K126" s="69"/>
      <c r="L126" s="69"/>
      <c r="M126" s="69"/>
      <c r="N126" s="69"/>
      <c r="O126" s="69"/>
      <c r="P126" s="69"/>
      <c r="Q126" s="69"/>
      <c r="R126" s="69"/>
      <c r="S126" s="69">
        <v>530</v>
      </c>
      <c r="T126" s="69">
        <v>635</v>
      </c>
      <c r="U126" s="70">
        <v>35</v>
      </c>
    </row>
    <row r="127" spans="1:21" ht="31.5" x14ac:dyDescent="0.25">
      <c r="A127" s="68" t="s">
        <v>3140</v>
      </c>
      <c r="B127" s="69">
        <v>6</v>
      </c>
      <c r="C127" s="69" t="s">
        <v>2909</v>
      </c>
      <c r="D127" s="69" t="s">
        <v>3531</v>
      </c>
      <c r="E127" s="69">
        <v>23</v>
      </c>
      <c r="F127" s="69">
        <v>0.222</v>
      </c>
      <c r="G127" s="69" t="s">
        <v>0</v>
      </c>
      <c r="H127" s="69">
        <v>350</v>
      </c>
      <c r="I127" s="69">
        <v>6</v>
      </c>
      <c r="J127" s="69" t="s">
        <v>1</v>
      </c>
      <c r="K127" s="69"/>
      <c r="L127" s="69"/>
      <c r="M127" s="69"/>
      <c r="N127" s="69"/>
      <c r="O127" s="69"/>
      <c r="P127" s="69"/>
      <c r="Q127" s="69"/>
      <c r="R127" s="69"/>
      <c r="S127" s="69">
        <v>200</v>
      </c>
      <c r="T127" s="69">
        <v>250</v>
      </c>
      <c r="U127" s="70">
        <v>7.5</v>
      </c>
    </row>
    <row r="128" spans="1:21" ht="31.5" x14ac:dyDescent="0.25">
      <c r="A128" s="68" t="s">
        <v>3140</v>
      </c>
      <c r="B128" s="69">
        <v>6</v>
      </c>
      <c r="C128" s="69" t="s">
        <v>2909</v>
      </c>
      <c r="D128" s="69" t="s">
        <v>3532</v>
      </c>
      <c r="E128" s="69">
        <v>45</v>
      </c>
      <c r="F128" s="69">
        <v>0.222</v>
      </c>
      <c r="G128" s="69" t="s">
        <v>0</v>
      </c>
      <c r="H128" s="69">
        <v>350</v>
      </c>
      <c r="I128" s="69">
        <v>6</v>
      </c>
      <c r="J128" s="69" t="s">
        <v>1</v>
      </c>
      <c r="K128" s="69"/>
      <c r="L128" s="69"/>
      <c r="M128" s="69"/>
      <c r="N128" s="69"/>
      <c r="O128" s="69"/>
      <c r="P128" s="69"/>
      <c r="Q128" s="69"/>
      <c r="R128" s="69"/>
      <c r="S128" s="69">
        <v>200</v>
      </c>
      <c r="T128" s="69">
        <v>250</v>
      </c>
      <c r="U128" s="70">
        <v>7.5</v>
      </c>
    </row>
    <row r="129" spans="1:21" ht="31.5" x14ac:dyDescent="0.25">
      <c r="A129" s="68" t="s">
        <v>3140</v>
      </c>
      <c r="B129" s="69">
        <v>4</v>
      </c>
      <c r="C129" s="69" t="s">
        <v>2909</v>
      </c>
      <c r="D129" s="69" t="s">
        <v>3533</v>
      </c>
      <c r="E129" s="69">
        <v>17</v>
      </c>
      <c r="F129" s="69">
        <v>1.208</v>
      </c>
      <c r="G129" s="69" t="s">
        <v>0</v>
      </c>
      <c r="H129" s="69">
        <v>5850</v>
      </c>
      <c r="I129" s="69">
        <v>14</v>
      </c>
      <c r="J129" s="69" t="s">
        <v>2</v>
      </c>
      <c r="K129" s="69"/>
      <c r="L129" s="69"/>
      <c r="M129" s="69"/>
      <c r="N129" s="69"/>
      <c r="O129" s="69"/>
      <c r="P129" s="69"/>
      <c r="Q129" s="69"/>
      <c r="R129" s="69"/>
      <c r="S129" s="69">
        <v>530</v>
      </c>
      <c r="T129" s="69">
        <v>635</v>
      </c>
      <c r="U129" s="70">
        <v>35</v>
      </c>
    </row>
    <row r="130" spans="1:21" ht="31.5" x14ac:dyDescent="0.25">
      <c r="A130" s="68" t="s">
        <v>3140</v>
      </c>
      <c r="B130" s="69">
        <v>5</v>
      </c>
      <c r="C130" s="69" t="s">
        <v>2909</v>
      </c>
      <c r="D130" s="69" t="s">
        <v>3534</v>
      </c>
      <c r="E130" s="69">
        <v>17</v>
      </c>
      <c r="F130" s="69">
        <v>1.208</v>
      </c>
      <c r="G130" s="69" t="s">
        <v>0</v>
      </c>
      <c r="H130" s="69">
        <v>6260</v>
      </c>
      <c r="I130" s="69">
        <v>14</v>
      </c>
      <c r="J130" s="69" t="s">
        <v>2</v>
      </c>
      <c r="K130" s="69"/>
      <c r="L130" s="69"/>
      <c r="M130" s="69"/>
      <c r="N130" s="69"/>
      <c r="O130" s="69"/>
      <c r="P130" s="69"/>
      <c r="Q130" s="69"/>
      <c r="R130" s="69"/>
      <c r="S130" s="69">
        <v>530</v>
      </c>
      <c r="T130" s="69">
        <v>635</v>
      </c>
      <c r="U130" s="70">
        <v>35</v>
      </c>
    </row>
    <row r="131" spans="1:21" ht="31.5" x14ac:dyDescent="0.25">
      <c r="A131" s="68" t="s">
        <v>3140</v>
      </c>
      <c r="B131" s="69">
        <v>6</v>
      </c>
      <c r="C131" s="69" t="s">
        <v>2909</v>
      </c>
      <c r="D131" s="69" t="s">
        <v>3535</v>
      </c>
      <c r="E131" s="69">
        <v>64</v>
      </c>
      <c r="F131" s="69">
        <v>0.222</v>
      </c>
      <c r="G131" s="69" t="s">
        <v>0</v>
      </c>
      <c r="H131" s="69">
        <v>350</v>
      </c>
      <c r="I131" s="69">
        <v>6</v>
      </c>
      <c r="J131" s="69" t="s">
        <v>1</v>
      </c>
      <c r="K131" s="69"/>
      <c r="L131" s="69"/>
      <c r="M131" s="69"/>
      <c r="N131" s="69"/>
      <c r="O131" s="69"/>
      <c r="P131" s="69"/>
      <c r="Q131" s="69"/>
      <c r="R131" s="69"/>
      <c r="S131" s="69">
        <v>200</v>
      </c>
      <c r="T131" s="69">
        <v>250</v>
      </c>
      <c r="U131" s="70">
        <v>7.5</v>
      </c>
    </row>
    <row r="132" spans="1:21" ht="31.5" x14ac:dyDescent="0.25">
      <c r="A132" s="68" t="s">
        <v>3140</v>
      </c>
      <c r="B132" s="69">
        <v>6</v>
      </c>
      <c r="C132" s="69" t="s">
        <v>2909</v>
      </c>
      <c r="D132" s="69" t="s">
        <v>3536</v>
      </c>
      <c r="E132" s="69">
        <v>62</v>
      </c>
      <c r="F132" s="69">
        <v>0.222</v>
      </c>
      <c r="G132" s="69" t="s">
        <v>0</v>
      </c>
      <c r="H132" s="69">
        <v>350</v>
      </c>
      <c r="I132" s="69">
        <v>6</v>
      </c>
      <c r="J132" s="69" t="s">
        <v>1</v>
      </c>
      <c r="K132" s="69"/>
      <c r="L132" s="69"/>
      <c r="M132" s="69"/>
      <c r="N132" s="69"/>
      <c r="O132" s="69"/>
      <c r="P132" s="69"/>
      <c r="Q132" s="69"/>
      <c r="R132" s="69"/>
      <c r="S132" s="69">
        <v>200</v>
      </c>
      <c r="T132" s="69">
        <v>250</v>
      </c>
      <c r="U132" s="70">
        <v>7.5</v>
      </c>
    </row>
    <row r="133" spans="1:21" ht="31.5" x14ac:dyDescent="0.25">
      <c r="A133" s="68" t="s">
        <v>3140</v>
      </c>
      <c r="B133" s="69">
        <v>4</v>
      </c>
      <c r="C133" s="69" t="s">
        <v>2909</v>
      </c>
      <c r="D133" s="69" t="s">
        <v>3537</v>
      </c>
      <c r="E133" s="69">
        <v>4</v>
      </c>
      <c r="F133" s="69">
        <v>1.208</v>
      </c>
      <c r="G133" s="69" t="s">
        <v>0</v>
      </c>
      <c r="H133" s="69">
        <v>5850</v>
      </c>
      <c r="I133" s="69">
        <v>14</v>
      </c>
      <c r="J133" s="69" t="s">
        <v>2</v>
      </c>
      <c r="K133" s="69"/>
      <c r="L133" s="69"/>
      <c r="M133" s="69"/>
      <c r="N133" s="69"/>
      <c r="O133" s="69"/>
      <c r="P133" s="69"/>
      <c r="Q133" s="69"/>
      <c r="R133" s="69"/>
      <c r="S133" s="69">
        <v>530</v>
      </c>
      <c r="T133" s="69">
        <v>635</v>
      </c>
      <c r="U133" s="70">
        <v>35</v>
      </c>
    </row>
    <row r="134" spans="1:21" ht="31.5" x14ac:dyDescent="0.25">
      <c r="A134" s="68" t="s">
        <v>3140</v>
      </c>
      <c r="B134" s="69">
        <v>5</v>
      </c>
      <c r="C134" s="69" t="s">
        <v>2909</v>
      </c>
      <c r="D134" s="69" t="s">
        <v>3538</v>
      </c>
      <c r="E134" s="69">
        <v>4</v>
      </c>
      <c r="F134" s="69">
        <v>1.208</v>
      </c>
      <c r="G134" s="69" t="s">
        <v>0</v>
      </c>
      <c r="H134" s="69">
        <v>6260</v>
      </c>
      <c r="I134" s="69">
        <v>14</v>
      </c>
      <c r="J134" s="69" t="s">
        <v>2</v>
      </c>
      <c r="K134" s="69"/>
      <c r="L134" s="69"/>
      <c r="M134" s="69"/>
      <c r="N134" s="69"/>
      <c r="O134" s="69"/>
      <c r="P134" s="69"/>
      <c r="Q134" s="69"/>
      <c r="R134" s="69"/>
      <c r="S134" s="69">
        <v>530</v>
      </c>
      <c r="T134" s="69">
        <v>635</v>
      </c>
      <c r="U134" s="70">
        <v>35</v>
      </c>
    </row>
    <row r="135" spans="1:21" ht="31.5" x14ac:dyDescent="0.25">
      <c r="A135" s="68" t="s">
        <v>3140</v>
      </c>
      <c r="B135" s="69">
        <v>6</v>
      </c>
      <c r="C135" s="69" t="s">
        <v>2909</v>
      </c>
      <c r="D135" s="69" t="s">
        <v>3539</v>
      </c>
      <c r="E135" s="69">
        <v>23</v>
      </c>
      <c r="F135" s="69">
        <v>0.222</v>
      </c>
      <c r="G135" s="69" t="s">
        <v>0</v>
      </c>
      <c r="H135" s="69">
        <v>350</v>
      </c>
      <c r="I135" s="69">
        <v>6</v>
      </c>
      <c r="J135" s="69" t="s">
        <v>1</v>
      </c>
      <c r="K135" s="69"/>
      <c r="L135" s="69"/>
      <c r="M135" s="69"/>
      <c r="N135" s="69"/>
      <c r="O135" s="69"/>
      <c r="P135" s="69"/>
      <c r="Q135" s="69"/>
      <c r="R135" s="69"/>
      <c r="S135" s="69">
        <v>200</v>
      </c>
      <c r="T135" s="69">
        <v>250</v>
      </c>
      <c r="U135" s="70">
        <v>7.5</v>
      </c>
    </row>
    <row r="136" spans="1:21" ht="31.5" x14ac:dyDescent="0.25">
      <c r="A136" s="68" t="s">
        <v>3140</v>
      </c>
      <c r="B136" s="69">
        <v>6</v>
      </c>
      <c r="C136" s="69" t="s">
        <v>2909</v>
      </c>
      <c r="D136" s="69" t="s">
        <v>3540</v>
      </c>
      <c r="E136" s="69">
        <v>45</v>
      </c>
      <c r="F136" s="69">
        <v>0.222</v>
      </c>
      <c r="G136" s="69" t="s">
        <v>0</v>
      </c>
      <c r="H136" s="69">
        <v>350</v>
      </c>
      <c r="I136" s="69">
        <v>6</v>
      </c>
      <c r="J136" s="69" t="s">
        <v>1</v>
      </c>
      <c r="K136" s="69"/>
      <c r="L136" s="69"/>
      <c r="M136" s="69"/>
      <c r="N136" s="69"/>
      <c r="O136" s="69"/>
      <c r="P136" s="69"/>
      <c r="Q136" s="69"/>
      <c r="R136" s="69"/>
      <c r="S136" s="69">
        <v>200</v>
      </c>
      <c r="T136" s="69">
        <v>250</v>
      </c>
      <c r="U136" s="70">
        <v>7.5</v>
      </c>
    </row>
    <row r="137" spans="1:21" ht="31.5" x14ac:dyDescent="0.25">
      <c r="A137" s="68" t="s">
        <v>3140</v>
      </c>
      <c r="B137" s="69">
        <v>4</v>
      </c>
      <c r="C137" s="69" t="s">
        <v>2909</v>
      </c>
      <c r="D137" s="69" t="s">
        <v>3541</v>
      </c>
      <c r="E137" s="69">
        <v>17</v>
      </c>
      <c r="F137" s="69">
        <v>1.208</v>
      </c>
      <c r="G137" s="69" t="s">
        <v>0</v>
      </c>
      <c r="H137" s="69">
        <v>5850</v>
      </c>
      <c r="I137" s="69">
        <v>14</v>
      </c>
      <c r="J137" s="69" t="s">
        <v>2</v>
      </c>
      <c r="K137" s="69"/>
      <c r="L137" s="69"/>
      <c r="M137" s="69"/>
      <c r="N137" s="69"/>
      <c r="O137" s="69"/>
      <c r="P137" s="69"/>
      <c r="Q137" s="69"/>
      <c r="R137" s="69"/>
      <c r="S137" s="69">
        <v>530</v>
      </c>
      <c r="T137" s="69">
        <v>635</v>
      </c>
      <c r="U137" s="70">
        <v>35</v>
      </c>
    </row>
    <row r="138" spans="1:21" ht="31.5" x14ac:dyDescent="0.25">
      <c r="A138" s="68" t="s">
        <v>3140</v>
      </c>
      <c r="B138" s="69">
        <v>5</v>
      </c>
      <c r="C138" s="69" t="s">
        <v>2909</v>
      </c>
      <c r="D138" s="69" t="s">
        <v>3542</v>
      </c>
      <c r="E138" s="69">
        <v>17</v>
      </c>
      <c r="F138" s="69">
        <v>1.208</v>
      </c>
      <c r="G138" s="69" t="s">
        <v>0</v>
      </c>
      <c r="H138" s="69">
        <v>6260</v>
      </c>
      <c r="I138" s="69">
        <v>14</v>
      </c>
      <c r="J138" s="69" t="s">
        <v>2</v>
      </c>
      <c r="K138" s="69"/>
      <c r="L138" s="69"/>
      <c r="M138" s="69"/>
      <c r="N138" s="69"/>
      <c r="O138" s="69"/>
      <c r="P138" s="69"/>
      <c r="Q138" s="69"/>
      <c r="R138" s="69"/>
      <c r="S138" s="69">
        <v>530</v>
      </c>
      <c r="T138" s="69">
        <v>635</v>
      </c>
      <c r="U138" s="70">
        <v>35</v>
      </c>
    </row>
    <row r="139" spans="1:21" ht="31.5" x14ac:dyDescent="0.25">
      <c r="A139" s="68" t="s">
        <v>3140</v>
      </c>
      <c r="B139" s="69">
        <v>6</v>
      </c>
      <c r="C139" s="69" t="s">
        <v>2909</v>
      </c>
      <c r="D139" s="69" t="s">
        <v>3543</v>
      </c>
      <c r="E139" s="69">
        <v>64</v>
      </c>
      <c r="F139" s="69">
        <v>0.222</v>
      </c>
      <c r="G139" s="69" t="s">
        <v>0</v>
      </c>
      <c r="H139" s="69">
        <v>350</v>
      </c>
      <c r="I139" s="69">
        <v>6</v>
      </c>
      <c r="J139" s="69" t="s">
        <v>1</v>
      </c>
      <c r="K139" s="69"/>
      <c r="L139" s="69"/>
      <c r="M139" s="69"/>
      <c r="N139" s="69"/>
      <c r="O139" s="69"/>
      <c r="P139" s="69"/>
      <c r="Q139" s="69"/>
      <c r="R139" s="69"/>
      <c r="S139" s="69">
        <v>200</v>
      </c>
      <c r="T139" s="69">
        <v>250</v>
      </c>
      <c r="U139" s="70">
        <v>7.5</v>
      </c>
    </row>
    <row r="140" spans="1:21" ht="31.5" x14ac:dyDescent="0.25">
      <c r="A140" s="68" t="s">
        <v>3140</v>
      </c>
      <c r="B140" s="69">
        <v>6</v>
      </c>
      <c r="C140" s="69" t="s">
        <v>2909</v>
      </c>
      <c r="D140" s="69" t="s">
        <v>3544</v>
      </c>
      <c r="E140" s="69">
        <v>62</v>
      </c>
      <c r="F140" s="69">
        <v>0.222</v>
      </c>
      <c r="G140" s="69" t="s">
        <v>0</v>
      </c>
      <c r="H140" s="69">
        <v>350</v>
      </c>
      <c r="I140" s="69">
        <v>6</v>
      </c>
      <c r="J140" s="69" t="s">
        <v>1</v>
      </c>
      <c r="K140" s="69"/>
      <c r="L140" s="69"/>
      <c r="M140" s="69"/>
      <c r="N140" s="69"/>
      <c r="O140" s="69"/>
      <c r="P140" s="69"/>
      <c r="Q140" s="69"/>
      <c r="R140" s="69"/>
      <c r="S140" s="69">
        <v>200</v>
      </c>
      <c r="T140" s="69">
        <v>250</v>
      </c>
      <c r="U140" s="70">
        <v>7.5</v>
      </c>
    </row>
    <row r="141" spans="1:21" ht="31.5" x14ac:dyDescent="0.25">
      <c r="A141" s="68" t="s">
        <v>3140</v>
      </c>
      <c r="B141" s="69">
        <v>4</v>
      </c>
      <c r="C141" s="69" t="s">
        <v>2909</v>
      </c>
      <c r="D141" s="69" t="s">
        <v>3545</v>
      </c>
      <c r="E141" s="69">
        <v>6</v>
      </c>
      <c r="F141" s="69">
        <v>1.208</v>
      </c>
      <c r="G141" s="69" t="s">
        <v>0</v>
      </c>
      <c r="H141" s="69">
        <v>5850</v>
      </c>
      <c r="I141" s="69">
        <v>14</v>
      </c>
      <c r="J141" s="69" t="s">
        <v>2</v>
      </c>
      <c r="K141" s="69"/>
      <c r="L141" s="69"/>
      <c r="M141" s="69"/>
      <c r="N141" s="69"/>
      <c r="O141" s="69"/>
      <c r="P141" s="69"/>
      <c r="Q141" s="69"/>
      <c r="R141" s="69"/>
      <c r="S141" s="69">
        <v>530</v>
      </c>
      <c r="T141" s="69">
        <v>635</v>
      </c>
      <c r="U141" s="70">
        <v>35</v>
      </c>
    </row>
    <row r="142" spans="1:21" ht="31.5" x14ac:dyDescent="0.25">
      <c r="A142" s="68" t="s">
        <v>3140</v>
      </c>
      <c r="B142" s="69">
        <v>5</v>
      </c>
      <c r="C142" s="69" t="s">
        <v>2909</v>
      </c>
      <c r="D142" s="69" t="s">
        <v>3546</v>
      </c>
      <c r="E142" s="69">
        <v>6</v>
      </c>
      <c r="F142" s="69">
        <v>1.208</v>
      </c>
      <c r="G142" s="69" t="s">
        <v>0</v>
      </c>
      <c r="H142" s="69">
        <v>6260</v>
      </c>
      <c r="I142" s="69">
        <v>14</v>
      </c>
      <c r="J142" s="69" t="s">
        <v>2</v>
      </c>
      <c r="K142" s="69"/>
      <c r="L142" s="69"/>
      <c r="M142" s="69"/>
      <c r="N142" s="69"/>
      <c r="O142" s="69"/>
      <c r="P142" s="69"/>
      <c r="Q142" s="69"/>
      <c r="R142" s="69"/>
      <c r="S142" s="69">
        <v>530</v>
      </c>
      <c r="T142" s="69">
        <v>635</v>
      </c>
      <c r="U142" s="70">
        <v>35</v>
      </c>
    </row>
    <row r="143" spans="1:21" ht="31.5" x14ac:dyDescent="0.25">
      <c r="A143" s="68" t="s">
        <v>3140</v>
      </c>
      <c r="B143" s="69">
        <v>6</v>
      </c>
      <c r="C143" s="69" t="s">
        <v>2909</v>
      </c>
      <c r="D143" s="69" t="s">
        <v>3547</v>
      </c>
      <c r="E143" s="69">
        <v>13</v>
      </c>
      <c r="F143" s="69">
        <v>0.222</v>
      </c>
      <c r="G143" s="69" t="s">
        <v>0</v>
      </c>
      <c r="H143" s="69">
        <v>350</v>
      </c>
      <c r="I143" s="69">
        <v>6</v>
      </c>
      <c r="J143" s="69" t="s">
        <v>1</v>
      </c>
      <c r="K143" s="69"/>
      <c r="L143" s="69"/>
      <c r="M143" s="69"/>
      <c r="N143" s="69"/>
      <c r="O143" s="69"/>
      <c r="P143" s="69"/>
      <c r="Q143" s="69"/>
      <c r="R143" s="69"/>
      <c r="S143" s="69">
        <v>200</v>
      </c>
      <c r="T143" s="69">
        <v>250</v>
      </c>
      <c r="U143" s="70">
        <v>7.5</v>
      </c>
    </row>
    <row r="144" spans="1:21" ht="15.75" x14ac:dyDescent="0.25">
      <c r="A144" s="68" t="s">
        <v>3140</v>
      </c>
      <c r="B144" s="69">
        <v>1</v>
      </c>
      <c r="C144" s="69" t="s">
        <v>2909</v>
      </c>
      <c r="D144" s="69" t="s">
        <v>3548</v>
      </c>
      <c r="E144" s="69">
        <v>1</v>
      </c>
      <c r="F144" s="69">
        <v>0.88800000000000001</v>
      </c>
      <c r="G144" s="69" t="s">
        <v>20</v>
      </c>
      <c r="H144" s="69">
        <f>Арм_Длина_ПМ(891588,T144,11700)</f>
        <v>933560</v>
      </c>
      <c r="I144" s="69">
        <v>12</v>
      </c>
      <c r="J144" s="69" t="s">
        <v>2</v>
      </c>
      <c r="K144" s="69"/>
      <c r="L144" s="69"/>
      <c r="M144" s="69"/>
      <c r="N144" s="69"/>
      <c r="O144" s="69"/>
      <c r="P144" s="69"/>
      <c r="Q144" s="69"/>
      <c r="R144" s="69"/>
      <c r="S144" s="69">
        <v>455</v>
      </c>
      <c r="T144" s="69">
        <v>545</v>
      </c>
      <c r="U144" s="70">
        <v>30</v>
      </c>
    </row>
    <row r="145" spans="1:21" ht="32.25" thickBot="1" x14ac:dyDescent="0.3">
      <c r="A145" s="87" t="s">
        <v>2971</v>
      </c>
      <c r="B145" s="22" t="s">
        <v>2971</v>
      </c>
      <c r="C145" s="22" t="s">
        <v>2981</v>
      </c>
      <c r="D145" s="22" t="s">
        <v>2982</v>
      </c>
      <c r="E145" s="22"/>
      <c r="F145" s="22"/>
      <c r="G145" s="22"/>
      <c r="H145" s="22"/>
      <c r="I145" s="22"/>
      <c r="J145" s="22"/>
      <c r="K145" s="22"/>
      <c r="L145" s="22"/>
      <c r="M145" s="22"/>
      <c r="N145" s="22"/>
      <c r="O145" s="22"/>
      <c r="P145" s="22"/>
      <c r="Q145" s="22"/>
      <c r="R145" s="22"/>
      <c r="S145" s="22"/>
      <c r="T145" s="22"/>
      <c r="U145" s="88"/>
    </row>
  </sheetData>
  <mergeCells count="11">
    <mergeCell ref="G1:G2"/>
    <mergeCell ref="H1:J1"/>
    <mergeCell ref="K1:Q1"/>
    <mergeCell ref="R1:R2"/>
    <mergeCell ref="S1:U1"/>
    <mergeCell ref="A1:A2"/>
    <mergeCell ref="B1:B2"/>
    <mergeCell ref="C1:C2"/>
    <mergeCell ref="D1:D2"/>
    <mergeCell ref="E1:E2"/>
    <mergeCell ref="F1:F2"/>
  </mergeCells>
  <conditionalFormatting sqref="A1:H1 A3:U145 H2:Q2 K1 R1:S1 S2:U2">
    <cfRule type="containsText" dxfId="1142" priority="2" stopIfTrue="1" operator="containsText" text="С ЛИСТА">
      <formula>NOT(ISERROR(SEARCH("С ЛИСТА",A1)))</formula>
    </cfRule>
    <cfRule type="containsText" dxfId="1141" priority="3" stopIfTrue="1" operator="containsText" text="ИЗ ФАЙЛА">
      <formula>NOT(ISERROR(SEARCH("ИЗ ФАЙЛА",A1)))</formula>
    </cfRule>
    <cfRule type="containsText" dxfId="1140" priority="4" stopIfTrue="1" operator="containsText" text="!!!">
      <formula>NOT(ISERROR(SEARCH("!!!",A1)))</formula>
    </cfRule>
    <cfRule type="containsText" dxfId="1139" priority="5" stopIfTrue="1" operator="containsText" text=" Заполнения проёмов ">
      <formula>NOT(ISERROR(SEARCH(" Заполнения проёмов ",A1)))</formula>
    </cfRule>
    <cfRule type="containsText" dxfId="1138" priority="6" stopIfTrue="1" operator="containsText" text=" Сборочные единицы ">
      <formula>NOT(ISERROR(SEARCH(" Сборочные единицы ",A1)))</formula>
    </cfRule>
    <cfRule type="containsText" dxfId="1137" priority="7" stopIfTrue="1" operator="containsText" text=" Заполнения проёмов ">
      <formula>NOT(ISERROR(SEARCH(" Заполнения проёмов ",A1)))</formula>
    </cfRule>
    <cfRule type="containsText" dxfId="1136" priority="8" stopIfTrue="1" operator="containsText" text=" Сборочные единицы ">
      <formula>NOT(ISERROR(SEARCH(" Сборочные единицы ",A1)))</formula>
    </cfRule>
    <cfRule type="containsText" dxfId="1135" priority="9" stopIfTrue="1" operator="containsText" text=" Изделия ">
      <formula>NOT(ISERROR(SEARCH(" Изделия ",A1)))</formula>
    </cfRule>
    <cfRule type="containsText" dxfId="1134" priority="10" stopIfTrue="1" operator="containsText" text=" Материалы ">
      <formula>NOT(ISERROR(SEARCH(" Материалы ",A1)))</formula>
    </cfRule>
    <cfRule type="containsText" dxfId="1133" priority="11" stopIfTrue="1" operator="containsText" text=" Изделия арматурные ">
      <formula>NOT(ISERROR(SEARCH(" Изделия арматурные ",A1)))</formula>
    </cfRule>
    <cfRule type="containsText" dxfId="1132" priority="12" stopIfTrue="1" operator="containsText" text=" Прокат ">
      <formula>NOT(ISERROR(SEARCH(" Прокат ",A1)))</formula>
    </cfRule>
    <cfRule type="containsText" dxfId="1131" priority="13" stopIfTrue="1" operator="containsText" text="Элементы на отм.">
      <formula>NOT(ISERROR(SEARCH("Элементы на отм.",A1)))</formula>
    </cfRule>
    <cfRule type="containsText" dxfId="1130" priority="14" stopIfTrue="1" operator="containsText" text=", на ">
      <formula>NOT(ISERROR(SEARCH(", на ",A1)))</formula>
    </cfRule>
    <cfRule type="containsText" dxfId="1129" priority="15" stopIfTrue="1" operator="containsText" text="шт.)">
      <formula>NOT(ISERROR(SEARCH("шт.)",A1)))</formula>
    </cfRule>
  </conditionalFormatting>
  <conditionalFormatting sqref="A1:U1048576">
    <cfRule type="expression" dxfId="1128"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9197FF6B-74C3-4920-8EC5-52C8ABC620B6}">
          <x14:formula1>
            <xm:f>'!System'!$BW$1:$BW$6</xm:f>
          </x14:formula1>
          <xm:sqref>G3:G175</xm:sqref>
        </x14:dataValidation>
        <x14:dataValidation type="list" allowBlank="1" showInputMessage="1" showErrorMessage="1" xr:uid="{8C4DFB02-B5F7-4C34-80C2-91CD58E762C8}">
          <x14:formula1>
            <xm:f>'!System'!$AG$1:$AO$1</xm:f>
          </x14:formula1>
          <xm:sqref>J3:J175</xm:sqref>
        </x14:dataValidation>
        <x14:dataValidation type="list" allowBlank="1" showInputMessage="1" showErrorMessage="1" xr:uid="{075E423A-28A1-43F2-B8DB-16736CDD8C58}">
          <x14:formula1>
            <xm:f>'!System'!$A$1:$AE$1</xm:f>
          </x14:formula1>
          <xm:sqref>L3:L175</xm:sqref>
        </x14:dataValidation>
        <x14:dataValidation type="list" allowBlank="1" showInputMessage="1" showErrorMessage="1" xr:uid="{C0D59B26-3EFF-4406-A94D-9CF7B7C45166}">
          <x14:formula1>
            <xm:f>'!System'!$AP$1:$BV$1</xm:f>
          </x14:formula1>
          <xm:sqref>O3:O175</xm:sqref>
        </x14:dataValidation>
        <x14:dataValidation type="list" allowBlank="1" showInputMessage="1" showErrorMessage="1" xr:uid="{BC347CC0-6FD6-428A-9493-2BB2679AD946}">
          <x14:formula1>
            <xm:f>'!System'!$BX$1:$BX$5</xm:f>
          </x14:formula1>
          <xm:sqref>P3:P175</xm:sqref>
        </x14:dataValidation>
        <x14:dataValidation type="list" allowBlank="1" showInputMessage="1" showErrorMessage="1" xr:uid="{FB874FAB-1EB0-49D3-992B-65761B565114}">
          <x14:formula1>
            <xm:f>'!System'!$AG$2:$AG$17</xm:f>
          </x14:formula1>
          <xm:sqref>I16 I17 I18 I19 I20 I21 I32 I33 I34 I35 I36 I37 I38 I39 I40 I41 I42 I43 I44 I45 I46 I47 I48 I49 I50 I51 I52 I53 I54 I55 I56 I57 I58 I59 I60 I61 I62 I63 I64 I65 I66 I67 I68 I69 I70 I71 I72 I73 I74 I75 I76 I77 I78 I79 I80 I81 I82 I84 I85 I87 I88 I90 I91 I92 I93 I94 I95 I96 I97 I98 I99 I100 I101 I102 I103 I104 I105 I106 I107 I108 I109 I110 I111 I112 I113 I114 I116 I117 I119 I120 I122 I123 I125 I126 I129 I130 I133 I134 I137 I138 I141 I142 I144</xm:sqref>
        </x14:dataValidation>
        <x14:dataValidation type="list" allowBlank="1" showInputMessage="1" showErrorMessage="1" xr:uid="{CAFFAE9F-637D-472D-B612-A1107B16F219}">
          <x14:formula1>
            <xm:f>'!System'!$AH$2:$AH$16</xm:f>
          </x14:formula1>
          <xm:sqref>I83 I86 I89 I115 I118 I121 I124 I127 I128 I131 I132 I135 I136 I139 I140 I143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FF12F-A4C1-4B2B-AF68-D108B3BFA4BB}">
  <sheetPr codeName="Лист37">
    <tabColor theme="7" tint="0.39997558519241921"/>
  </sheetPr>
  <dimension ref="A1:U29"/>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Км7</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Км7</v>
      </c>
      <c r="B4" s="13" t="s">
        <v>2971</v>
      </c>
      <c r="C4" s="95" t="s">
        <v>2972</v>
      </c>
      <c r="D4" s="95" t="s">
        <v>2967</v>
      </c>
      <c r="E4" s="95">
        <f>Макс_ПоИД(A4,'из архикада Колонны'!$A$3:$G$500,1,4)</f>
        <v>0.52</v>
      </c>
      <c r="F4" s="13"/>
      <c r="G4" s="13"/>
      <c r="H4" s="13"/>
      <c r="I4" s="13"/>
      <c r="J4" s="13"/>
      <c r="K4" s="13"/>
      <c r="L4" s="13"/>
      <c r="M4" s="13"/>
      <c r="N4" s="13"/>
      <c r="O4" s="13"/>
      <c r="P4" s="13"/>
      <c r="Q4" s="13"/>
      <c r="R4" s="13"/>
      <c r="S4" s="13"/>
      <c r="T4" s="13"/>
      <c r="U4" s="67"/>
    </row>
    <row r="5" spans="1:21" ht="15.75" x14ac:dyDescent="0.25">
      <c r="A5" s="66" t="str">
        <f>A6</f>
        <v>Км7</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Км7</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Км7</v>
      </c>
      <c r="B7" s="13" t="s">
        <v>2971</v>
      </c>
      <c r="C7" s="13"/>
      <c r="D7" s="13" t="s">
        <v>2975</v>
      </c>
      <c r="E7" s="13">
        <f>Сумма_ПоИД(A7,'из архикада Колонны'!$A$3:$G$500,1,6)/E11</f>
        <v>400</v>
      </c>
      <c r="F7" s="13"/>
      <c r="G7" s="13"/>
      <c r="H7" s="13"/>
      <c r="I7" s="13"/>
      <c r="J7" s="13"/>
      <c r="K7" s="13"/>
      <c r="L7" s="13"/>
      <c r="M7" s="13"/>
      <c r="N7" s="13"/>
      <c r="O7" s="13"/>
      <c r="P7" s="13"/>
      <c r="Q7" s="13"/>
      <c r="R7" s="13"/>
      <c r="S7" s="13"/>
      <c r="T7" s="13"/>
      <c r="U7" s="67"/>
    </row>
    <row r="8" spans="1:21" ht="15.75" x14ac:dyDescent="0.25">
      <c r="A8" s="66" t="str">
        <f>A9</f>
        <v>Км7</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Км7</v>
      </c>
      <c r="B9" s="13" t="s">
        <v>2971</v>
      </c>
      <c r="C9" s="13"/>
      <c r="D9" s="13" t="s">
        <v>2977</v>
      </c>
      <c r="E9" s="13">
        <f>Сумма_ПоИД(A9,'из архикада Колонны'!$A$3:$G$500,1,8)/$E$11</f>
        <v>4200</v>
      </c>
      <c r="F9" s="13"/>
      <c r="G9" s="13"/>
      <c r="H9" s="13"/>
      <c r="I9" s="13"/>
      <c r="J9" s="13"/>
      <c r="K9" s="13"/>
      <c r="L9" s="13"/>
      <c r="M9" s="13"/>
      <c r="N9" s="13"/>
      <c r="O9" s="13"/>
      <c r="P9" s="13"/>
      <c r="Q9" s="13"/>
      <c r="R9" s="13"/>
      <c r="S9" s="13"/>
      <c r="T9" s="13"/>
      <c r="U9" s="67"/>
    </row>
    <row r="10" spans="1:21" ht="15.75" x14ac:dyDescent="0.25">
      <c r="A10" s="66" t="str">
        <f>A11</f>
        <v>Км7</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Км7</v>
      </c>
      <c r="B11" s="15" t="s">
        <v>3138</v>
      </c>
      <c r="C11" s="15"/>
      <c r="D11" s="15" t="s">
        <v>3139</v>
      </c>
      <c r="E11" s="15">
        <f>VLOOKUP(B11,'из архикада Имена сборок_поз'!A3:D100,4,FALSE)</f>
        <v>2</v>
      </c>
      <c r="F11" s="15"/>
      <c r="G11" s="15"/>
      <c r="H11" s="15"/>
      <c r="I11" s="15"/>
      <c r="J11" s="15"/>
      <c r="K11" s="15"/>
      <c r="L11" s="15"/>
      <c r="M11" s="15"/>
      <c r="N11" s="15"/>
      <c r="O11" s="15"/>
      <c r="P11" s="15"/>
      <c r="Q11" s="15"/>
      <c r="R11" s="15"/>
      <c r="S11" s="15"/>
      <c r="T11" s="15"/>
      <c r="U11" s="16"/>
    </row>
    <row r="12" spans="1:21" ht="15.75" x14ac:dyDescent="0.25">
      <c r="A12" s="32" t="str">
        <f>$B$11</f>
        <v>Км7</v>
      </c>
      <c r="B12" s="30"/>
      <c r="C12" s="35" t="s">
        <v>2980</v>
      </c>
      <c r="D12" s="35" t="s">
        <v>2967</v>
      </c>
      <c r="E12" s="35">
        <f>E4</f>
        <v>0.52</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3138</v>
      </c>
      <c r="B19" s="13" t="s">
        <v>2971</v>
      </c>
      <c r="C19" s="13" t="s">
        <v>3364</v>
      </c>
      <c r="D19" s="13" t="s">
        <v>3365</v>
      </c>
      <c r="E19" s="13"/>
      <c r="F19" s="13"/>
      <c r="G19" s="13"/>
      <c r="H19" s="13"/>
      <c r="I19" s="13"/>
      <c r="J19" s="13"/>
      <c r="K19" s="13"/>
      <c r="L19" s="13"/>
      <c r="M19" s="13"/>
      <c r="N19" s="13"/>
      <c r="O19" s="13"/>
      <c r="P19" s="13"/>
      <c r="Q19" s="13"/>
      <c r="R19" s="13"/>
      <c r="S19" s="13"/>
      <c r="T19" s="13"/>
      <c r="U19" s="67"/>
    </row>
    <row r="20" spans="1:21" ht="15.75" x14ac:dyDescent="0.25">
      <c r="A20" s="68" t="s">
        <v>3138</v>
      </c>
      <c r="B20" s="69">
        <v>1</v>
      </c>
      <c r="C20" s="69" t="s">
        <v>2909</v>
      </c>
      <c r="D20" s="69" t="s">
        <v>3366</v>
      </c>
      <c r="E20" s="69">
        <v>1</v>
      </c>
      <c r="F20" s="69">
        <v>1.998</v>
      </c>
      <c r="G20" s="69" t="s">
        <v>0</v>
      </c>
      <c r="H20" s="69">
        <v>5100</v>
      </c>
      <c r="I20" s="69">
        <v>18</v>
      </c>
      <c r="J20" s="69" t="s">
        <v>2</v>
      </c>
      <c r="K20" s="69"/>
      <c r="L20" s="69"/>
      <c r="M20" s="69"/>
      <c r="N20" s="69"/>
      <c r="O20" s="69"/>
      <c r="P20" s="69"/>
      <c r="Q20" s="69"/>
      <c r="R20" s="69"/>
      <c r="S20" s="69">
        <v>685</v>
      </c>
      <c r="T20" s="69">
        <v>820</v>
      </c>
      <c r="U20" s="70">
        <v>45</v>
      </c>
    </row>
    <row r="21" spans="1:21" ht="15.75" x14ac:dyDescent="0.25">
      <c r="A21" s="68" t="s">
        <v>3138</v>
      </c>
      <c r="B21" s="69">
        <v>1</v>
      </c>
      <c r="C21" s="69" t="s">
        <v>2909</v>
      </c>
      <c r="D21" s="69" t="s">
        <v>3367</v>
      </c>
      <c r="E21" s="69">
        <v>1</v>
      </c>
      <c r="F21" s="69">
        <v>1.998</v>
      </c>
      <c r="G21" s="69" t="s">
        <v>0</v>
      </c>
      <c r="H21" s="69">
        <v>5100</v>
      </c>
      <c r="I21" s="69">
        <v>18</v>
      </c>
      <c r="J21" s="69" t="s">
        <v>2</v>
      </c>
      <c r="K21" s="69"/>
      <c r="L21" s="69"/>
      <c r="M21" s="69"/>
      <c r="N21" s="69"/>
      <c r="O21" s="69"/>
      <c r="P21" s="69"/>
      <c r="Q21" s="69"/>
      <c r="R21" s="69"/>
      <c r="S21" s="69">
        <v>685</v>
      </c>
      <c r="T21" s="69">
        <v>820</v>
      </c>
      <c r="U21" s="70">
        <v>45</v>
      </c>
    </row>
    <row r="22" spans="1:21" ht="15.75" x14ac:dyDescent="0.25">
      <c r="A22" s="68" t="s">
        <v>3138</v>
      </c>
      <c r="B22" s="69">
        <v>1</v>
      </c>
      <c r="C22" s="69" t="s">
        <v>2909</v>
      </c>
      <c r="D22" s="69" t="s">
        <v>3368</v>
      </c>
      <c r="E22" s="69">
        <v>1</v>
      </c>
      <c r="F22" s="69">
        <v>1.998</v>
      </c>
      <c r="G22" s="69" t="s">
        <v>0</v>
      </c>
      <c r="H22" s="69">
        <v>5100</v>
      </c>
      <c r="I22" s="69">
        <v>18</v>
      </c>
      <c r="J22" s="69" t="s">
        <v>2</v>
      </c>
      <c r="K22" s="69"/>
      <c r="L22" s="69"/>
      <c r="M22" s="69"/>
      <c r="N22" s="69"/>
      <c r="O22" s="69"/>
      <c r="P22" s="69"/>
      <c r="Q22" s="69"/>
      <c r="R22" s="69"/>
      <c r="S22" s="69">
        <v>685</v>
      </c>
      <c r="T22" s="69">
        <v>820</v>
      </c>
      <c r="U22" s="70">
        <v>45</v>
      </c>
    </row>
    <row r="23" spans="1:21" ht="15.75" x14ac:dyDescent="0.25">
      <c r="A23" s="68" t="s">
        <v>3138</v>
      </c>
      <c r="B23" s="69">
        <v>1</v>
      </c>
      <c r="C23" s="69" t="s">
        <v>2909</v>
      </c>
      <c r="D23" s="69" t="s">
        <v>3369</v>
      </c>
      <c r="E23" s="69">
        <v>1</v>
      </c>
      <c r="F23" s="69">
        <v>1.998</v>
      </c>
      <c r="G23" s="69" t="s">
        <v>0</v>
      </c>
      <c r="H23" s="69">
        <v>5100</v>
      </c>
      <c r="I23" s="69">
        <v>18</v>
      </c>
      <c r="J23" s="69" t="s">
        <v>2</v>
      </c>
      <c r="K23" s="69"/>
      <c r="L23" s="69"/>
      <c r="M23" s="69"/>
      <c r="N23" s="69"/>
      <c r="O23" s="69"/>
      <c r="P23" s="69"/>
      <c r="Q23" s="69"/>
      <c r="R23" s="69"/>
      <c r="S23" s="69">
        <v>685</v>
      </c>
      <c r="T23" s="69">
        <v>820</v>
      </c>
      <c r="U23" s="70">
        <v>45</v>
      </c>
    </row>
    <row r="24" spans="1:21" ht="15.75" x14ac:dyDescent="0.25">
      <c r="A24" s="68" t="s">
        <v>3138</v>
      </c>
      <c r="B24" s="69">
        <v>1</v>
      </c>
      <c r="C24" s="69" t="s">
        <v>2909</v>
      </c>
      <c r="D24" s="69" t="s">
        <v>3370</v>
      </c>
      <c r="E24" s="69">
        <v>1</v>
      </c>
      <c r="F24" s="69">
        <v>1.998</v>
      </c>
      <c r="G24" s="69" t="s">
        <v>0</v>
      </c>
      <c r="H24" s="69">
        <v>5100</v>
      </c>
      <c r="I24" s="69">
        <v>18</v>
      </c>
      <c r="J24" s="69" t="s">
        <v>2</v>
      </c>
      <c r="K24" s="69"/>
      <c r="L24" s="69"/>
      <c r="M24" s="69"/>
      <c r="N24" s="69"/>
      <c r="O24" s="69"/>
      <c r="P24" s="69"/>
      <c r="Q24" s="69"/>
      <c r="R24" s="69"/>
      <c r="S24" s="69">
        <v>685</v>
      </c>
      <c r="T24" s="69">
        <v>820</v>
      </c>
      <c r="U24" s="70">
        <v>45</v>
      </c>
    </row>
    <row r="25" spans="1:21" ht="15.75" x14ac:dyDescent="0.25">
      <c r="A25" s="68" t="s">
        <v>3138</v>
      </c>
      <c r="B25" s="69">
        <v>1</v>
      </c>
      <c r="C25" s="69" t="s">
        <v>2909</v>
      </c>
      <c r="D25" s="69" t="s">
        <v>3371</v>
      </c>
      <c r="E25" s="69">
        <v>1</v>
      </c>
      <c r="F25" s="69">
        <v>1.998</v>
      </c>
      <c r="G25" s="69" t="s">
        <v>0</v>
      </c>
      <c r="H25" s="69">
        <v>5100</v>
      </c>
      <c r="I25" s="69">
        <v>18</v>
      </c>
      <c r="J25" s="69" t="s">
        <v>2</v>
      </c>
      <c r="K25" s="69"/>
      <c r="L25" s="69"/>
      <c r="M25" s="69"/>
      <c r="N25" s="69"/>
      <c r="O25" s="69"/>
      <c r="P25" s="69"/>
      <c r="Q25" s="69"/>
      <c r="R25" s="69"/>
      <c r="S25" s="69">
        <v>685</v>
      </c>
      <c r="T25" s="69">
        <v>820</v>
      </c>
      <c r="U25" s="70">
        <v>45</v>
      </c>
    </row>
    <row r="26" spans="1:21" ht="15.75" x14ac:dyDescent="0.25">
      <c r="A26" s="68" t="s">
        <v>3138</v>
      </c>
      <c r="B26" s="69">
        <v>3</v>
      </c>
      <c r="C26" s="69" t="s">
        <v>2909</v>
      </c>
      <c r="D26" s="69" t="s">
        <v>3372</v>
      </c>
      <c r="E26" s="69">
        <v>11</v>
      </c>
      <c r="F26" s="69">
        <v>0.39500000000000002</v>
      </c>
      <c r="G26" s="69" t="s">
        <v>0</v>
      </c>
      <c r="H26" s="69">
        <v>1200</v>
      </c>
      <c r="I26" s="69">
        <v>8</v>
      </c>
      <c r="J26" s="69" t="s">
        <v>1</v>
      </c>
      <c r="K26" s="69"/>
      <c r="L26" s="69"/>
      <c r="M26" s="69"/>
      <c r="N26" s="69"/>
      <c r="O26" s="69"/>
      <c r="P26" s="69"/>
      <c r="Q26" s="69"/>
      <c r="R26" s="69"/>
      <c r="S26" s="69">
        <v>200</v>
      </c>
      <c r="T26" s="69">
        <v>250</v>
      </c>
      <c r="U26" s="70">
        <v>10</v>
      </c>
    </row>
    <row r="27" spans="1:21" ht="15.75" x14ac:dyDescent="0.25">
      <c r="A27" s="68" t="s">
        <v>3138</v>
      </c>
      <c r="B27" s="69">
        <v>3</v>
      </c>
      <c r="C27" s="69" t="s">
        <v>2909</v>
      </c>
      <c r="D27" s="69" t="s">
        <v>3373</v>
      </c>
      <c r="E27" s="69">
        <v>8</v>
      </c>
      <c r="F27" s="69">
        <v>0.39500000000000002</v>
      </c>
      <c r="G27" s="69" t="s">
        <v>0</v>
      </c>
      <c r="H27" s="69">
        <v>1200</v>
      </c>
      <c r="I27" s="69">
        <v>8</v>
      </c>
      <c r="J27" s="69" t="s">
        <v>1</v>
      </c>
      <c r="K27" s="69"/>
      <c r="L27" s="69"/>
      <c r="M27" s="69"/>
      <c r="N27" s="69"/>
      <c r="O27" s="69"/>
      <c r="P27" s="69"/>
      <c r="Q27" s="69"/>
      <c r="R27" s="69"/>
      <c r="S27" s="69">
        <v>200</v>
      </c>
      <c r="T27" s="69">
        <v>250</v>
      </c>
      <c r="U27" s="70">
        <v>10</v>
      </c>
    </row>
    <row r="28" spans="1:21" ht="15.75" x14ac:dyDescent="0.25">
      <c r="A28" s="68" t="s">
        <v>3138</v>
      </c>
      <c r="B28" s="69">
        <v>3</v>
      </c>
      <c r="C28" s="69" t="s">
        <v>2909</v>
      </c>
      <c r="D28" s="69" t="s">
        <v>3374</v>
      </c>
      <c r="E28" s="69">
        <v>11</v>
      </c>
      <c r="F28" s="69">
        <v>0.39500000000000002</v>
      </c>
      <c r="G28" s="69" t="s">
        <v>0</v>
      </c>
      <c r="H28" s="69">
        <v>1200</v>
      </c>
      <c r="I28" s="69">
        <v>8</v>
      </c>
      <c r="J28" s="69" t="s">
        <v>1</v>
      </c>
      <c r="K28" s="69"/>
      <c r="L28" s="69"/>
      <c r="M28" s="69"/>
      <c r="N28" s="69"/>
      <c r="O28" s="69"/>
      <c r="P28" s="69"/>
      <c r="Q28" s="69"/>
      <c r="R28" s="69"/>
      <c r="S28" s="69">
        <v>200</v>
      </c>
      <c r="T28" s="69">
        <v>250</v>
      </c>
      <c r="U28" s="70">
        <v>10</v>
      </c>
    </row>
    <row r="29" spans="1:21" ht="32.25" thickBot="1" x14ac:dyDescent="0.3">
      <c r="A29" s="87" t="s">
        <v>2971</v>
      </c>
      <c r="B29" s="22" t="s">
        <v>2971</v>
      </c>
      <c r="C29" s="22" t="s">
        <v>2981</v>
      </c>
      <c r="D29" s="22" t="s">
        <v>2982</v>
      </c>
      <c r="E29" s="22"/>
      <c r="F29" s="22"/>
      <c r="G29" s="22"/>
      <c r="H29" s="22"/>
      <c r="I29" s="22"/>
      <c r="J29" s="22"/>
      <c r="K29" s="22"/>
      <c r="L29" s="22"/>
      <c r="M29" s="22"/>
      <c r="N29" s="22"/>
      <c r="O29" s="22"/>
      <c r="P29" s="22"/>
      <c r="Q29" s="22"/>
      <c r="R29" s="22"/>
      <c r="S29" s="22"/>
      <c r="T29" s="22"/>
      <c r="U29"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29 H2:Q2 K1 R1:S1 S2:U2">
    <cfRule type="containsText" dxfId="1127" priority="2" stopIfTrue="1" operator="containsText" text="С ЛИСТА">
      <formula>NOT(ISERROR(SEARCH("С ЛИСТА",A1)))</formula>
    </cfRule>
    <cfRule type="containsText" dxfId="1126" priority="3" stopIfTrue="1" operator="containsText" text="ИЗ ФАЙЛА">
      <formula>NOT(ISERROR(SEARCH("ИЗ ФАЙЛА",A1)))</formula>
    </cfRule>
    <cfRule type="containsText" dxfId="1125" priority="4" stopIfTrue="1" operator="containsText" text="!!!">
      <formula>NOT(ISERROR(SEARCH("!!!",A1)))</formula>
    </cfRule>
    <cfRule type="containsText" dxfId="1124" priority="5" stopIfTrue="1" operator="containsText" text=" Заполнения проёмов ">
      <formula>NOT(ISERROR(SEARCH(" Заполнения проёмов ",A1)))</formula>
    </cfRule>
    <cfRule type="containsText" dxfId="1123" priority="6" stopIfTrue="1" operator="containsText" text=" Сборочные единицы ">
      <formula>NOT(ISERROR(SEARCH(" Сборочные единицы ",A1)))</formula>
    </cfRule>
    <cfRule type="containsText" dxfId="1122" priority="7" stopIfTrue="1" operator="containsText" text=" Заполнения проёмов ">
      <formula>NOT(ISERROR(SEARCH(" Заполнения проёмов ",A1)))</formula>
    </cfRule>
    <cfRule type="containsText" dxfId="1121" priority="8" stopIfTrue="1" operator="containsText" text=" Сборочные единицы ">
      <formula>NOT(ISERROR(SEARCH(" Сборочные единицы ",A1)))</formula>
    </cfRule>
    <cfRule type="containsText" dxfId="1120" priority="9" stopIfTrue="1" operator="containsText" text=" Изделия ">
      <formula>NOT(ISERROR(SEARCH(" Изделия ",A1)))</formula>
    </cfRule>
    <cfRule type="containsText" dxfId="1119" priority="10" stopIfTrue="1" operator="containsText" text=" Материалы ">
      <formula>NOT(ISERROR(SEARCH(" Материалы ",A1)))</formula>
    </cfRule>
    <cfRule type="containsText" dxfId="1118" priority="11" stopIfTrue="1" operator="containsText" text=" Изделия арматурные ">
      <formula>NOT(ISERROR(SEARCH(" Изделия арматурные ",A1)))</formula>
    </cfRule>
    <cfRule type="containsText" dxfId="1117" priority="12" stopIfTrue="1" operator="containsText" text=" Прокат ">
      <formula>NOT(ISERROR(SEARCH(" Прокат ",A1)))</formula>
    </cfRule>
    <cfRule type="containsText" dxfId="1116" priority="13" stopIfTrue="1" operator="containsText" text="Элементы на отм.">
      <formula>NOT(ISERROR(SEARCH("Элементы на отм.",A1)))</formula>
    </cfRule>
    <cfRule type="containsText" dxfId="1115" priority="14" stopIfTrue="1" operator="containsText" text=", на ">
      <formula>NOT(ISERROR(SEARCH(", на ",A1)))</formula>
    </cfRule>
    <cfRule type="containsText" dxfId="1114" priority="15" stopIfTrue="1" operator="containsText" text="шт.)">
      <formula>NOT(ISERROR(SEARCH("шт.)",A1)))</formula>
    </cfRule>
  </conditionalFormatting>
  <conditionalFormatting sqref="A1:U1048576">
    <cfRule type="expression" dxfId="1113"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C5C6DF83-C409-4DAB-846F-7FDE7F8333C5}">
          <x14:formula1>
            <xm:f>'!System'!$BW$1:$BW$6</xm:f>
          </x14:formula1>
          <xm:sqref>G3:G59</xm:sqref>
        </x14:dataValidation>
        <x14:dataValidation type="list" allowBlank="1" showInputMessage="1" showErrorMessage="1" xr:uid="{6AE5D50D-748A-4EA4-B61A-98B3B558FBB9}">
          <x14:formula1>
            <xm:f>'!System'!$AG$1:$AO$1</xm:f>
          </x14:formula1>
          <xm:sqref>J3:J59</xm:sqref>
        </x14:dataValidation>
        <x14:dataValidation type="list" allowBlank="1" showInputMessage="1" showErrorMessage="1" xr:uid="{98D4A5D1-4457-49E5-80B5-42256382CFEA}">
          <x14:formula1>
            <xm:f>'!System'!$A$1:$AE$1</xm:f>
          </x14:formula1>
          <xm:sqref>L3:L59</xm:sqref>
        </x14:dataValidation>
        <x14:dataValidation type="list" allowBlank="1" showInputMessage="1" showErrorMessage="1" xr:uid="{87ED4867-C1CF-400D-BD8C-E0EC4A494612}">
          <x14:formula1>
            <xm:f>'!System'!$AP$1:$BV$1</xm:f>
          </x14:formula1>
          <xm:sqref>O3:O59</xm:sqref>
        </x14:dataValidation>
        <x14:dataValidation type="list" allowBlank="1" showInputMessage="1" showErrorMessage="1" xr:uid="{4C47B5F9-4AA2-444B-8849-2A99DE7E07D7}">
          <x14:formula1>
            <xm:f>'!System'!$BX$1:$BX$5</xm:f>
          </x14:formula1>
          <xm:sqref>P3:P59</xm:sqref>
        </x14:dataValidation>
        <x14:dataValidation type="list" allowBlank="1" showInputMessage="1" showErrorMessage="1" xr:uid="{985825B5-B10D-4D6D-B6D8-D3413ABAE074}">
          <x14:formula1>
            <xm:f>'!System'!$AG$2:$AG$17</xm:f>
          </x14:formula1>
          <xm:sqref>I20 I21 I22 I23 I24 I25</xm:sqref>
        </x14:dataValidation>
        <x14:dataValidation type="list" allowBlank="1" showInputMessage="1" showErrorMessage="1" xr:uid="{6E3D9A29-858D-474D-97E8-63B842880EDD}">
          <x14:formula1>
            <xm:f>'!System'!$AH$2:$AH$16</xm:f>
          </x14:formula1>
          <xm:sqref>I26 I27 I28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6A7E2-129F-49E9-B5BF-6B2F2D472C35}">
  <sheetPr codeName="Лист36">
    <tabColor theme="7" tint="0.39997558519241921"/>
  </sheetPr>
  <dimension ref="A1:U33"/>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Км6</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Км6</v>
      </c>
      <c r="B4" s="13" t="s">
        <v>2971</v>
      </c>
      <c r="C4" s="95" t="s">
        <v>2972</v>
      </c>
      <c r="D4" s="95" t="s">
        <v>2967</v>
      </c>
      <c r="E4" s="95">
        <f>Макс_ПоИД(A4,'из архикада Колонны'!$A$3:$G$500,1,4)</f>
        <v>0.69</v>
      </c>
      <c r="F4" s="13"/>
      <c r="G4" s="13"/>
      <c r="H4" s="13"/>
      <c r="I4" s="13"/>
      <c r="J4" s="13"/>
      <c r="K4" s="13"/>
      <c r="L4" s="13"/>
      <c r="M4" s="13"/>
      <c r="N4" s="13"/>
      <c r="O4" s="13"/>
      <c r="P4" s="13"/>
      <c r="Q4" s="13"/>
      <c r="R4" s="13"/>
      <c r="S4" s="13"/>
      <c r="T4" s="13"/>
      <c r="U4" s="67"/>
    </row>
    <row r="5" spans="1:21" ht="15.75" x14ac:dyDescent="0.25">
      <c r="A5" s="66" t="str">
        <f>A6</f>
        <v>Км6</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Км6</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Км6</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67"/>
    </row>
    <row r="8" spans="1:21" ht="15.75" x14ac:dyDescent="0.25">
      <c r="A8" s="66" t="str">
        <f>A9</f>
        <v>Км6</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Км6</v>
      </c>
      <c r="B9" s="13" t="s">
        <v>2971</v>
      </c>
      <c r="C9" s="13"/>
      <c r="D9" s="13" t="s">
        <v>2977</v>
      </c>
      <c r="E9" s="13">
        <f>Сумма_ПоИД(A9,'из архикада Колонны'!$A$3:$G$500,1,8)/$E$11</f>
        <v>3450</v>
      </c>
      <c r="F9" s="13"/>
      <c r="G9" s="13"/>
      <c r="H9" s="13"/>
      <c r="I9" s="13"/>
      <c r="J9" s="13"/>
      <c r="K9" s="13"/>
      <c r="L9" s="13"/>
      <c r="M9" s="13"/>
      <c r="N9" s="13"/>
      <c r="O9" s="13"/>
      <c r="P9" s="13"/>
      <c r="Q9" s="13"/>
      <c r="R9" s="13"/>
      <c r="S9" s="13"/>
      <c r="T9" s="13"/>
      <c r="U9" s="67"/>
    </row>
    <row r="10" spans="1:21" ht="15.75" x14ac:dyDescent="0.25">
      <c r="A10" s="66" t="str">
        <f>A11</f>
        <v>Км6</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Км6</v>
      </c>
      <c r="B11" s="15" t="s">
        <v>3136</v>
      </c>
      <c r="C11" s="15"/>
      <c r="D11" s="15" t="s">
        <v>3137</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Км6</v>
      </c>
      <c r="B12" s="30"/>
      <c r="C12" s="35" t="s">
        <v>2980</v>
      </c>
      <c r="D12" s="35" t="s">
        <v>2967</v>
      </c>
      <c r="E12" s="35">
        <f>E4</f>
        <v>0.69</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3136</v>
      </c>
      <c r="B19" s="13" t="s">
        <v>2971</v>
      </c>
      <c r="C19" s="13" t="s">
        <v>3347</v>
      </c>
      <c r="D19" s="13" t="s">
        <v>3348</v>
      </c>
      <c r="E19" s="13"/>
      <c r="F19" s="13"/>
      <c r="G19" s="13"/>
      <c r="H19" s="13"/>
      <c r="I19" s="13"/>
      <c r="J19" s="13"/>
      <c r="K19" s="13"/>
      <c r="L19" s="13"/>
      <c r="M19" s="13"/>
      <c r="N19" s="13"/>
      <c r="O19" s="13"/>
      <c r="P19" s="13"/>
      <c r="Q19" s="13"/>
      <c r="R19" s="13"/>
      <c r="S19" s="13"/>
      <c r="T19" s="13"/>
      <c r="U19" s="67"/>
    </row>
    <row r="20" spans="1:21" ht="15.75" x14ac:dyDescent="0.25">
      <c r="A20" s="68" t="s">
        <v>3136</v>
      </c>
      <c r="B20" s="69">
        <v>3</v>
      </c>
      <c r="C20" s="69" t="s">
        <v>2909</v>
      </c>
      <c r="D20" s="69" t="s">
        <v>3349</v>
      </c>
      <c r="E20" s="69">
        <v>9</v>
      </c>
      <c r="F20" s="69">
        <v>0.39500000000000002</v>
      </c>
      <c r="G20" s="69" t="s">
        <v>0</v>
      </c>
      <c r="H20" s="69">
        <v>1700</v>
      </c>
      <c r="I20" s="69">
        <v>8</v>
      </c>
      <c r="J20" s="69" t="s">
        <v>1</v>
      </c>
      <c r="K20" s="69"/>
      <c r="L20" s="69"/>
      <c r="M20" s="69"/>
      <c r="N20" s="69"/>
      <c r="O20" s="69"/>
      <c r="P20" s="69"/>
      <c r="Q20" s="69"/>
      <c r="R20" s="69"/>
      <c r="S20" s="69">
        <v>200</v>
      </c>
      <c r="T20" s="69">
        <v>250</v>
      </c>
      <c r="U20" s="70">
        <v>10</v>
      </c>
    </row>
    <row r="21" spans="1:21" ht="15.75" x14ac:dyDescent="0.25">
      <c r="A21" s="68" t="s">
        <v>3136</v>
      </c>
      <c r="B21" s="69">
        <v>3</v>
      </c>
      <c r="C21" s="69" t="s">
        <v>2909</v>
      </c>
      <c r="D21" s="69" t="s">
        <v>3350</v>
      </c>
      <c r="E21" s="69">
        <v>8</v>
      </c>
      <c r="F21" s="69">
        <v>0.39500000000000002</v>
      </c>
      <c r="G21" s="69" t="s">
        <v>0</v>
      </c>
      <c r="H21" s="69">
        <v>1700</v>
      </c>
      <c r="I21" s="69">
        <v>8</v>
      </c>
      <c r="J21" s="69" t="s">
        <v>1</v>
      </c>
      <c r="K21" s="69"/>
      <c r="L21" s="69"/>
      <c r="M21" s="69"/>
      <c r="N21" s="69"/>
      <c r="O21" s="69"/>
      <c r="P21" s="69"/>
      <c r="Q21" s="69"/>
      <c r="R21" s="69"/>
      <c r="S21" s="69">
        <v>200</v>
      </c>
      <c r="T21" s="69">
        <v>250</v>
      </c>
      <c r="U21" s="70">
        <v>10</v>
      </c>
    </row>
    <row r="22" spans="1:21" ht="15.75" x14ac:dyDescent="0.25">
      <c r="A22" s="68" t="s">
        <v>3136</v>
      </c>
      <c r="B22" s="69">
        <v>3</v>
      </c>
      <c r="C22" s="69" t="s">
        <v>2909</v>
      </c>
      <c r="D22" s="69" t="s">
        <v>3351</v>
      </c>
      <c r="E22" s="69">
        <v>9</v>
      </c>
      <c r="F22" s="69">
        <v>0.39500000000000002</v>
      </c>
      <c r="G22" s="69" t="s">
        <v>0</v>
      </c>
      <c r="H22" s="69">
        <v>1700</v>
      </c>
      <c r="I22" s="69">
        <v>8</v>
      </c>
      <c r="J22" s="69" t="s">
        <v>1</v>
      </c>
      <c r="K22" s="69"/>
      <c r="L22" s="69"/>
      <c r="M22" s="69"/>
      <c r="N22" s="69"/>
      <c r="O22" s="69"/>
      <c r="P22" s="69"/>
      <c r="Q22" s="69"/>
      <c r="R22" s="69"/>
      <c r="S22" s="69">
        <v>200</v>
      </c>
      <c r="T22" s="69">
        <v>250</v>
      </c>
      <c r="U22" s="70">
        <v>10</v>
      </c>
    </row>
    <row r="23" spans="1:21" ht="15.75" x14ac:dyDescent="0.25">
      <c r="A23" s="68" t="s">
        <v>3136</v>
      </c>
      <c r="B23" s="69">
        <v>2</v>
      </c>
      <c r="C23" s="69" t="s">
        <v>2909</v>
      </c>
      <c r="D23" s="69" t="s">
        <v>3352</v>
      </c>
      <c r="E23" s="69">
        <v>1</v>
      </c>
      <c r="F23" s="69">
        <v>2.4660000000000002</v>
      </c>
      <c r="G23" s="69" t="s">
        <v>0</v>
      </c>
      <c r="H23" s="69">
        <v>5450</v>
      </c>
      <c r="I23" s="69">
        <v>20</v>
      </c>
      <c r="J23" s="69" t="s">
        <v>2</v>
      </c>
      <c r="K23" s="69"/>
      <c r="L23" s="69"/>
      <c r="M23" s="69"/>
      <c r="N23" s="69"/>
      <c r="O23" s="69"/>
      <c r="P23" s="69"/>
      <c r="Q23" s="69"/>
      <c r="R23" s="69"/>
      <c r="S23" s="69">
        <v>760</v>
      </c>
      <c r="T23" s="69">
        <v>910</v>
      </c>
      <c r="U23" s="70">
        <v>80</v>
      </c>
    </row>
    <row r="24" spans="1:21" ht="15.75" x14ac:dyDescent="0.25">
      <c r="A24" s="68" t="s">
        <v>3136</v>
      </c>
      <c r="B24" s="69">
        <v>2</v>
      </c>
      <c r="C24" s="69" t="s">
        <v>2909</v>
      </c>
      <c r="D24" s="69" t="s">
        <v>3353</v>
      </c>
      <c r="E24" s="69">
        <v>1</v>
      </c>
      <c r="F24" s="69">
        <v>2.4660000000000002</v>
      </c>
      <c r="G24" s="69" t="s">
        <v>0</v>
      </c>
      <c r="H24" s="69">
        <v>5450</v>
      </c>
      <c r="I24" s="69">
        <v>20</v>
      </c>
      <c r="J24" s="69" t="s">
        <v>2</v>
      </c>
      <c r="K24" s="69"/>
      <c r="L24" s="69"/>
      <c r="M24" s="69"/>
      <c r="N24" s="69"/>
      <c r="O24" s="69"/>
      <c r="P24" s="69"/>
      <c r="Q24" s="69"/>
      <c r="R24" s="69"/>
      <c r="S24" s="69">
        <v>760</v>
      </c>
      <c r="T24" s="69">
        <v>910</v>
      </c>
      <c r="U24" s="70">
        <v>80</v>
      </c>
    </row>
    <row r="25" spans="1:21" ht="15.75" x14ac:dyDescent="0.25">
      <c r="A25" s="68" t="s">
        <v>3136</v>
      </c>
      <c r="B25" s="69">
        <v>2</v>
      </c>
      <c r="C25" s="69" t="s">
        <v>2909</v>
      </c>
      <c r="D25" s="69" t="s">
        <v>3354</v>
      </c>
      <c r="E25" s="69">
        <v>1</v>
      </c>
      <c r="F25" s="69">
        <v>2.4660000000000002</v>
      </c>
      <c r="G25" s="69" t="s">
        <v>0</v>
      </c>
      <c r="H25" s="69">
        <v>5450</v>
      </c>
      <c r="I25" s="69">
        <v>20</v>
      </c>
      <c r="J25" s="69" t="s">
        <v>2</v>
      </c>
      <c r="K25" s="69"/>
      <c r="L25" s="69"/>
      <c r="M25" s="69"/>
      <c r="N25" s="69"/>
      <c r="O25" s="69"/>
      <c r="P25" s="69"/>
      <c r="Q25" s="69"/>
      <c r="R25" s="69"/>
      <c r="S25" s="69">
        <v>760</v>
      </c>
      <c r="T25" s="69">
        <v>910</v>
      </c>
      <c r="U25" s="70">
        <v>80</v>
      </c>
    </row>
    <row r="26" spans="1:21" ht="15.75" x14ac:dyDescent="0.25">
      <c r="A26" s="68" t="s">
        <v>3136</v>
      </c>
      <c r="B26" s="69">
        <v>2</v>
      </c>
      <c r="C26" s="69" t="s">
        <v>2909</v>
      </c>
      <c r="D26" s="69" t="s">
        <v>3355</v>
      </c>
      <c r="E26" s="69">
        <v>1</v>
      </c>
      <c r="F26" s="69">
        <v>2.4660000000000002</v>
      </c>
      <c r="G26" s="69" t="s">
        <v>0</v>
      </c>
      <c r="H26" s="69">
        <v>5450</v>
      </c>
      <c r="I26" s="69">
        <v>20</v>
      </c>
      <c r="J26" s="69" t="s">
        <v>2</v>
      </c>
      <c r="K26" s="69"/>
      <c r="L26" s="69"/>
      <c r="M26" s="69"/>
      <c r="N26" s="69"/>
      <c r="O26" s="69"/>
      <c r="P26" s="69"/>
      <c r="Q26" s="69"/>
      <c r="R26" s="69"/>
      <c r="S26" s="69">
        <v>760</v>
      </c>
      <c r="T26" s="69">
        <v>910</v>
      </c>
      <c r="U26" s="70">
        <v>80</v>
      </c>
    </row>
    <row r="27" spans="1:21" ht="15.75" x14ac:dyDescent="0.25">
      <c r="A27" s="68" t="s">
        <v>3136</v>
      </c>
      <c r="B27" s="69">
        <v>2</v>
      </c>
      <c r="C27" s="69" t="s">
        <v>2909</v>
      </c>
      <c r="D27" s="69" t="s">
        <v>3356</v>
      </c>
      <c r="E27" s="69">
        <v>1</v>
      </c>
      <c r="F27" s="69">
        <v>2.4660000000000002</v>
      </c>
      <c r="G27" s="69" t="s">
        <v>0</v>
      </c>
      <c r="H27" s="69">
        <v>5450</v>
      </c>
      <c r="I27" s="69">
        <v>20</v>
      </c>
      <c r="J27" s="69" t="s">
        <v>2</v>
      </c>
      <c r="K27" s="69"/>
      <c r="L27" s="69"/>
      <c r="M27" s="69"/>
      <c r="N27" s="69"/>
      <c r="O27" s="69"/>
      <c r="P27" s="69"/>
      <c r="Q27" s="69"/>
      <c r="R27" s="69"/>
      <c r="S27" s="69">
        <v>760</v>
      </c>
      <c r="T27" s="69">
        <v>910</v>
      </c>
      <c r="U27" s="70">
        <v>80</v>
      </c>
    </row>
    <row r="28" spans="1:21" ht="15.75" x14ac:dyDescent="0.25">
      <c r="A28" s="68" t="s">
        <v>3136</v>
      </c>
      <c r="B28" s="69">
        <v>2</v>
      </c>
      <c r="C28" s="69" t="s">
        <v>2909</v>
      </c>
      <c r="D28" s="69" t="s">
        <v>3357</v>
      </c>
      <c r="E28" s="69">
        <v>1</v>
      </c>
      <c r="F28" s="69">
        <v>2.4660000000000002</v>
      </c>
      <c r="G28" s="69" t="s">
        <v>0</v>
      </c>
      <c r="H28" s="69">
        <v>5450</v>
      </c>
      <c r="I28" s="69">
        <v>20</v>
      </c>
      <c r="J28" s="69" t="s">
        <v>2</v>
      </c>
      <c r="K28" s="69"/>
      <c r="L28" s="69"/>
      <c r="M28" s="69"/>
      <c r="N28" s="69"/>
      <c r="O28" s="69"/>
      <c r="P28" s="69"/>
      <c r="Q28" s="69"/>
      <c r="R28" s="69"/>
      <c r="S28" s="69">
        <v>760</v>
      </c>
      <c r="T28" s="69">
        <v>910</v>
      </c>
      <c r="U28" s="70">
        <v>80</v>
      </c>
    </row>
    <row r="29" spans="1:21" ht="15.75" x14ac:dyDescent="0.25">
      <c r="A29" s="68" t="s">
        <v>3136</v>
      </c>
      <c r="B29" s="69">
        <v>1</v>
      </c>
      <c r="C29" s="69" t="s">
        <v>2909</v>
      </c>
      <c r="D29" s="69" t="s">
        <v>3358</v>
      </c>
      <c r="E29" s="69">
        <v>1</v>
      </c>
      <c r="F29" s="69">
        <v>3.8530000000000002</v>
      </c>
      <c r="G29" s="69" t="s">
        <v>0</v>
      </c>
      <c r="H29" s="69">
        <v>5950</v>
      </c>
      <c r="I29" s="69">
        <v>25</v>
      </c>
      <c r="J29" s="69" t="s">
        <v>2</v>
      </c>
      <c r="K29" s="69"/>
      <c r="L29" s="69"/>
      <c r="M29" s="69"/>
      <c r="N29" s="69"/>
      <c r="O29" s="69"/>
      <c r="P29" s="69"/>
      <c r="Q29" s="69"/>
      <c r="R29" s="69"/>
      <c r="S29" s="69">
        <v>950</v>
      </c>
      <c r="T29" s="69">
        <v>1135</v>
      </c>
      <c r="U29" s="70">
        <v>100</v>
      </c>
    </row>
    <row r="30" spans="1:21" ht="15.75" x14ac:dyDescent="0.25">
      <c r="A30" s="68" t="s">
        <v>3136</v>
      </c>
      <c r="B30" s="69">
        <v>1</v>
      </c>
      <c r="C30" s="69" t="s">
        <v>2909</v>
      </c>
      <c r="D30" s="69" t="s">
        <v>3359</v>
      </c>
      <c r="E30" s="69">
        <v>1</v>
      </c>
      <c r="F30" s="69">
        <v>3.8530000000000002</v>
      </c>
      <c r="G30" s="69" t="s">
        <v>0</v>
      </c>
      <c r="H30" s="69">
        <v>5950</v>
      </c>
      <c r="I30" s="69">
        <v>25</v>
      </c>
      <c r="J30" s="69" t="s">
        <v>2</v>
      </c>
      <c r="K30" s="69"/>
      <c r="L30" s="69"/>
      <c r="M30" s="69"/>
      <c r="N30" s="69"/>
      <c r="O30" s="69"/>
      <c r="P30" s="69"/>
      <c r="Q30" s="69"/>
      <c r="R30" s="69"/>
      <c r="S30" s="69">
        <v>950</v>
      </c>
      <c r="T30" s="69">
        <v>1135</v>
      </c>
      <c r="U30" s="70">
        <v>100</v>
      </c>
    </row>
    <row r="31" spans="1:21" ht="31.5" x14ac:dyDescent="0.25">
      <c r="A31" s="68" t="s">
        <v>3136</v>
      </c>
      <c r="B31" s="69">
        <v>1</v>
      </c>
      <c r="C31" s="69" t="s">
        <v>2909</v>
      </c>
      <c r="D31" s="69" t="s">
        <v>3360</v>
      </c>
      <c r="E31" s="69">
        <v>1</v>
      </c>
      <c r="F31" s="69">
        <v>3.8530000000000002</v>
      </c>
      <c r="G31" s="69" t="s">
        <v>0</v>
      </c>
      <c r="H31" s="69">
        <v>5950</v>
      </c>
      <c r="I31" s="69">
        <v>25</v>
      </c>
      <c r="J31" s="69" t="s">
        <v>2</v>
      </c>
      <c r="K31" s="69"/>
      <c r="L31" s="69"/>
      <c r="M31" s="69"/>
      <c r="N31" s="69"/>
      <c r="O31" s="69"/>
      <c r="P31" s="69"/>
      <c r="Q31" s="69"/>
      <c r="R31" s="69"/>
      <c r="S31" s="69">
        <v>950</v>
      </c>
      <c r="T31" s="69">
        <v>1135</v>
      </c>
      <c r="U31" s="70">
        <v>100</v>
      </c>
    </row>
    <row r="32" spans="1:21" ht="15.75" x14ac:dyDescent="0.25">
      <c r="A32" s="68" t="s">
        <v>3136</v>
      </c>
      <c r="B32" s="69">
        <v>1</v>
      </c>
      <c r="C32" s="69" t="s">
        <v>2909</v>
      </c>
      <c r="D32" s="69" t="s">
        <v>3361</v>
      </c>
      <c r="E32" s="69">
        <v>1</v>
      </c>
      <c r="F32" s="69">
        <v>3.8530000000000002</v>
      </c>
      <c r="G32" s="69" t="s">
        <v>0</v>
      </c>
      <c r="H32" s="69">
        <v>5950</v>
      </c>
      <c r="I32" s="69">
        <v>25</v>
      </c>
      <c r="J32" s="69" t="s">
        <v>2</v>
      </c>
      <c r="K32" s="69"/>
      <c r="L32" s="69"/>
      <c r="M32" s="69"/>
      <c r="N32" s="69"/>
      <c r="O32" s="69"/>
      <c r="P32" s="69"/>
      <c r="Q32" s="69"/>
      <c r="R32" s="69"/>
      <c r="S32" s="69">
        <v>950</v>
      </c>
      <c r="T32" s="69">
        <v>1135</v>
      </c>
      <c r="U32" s="70">
        <v>100</v>
      </c>
    </row>
    <row r="33" spans="1:21" ht="32.25" thickBot="1" x14ac:dyDescent="0.3">
      <c r="A33" s="87" t="s">
        <v>2971</v>
      </c>
      <c r="B33" s="22" t="s">
        <v>2971</v>
      </c>
      <c r="C33" s="22" t="s">
        <v>2981</v>
      </c>
      <c r="D33" s="22" t="s">
        <v>2982</v>
      </c>
      <c r="E33" s="22"/>
      <c r="F33" s="22"/>
      <c r="G33" s="22"/>
      <c r="H33" s="22"/>
      <c r="I33" s="22"/>
      <c r="J33" s="22"/>
      <c r="K33" s="22"/>
      <c r="L33" s="22"/>
      <c r="M33" s="22"/>
      <c r="N33" s="22"/>
      <c r="O33" s="22"/>
      <c r="P33" s="22"/>
      <c r="Q33" s="22"/>
      <c r="R33" s="22"/>
      <c r="S33" s="22"/>
      <c r="T33" s="22"/>
      <c r="U33"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33 H2:Q2 K1 R1:S1 S2:U2">
    <cfRule type="containsText" dxfId="1112" priority="2" stopIfTrue="1" operator="containsText" text="С ЛИСТА">
      <formula>NOT(ISERROR(SEARCH("С ЛИСТА",A1)))</formula>
    </cfRule>
    <cfRule type="containsText" dxfId="1111" priority="3" stopIfTrue="1" operator="containsText" text="ИЗ ФАЙЛА">
      <formula>NOT(ISERROR(SEARCH("ИЗ ФАЙЛА",A1)))</formula>
    </cfRule>
    <cfRule type="containsText" dxfId="1110" priority="4" stopIfTrue="1" operator="containsText" text="!!!">
      <formula>NOT(ISERROR(SEARCH("!!!",A1)))</formula>
    </cfRule>
    <cfRule type="containsText" dxfId="1109" priority="5" stopIfTrue="1" operator="containsText" text=" Заполнения проёмов ">
      <formula>NOT(ISERROR(SEARCH(" Заполнения проёмов ",A1)))</formula>
    </cfRule>
    <cfRule type="containsText" dxfId="1108" priority="6" stopIfTrue="1" operator="containsText" text=" Сборочные единицы ">
      <formula>NOT(ISERROR(SEARCH(" Сборочные единицы ",A1)))</formula>
    </cfRule>
    <cfRule type="containsText" dxfId="1107" priority="7" stopIfTrue="1" operator="containsText" text=" Заполнения проёмов ">
      <formula>NOT(ISERROR(SEARCH(" Заполнения проёмов ",A1)))</formula>
    </cfRule>
    <cfRule type="containsText" dxfId="1106" priority="8" stopIfTrue="1" operator="containsText" text=" Сборочные единицы ">
      <formula>NOT(ISERROR(SEARCH(" Сборочные единицы ",A1)))</formula>
    </cfRule>
    <cfRule type="containsText" dxfId="1105" priority="9" stopIfTrue="1" operator="containsText" text=" Изделия ">
      <formula>NOT(ISERROR(SEARCH(" Изделия ",A1)))</formula>
    </cfRule>
    <cfRule type="containsText" dxfId="1104" priority="10" stopIfTrue="1" operator="containsText" text=" Материалы ">
      <formula>NOT(ISERROR(SEARCH(" Материалы ",A1)))</formula>
    </cfRule>
    <cfRule type="containsText" dxfId="1103" priority="11" stopIfTrue="1" operator="containsText" text=" Изделия арматурные ">
      <formula>NOT(ISERROR(SEARCH(" Изделия арматурные ",A1)))</formula>
    </cfRule>
    <cfRule type="containsText" dxfId="1102" priority="12" stopIfTrue="1" operator="containsText" text=" Прокат ">
      <formula>NOT(ISERROR(SEARCH(" Прокат ",A1)))</formula>
    </cfRule>
    <cfRule type="containsText" dxfId="1101" priority="13" stopIfTrue="1" operator="containsText" text="Элементы на отм.">
      <formula>NOT(ISERROR(SEARCH("Элементы на отм.",A1)))</formula>
    </cfRule>
    <cfRule type="containsText" dxfId="1100" priority="14" stopIfTrue="1" operator="containsText" text=", на ">
      <formula>NOT(ISERROR(SEARCH(", на ",A1)))</formula>
    </cfRule>
    <cfRule type="containsText" dxfId="1099" priority="15" stopIfTrue="1" operator="containsText" text="шт.)">
      <formula>NOT(ISERROR(SEARCH("шт.)",A1)))</formula>
    </cfRule>
  </conditionalFormatting>
  <conditionalFormatting sqref="A1:U1048576">
    <cfRule type="expression" dxfId="1098"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CC76E127-60CF-4680-BD0F-0BF05C614495}">
          <x14:formula1>
            <xm:f>'!System'!$BW$1:$BW$6</xm:f>
          </x14:formula1>
          <xm:sqref>G3:G63</xm:sqref>
        </x14:dataValidation>
        <x14:dataValidation type="list" allowBlank="1" showInputMessage="1" showErrorMessage="1" xr:uid="{3EF5D7CF-3AFA-44E9-897B-2401E5774293}">
          <x14:formula1>
            <xm:f>'!System'!$AG$1:$AO$1</xm:f>
          </x14:formula1>
          <xm:sqref>J3:J63</xm:sqref>
        </x14:dataValidation>
        <x14:dataValidation type="list" allowBlank="1" showInputMessage="1" showErrorMessage="1" xr:uid="{DBF60B6F-0786-48B4-B17F-EEB4F0D05052}">
          <x14:formula1>
            <xm:f>'!System'!$A$1:$AE$1</xm:f>
          </x14:formula1>
          <xm:sqref>L3:L63</xm:sqref>
        </x14:dataValidation>
        <x14:dataValidation type="list" allowBlank="1" showInputMessage="1" showErrorMessage="1" xr:uid="{A363243A-4437-4B69-91A7-B4BD3DFBED44}">
          <x14:formula1>
            <xm:f>'!System'!$AP$1:$BV$1</xm:f>
          </x14:formula1>
          <xm:sqref>O3:O63</xm:sqref>
        </x14:dataValidation>
        <x14:dataValidation type="list" allowBlank="1" showInputMessage="1" showErrorMessage="1" xr:uid="{3D2B017F-8F7E-4303-BC45-211493B47EB8}">
          <x14:formula1>
            <xm:f>'!System'!$BX$1:$BX$5</xm:f>
          </x14:formula1>
          <xm:sqref>P3:P63</xm:sqref>
        </x14:dataValidation>
        <x14:dataValidation type="list" allowBlank="1" showInputMessage="1" showErrorMessage="1" xr:uid="{222A0517-2467-4FD8-977F-827229859C5D}">
          <x14:formula1>
            <xm:f>'!System'!$AH$2:$AH$16</xm:f>
          </x14:formula1>
          <xm:sqref>I20 I21 I22</xm:sqref>
        </x14:dataValidation>
        <x14:dataValidation type="list" allowBlank="1" showInputMessage="1" showErrorMessage="1" xr:uid="{DAF9A7DE-5A3C-4EA6-A6F5-8D6309065A5F}">
          <x14:formula1>
            <xm:f>'!System'!$AG$2:$AG$17</xm:f>
          </x14:formula1>
          <xm:sqref>I23 I24 I25 I26 I27 I28 I29 I30 I31 I32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0E275-CEDD-4EC1-9581-8B2781EB4C43}">
  <sheetPr codeName="Лист35">
    <tabColor theme="7" tint="0.39997558519241921"/>
  </sheetPr>
  <dimension ref="A1:U36"/>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Км5</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Км5</v>
      </c>
      <c r="B4" s="13" t="s">
        <v>2971</v>
      </c>
      <c r="C4" s="95" t="s">
        <v>2972</v>
      </c>
      <c r="D4" s="95" t="s">
        <v>2967</v>
      </c>
      <c r="E4" s="95">
        <f>Макс_ПоИД(A4,'из архикада Колонны'!$A$3:$G$500,1,4)</f>
        <v>1.32</v>
      </c>
      <c r="F4" s="13"/>
      <c r="G4" s="13"/>
      <c r="H4" s="13"/>
      <c r="I4" s="13"/>
      <c r="J4" s="13"/>
      <c r="K4" s="13"/>
      <c r="L4" s="13"/>
      <c r="M4" s="13"/>
      <c r="N4" s="13"/>
      <c r="O4" s="13"/>
      <c r="P4" s="13"/>
      <c r="Q4" s="13"/>
      <c r="R4" s="13"/>
      <c r="S4" s="13"/>
      <c r="T4" s="13"/>
      <c r="U4" s="67"/>
    </row>
    <row r="5" spans="1:21" ht="15.75" x14ac:dyDescent="0.25">
      <c r="A5" s="66" t="str">
        <f>A6</f>
        <v>Км5</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Км5</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Км5</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67"/>
    </row>
    <row r="8" spans="1:21" ht="15.75" x14ac:dyDescent="0.25">
      <c r="A8" s="66" t="str">
        <f>A9</f>
        <v>Км5</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Км5</v>
      </c>
      <c r="B9" s="13" t="s">
        <v>2971</v>
      </c>
      <c r="C9" s="13"/>
      <c r="D9" s="13" t="s">
        <v>2977</v>
      </c>
      <c r="E9" s="13">
        <f>Сумма_ПоИД(A9,'из архикада Колонны'!$A$3:$G$500,1,8)/$E$11</f>
        <v>6825</v>
      </c>
      <c r="F9" s="13"/>
      <c r="G9" s="13"/>
      <c r="H9" s="13"/>
      <c r="I9" s="13"/>
      <c r="J9" s="13"/>
      <c r="K9" s="13"/>
      <c r="L9" s="13"/>
      <c r="M9" s="13"/>
      <c r="N9" s="13"/>
      <c r="O9" s="13"/>
      <c r="P9" s="13"/>
      <c r="Q9" s="13"/>
      <c r="R9" s="13"/>
      <c r="S9" s="13"/>
      <c r="T9" s="13"/>
      <c r="U9" s="67"/>
    </row>
    <row r="10" spans="1:21" ht="15.75" x14ac:dyDescent="0.25">
      <c r="A10" s="66" t="str">
        <f>A11</f>
        <v>Км5</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Км5</v>
      </c>
      <c r="B11" s="15" t="s">
        <v>3134</v>
      </c>
      <c r="C11" s="15"/>
      <c r="D11" s="15" t="s">
        <v>3135</v>
      </c>
      <c r="E11" s="15">
        <f>VLOOKUP(B11,'из архикада Имена сборок_поз'!A3:D100,4,FALSE)</f>
        <v>2</v>
      </c>
      <c r="F11" s="15"/>
      <c r="G11" s="15"/>
      <c r="H11" s="15"/>
      <c r="I11" s="15"/>
      <c r="J11" s="15"/>
      <c r="K11" s="15"/>
      <c r="L11" s="15"/>
      <c r="M11" s="15"/>
      <c r="N11" s="15"/>
      <c r="O11" s="15"/>
      <c r="P11" s="15"/>
      <c r="Q11" s="15"/>
      <c r="R11" s="15"/>
      <c r="S11" s="15"/>
      <c r="T11" s="15"/>
      <c r="U11" s="16"/>
    </row>
    <row r="12" spans="1:21" ht="15.75" x14ac:dyDescent="0.25">
      <c r="A12" s="32" t="str">
        <f>$B$11</f>
        <v>Км5</v>
      </c>
      <c r="B12" s="30"/>
      <c r="C12" s="35" t="s">
        <v>2980</v>
      </c>
      <c r="D12" s="35" t="s">
        <v>2967</v>
      </c>
      <c r="E12" s="35">
        <f>E4</f>
        <v>1.32</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3134</v>
      </c>
      <c r="B19" s="13" t="s">
        <v>2971</v>
      </c>
      <c r="C19" s="13" t="s">
        <v>3328</v>
      </c>
      <c r="D19" s="13" t="s">
        <v>3329</v>
      </c>
      <c r="E19" s="13"/>
      <c r="F19" s="13"/>
      <c r="G19" s="13"/>
      <c r="H19" s="13"/>
      <c r="I19" s="13"/>
      <c r="J19" s="13"/>
      <c r="K19" s="13"/>
      <c r="L19" s="13"/>
      <c r="M19" s="13"/>
      <c r="N19" s="13"/>
      <c r="O19" s="13"/>
      <c r="P19" s="13"/>
      <c r="Q19" s="13"/>
      <c r="R19" s="13"/>
      <c r="S19" s="13"/>
      <c r="T19" s="13"/>
      <c r="U19" s="67"/>
    </row>
    <row r="20" spans="1:21" ht="15.75" x14ac:dyDescent="0.25">
      <c r="A20" s="68" t="s">
        <v>3134</v>
      </c>
      <c r="B20" s="69">
        <v>3</v>
      </c>
      <c r="C20" s="69" t="s">
        <v>2909</v>
      </c>
      <c r="D20" s="69" t="s">
        <v>3330</v>
      </c>
      <c r="E20" s="69">
        <v>7</v>
      </c>
      <c r="F20" s="69">
        <v>0.39500000000000002</v>
      </c>
      <c r="G20" s="69" t="s">
        <v>0</v>
      </c>
      <c r="H20" s="69">
        <v>1700</v>
      </c>
      <c r="I20" s="69">
        <v>8</v>
      </c>
      <c r="J20" s="69" t="s">
        <v>1</v>
      </c>
      <c r="K20" s="69"/>
      <c r="L20" s="69"/>
      <c r="M20" s="69"/>
      <c r="N20" s="69"/>
      <c r="O20" s="69"/>
      <c r="P20" s="69"/>
      <c r="Q20" s="69"/>
      <c r="R20" s="69"/>
      <c r="S20" s="69">
        <v>200</v>
      </c>
      <c r="T20" s="69">
        <v>250</v>
      </c>
      <c r="U20" s="70">
        <v>10</v>
      </c>
    </row>
    <row r="21" spans="1:21" ht="15.75" x14ac:dyDescent="0.25">
      <c r="A21" s="68" t="s">
        <v>3134</v>
      </c>
      <c r="B21" s="69">
        <v>3</v>
      </c>
      <c r="C21" s="69" t="s">
        <v>2909</v>
      </c>
      <c r="D21" s="69" t="s">
        <v>3331</v>
      </c>
      <c r="E21" s="69">
        <v>8</v>
      </c>
      <c r="F21" s="69">
        <v>0.39500000000000002</v>
      </c>
      <c r="G21" s="69" t="s">
        <v>0</v>
      </c>
      <c r="H21" s="69">
        <v>1700</v>
      </c>
      <c r="I21" s="69">
        <v>8</v>
      </c>
      <c r="J21" s="69" t="s">
        <v>1</v>
      </c>
      <c r="K21" s="69"/>
      <c r="L21" s="69"/>
      <c r="M21" s="69"/>
      <c r="N21" s="69"/>
      <c r="O21" s="69"/>
      <c r="P21" s="69"/>
      <c r="Q21" s="69"/>
      <c r="R21" s="69"/>
      <c r="S21" s="69">
        <v>200</v>
      </c>
      <c r="T21" s="69">
        <v>250</v>
      </c>
      <c r="U21" s="70">
        <v>10</v>
      </c>
    </row>
    <row r="22" spans="1:21" ht="15.75" x14ac:dyDescent="0.25">
      <c r="A22" s="68" t="s">
        <v>3134</v>
      </c>
      <c r="B22" s="69">
        <v>3</v>
      </c>
      <c r="C22" s="69" t="s">
        <v>2909</v>
      </c>
      <c r="D22" s="69" t="s">
        <v>3332</v>
      </c>
      <c r="E22" s="69">
        <v>8</v>
      </c>
      <c r="F22" s="69">
        <v>0.39500000000000002</v>
      </c>
      <c r="G22" s="69" t="s">
        <v>0</v>
      </c>
      <c r="H22" s="69">
        <v>1700</v>
      </c>
      <c r="I22" s="69">
        <v>8</v>
      </c>
      <c r="J22" s="69" t="s">
        <v>1</v>
      </c>
      <c r="K22" s="69"/>
      <c r="L22" s="69"/>
      <c r="M22" s="69"/>
      <c r="N22" s="69"/>
      <c r="O22" s="69"/>
      <c r="P22" s="69"/>
      <c r="Q22" s="69"/>
      <c r="R22" s="69"/>
      <c r="S22" s="69">
        <v>200</v>
      </c>
      <c r="T22" s="69">
        <v>250</v>
      </c>
      <c r="U22" s="70">
        <v>10</v>
      </c>
    </row>
    <row r="23" spans="1:21" ht="15.75" x14ac:dyDescent="0.25">
      <c r="A23" s="68" t="s">
        <v>3134</v>
      </c>
      <c r="B23" s="69">
        <v>3</v>
      </c>
      <c r="C23" s="69" t="s">
        <v>2909</v>
      </c>
      <c r="D23" s="69" t="s">
        <v>3333</v>
      </c>
      <c r="E23" s="69">
        <v>9</v>
      </c>
      <c r="F23" s="69">
        <v>0.39500000000000002</v>
      </c>
      <c r="G23" s="69" t="s">
        <v>0</v>
      </c>
      <c r="H23" s="69">
        <v>1700</v>
      </c>
      <c r="I23" s="69">
        <v>8</v>
      </c>
      <c r="J23" s="69" t="s">
        <v>1</v>
      </c>
      <c r="K23" s="69"/>
      <c r="L23" s="69"/>
      <c r="M23" s="69"/>
      <c r="N23" s="69"/>
      <c r="O23" s="69"/>
      <c r="P23" s="69"/>
      <c r="Q23" s="69"/>
      <c r="R23" s="69"/>
      <c r="S23" s="69">
        <v>200</v>
      </c>
      <c r="T23" s="69">
        <v>250</v>
      </c>
      <c r="U23" s="70">
        <v>10</v>
      </c>
    </row>
    <row r="24" spans="1:21" ht="15.75" x14ac:dyDescent="0.25">
      <c r="A24" s="68" t="s">
        <v>3134</v>
      </c>
      <c r="B24" s="69">
        <v>3</v>
      </c>
      <c r="C24" s="69" t="s">
        <v>2909</v>
      </c>
      <c r="D24" s="69" t="s">
        <v>3334</v>
      </c>
      <c r="E24" s="69">
        <v>8</v>
      </c>
      <c r="F24" s="69">
        <v>0.39500000000000002</v>
      </c>
      <c r="G24" s="69" t="s">
        <v>0</v>
      </c>
      <c r="H24" s="69">
        <v>1700</v>
      </c>
      <c r="I24" s="69">
        <v>8</v>
      </c>
      <c r="J24" s="69" t="s">
        <v>1</v>
      </c>
      <c r="K24" s="69"/>
      <c r="L24" s="69"/>
      <c r="M24" s="69"/>
      <c r="N24" s="69"/>
      <c r="O24" s="69"/>
      <c r="P24" s="69"/>
      <c r="Q24" s="69"/>
      <c r="R24" s="69"/>
      <c r="S24" s="69">
        <v>200</v>
      </c>
      <c r="T24" s="69">
        <v>250</v>
      </c>
      <c r="U24" s="70">
        <v>10</v>
      </c>
    </row>
    <row r="25" spans="1:21" ht="15.75" x14ac:dyDescent="0.25">
      <c r="A25" s="68" t="s">
        <v>3134</v>
      </c>
      <c r="B25" s="69">
        <v>3</v>
      </c>
      <c r="C25" s="69" t="s">
        <v>2909</v>
      </c>
      <c r="D25" s="69" t="s">
        <v>3335</v>
      </c>
      <c r="E25" s="69">
        <v>9</v>
      </c>
      <c r="F25" s="69">
        <v>0.39500000000000002</v>
      </c>
      <c r="G25" s="69" t="s">
        <v>0</v>
      </c>
      <c r="H25" s="69">
        <v>1700</v>
      </c>
      <c r="I25" s="69">
        <v>8</v>
      </c>
      <c r="J25" s="69" t="s">
        <v>1</v>
      </c>
      <c r="K25" s="69"/>
      <c r="L25" s="69"/>
      <c r="M25" s="69"/>
      <c r="N25" s="69"/>
      <c r="O25" s="69"/>
      <c r="P25" s="69"/>
      <c r="Q25" s="69"/>
      <c r="R25" s="69"/>
      <c r="S25" s="69">
        <v>200</v>
      </c>
      <c r="T25" s="69">
        <v>250</v>
      </c>
      <c r="U25" s="70">
        <v>10</v>
      </c>
    </row>
    <row r="26" spans="1:21" ht="15.75" x14ac:dyDescent="0.25">
      <c r="A26" s="68" t="s">
        <v>3134</v>
      </c>
      <c r="B26" s="69">
        <v>2</v>
      </c>
      <c r="C26" s="69" t="s">
        <v>2909</v>
      </c>
      <c r="D26" s="69" t="s">
        <v>3336</v>
      </c>
      <c r="E26" s="69">
        <v>1</v>
      </c>
      <c r="F26" s="69">
        <v>2.4660000000000002</v>
      </c>
      <c r="G26" s="69" t="s">
        <v>0</v>
      </c>
      <c r="H26" s="69">
        <v>8850</v>
      </c>
      <c r="I26" s="69">
        <v>20</v>
      </c>
      <c r="J26" s="69" t="s">
        <v>2</v>
      </c>
      <c r="K26" s="69"/>
      <c r="L26" s="69"/>
      <c r="M26" s="69"/>
      <c r="N26" s="69"/>
      <c r="O26" s="69"/>
      <c r="P26" s="69"/>
      <c r="Q26" s="69"/>
      <c r="R26" s="69"/>
      <c r="S26" s="69">
        <v>760</v>
      </c>
      <c r="T26" s="69">
        <v>910</v>
      </c>
      <c r="U26" s="70">
        <v>80</v>
      </c>
    </row>
    <row r="27" spans="1:21" ht="15.75" x14ac:dyDescent="0.25">
      <c r="A27" s="68" t="s">
        <v>3134</v>
      </c>
      <c r="B27" s="69">
        <v>2</v>
      </c>
      <c r="C27" s="69" t="s">
        <v>2909</v>
      </c>
      <c r="D27" s="69" t="s">
        <v>3337</v>
      </c>
      <c r="E27" s="69">
        <v>1</v>
      </c>
      <c r="F27" s="69">
        <v>2.4660000000000002</v>
      </c>
      <c r="G27" s="69" t="s">
        <v>0</v>
      </c>
      <c r="H27" s="69">
        <v>8850</v>
      </c>
      <c r="I27" s="69">
        <v>20</v>
      </c>
      <c r="J27" s="69" t="s">
        <v>2</v>
      </c>
      <c r="K27" s="69"/>
      <c r="L27" s="69"/>
      <c r="M27" s="69"/>
      <c r="N27" s="69"/>
      <c r="O27" s="69"/>
      <c r="P27" s="69"/>
      <c r="Q27" s="69"/>
      <c r="R27" s="69"/>
      <c r="S27" s="69">
        <v>760</v>
      </c>
      <c r="T27" s="69">
        <v>910</v>
      </c>
      <c r="U27" s="70">
        <v>80</v>
      </c>
    </row>
    <row r="28" spans="1:21" ht="15.75" x14ac:dyDescent="0.25">
      <c r="A28" s="68" t="s">
        <v>3134</v>
      </c>
      <c r="B28" s="69">
        <v>2</v>
      </c>
      <c r="C28" s="69" t="s">
        <v>2909</v>
      </c>
      <c r="D28" s="69" t="s">
        <v>3338</v>
      </c>
      <c r="E28" s="69">
        <v>1</v>
      </c>
      <c r="F28" s="69">
        <v>2.4660000000000002</v>
      </c>
      <c r="G28" s="69" t="s">
        <v>0</v>
      </c>
      <c r="H28" s="69">
        <v>8850</v>
      </c>
      <c r="I28" s="69">
        <v>20</v>
      </c>
      <c r="J28" s="69" t="s">
        <v>2</v>
      </c>
      <c r="K28" s="69"/>
      <c r="L28" s="69"/>
      <c r="M28" s="69"/>
      <c r="N28" s="69"/>
      <c r="O28" s="69"/>
      <c r="P28" s="69"/>
      <c r="Q28" s="69"/>
      <c r="R28" s="69"/>
      <c r="S28" s="69">
        <v>760</v>
      </c>
      <c r="T28" s="69">
        <v>910</v>
      </c>
      <c r="U28" s="70">
        <v>80</v>
      </c>
    </row>
    <row r="29" spans="1:21" ht="15.75" x14ac:dyDescent="0.25">
      <c r="A29" s="68" t="s">
        <v>3134</v>
      </c>
      <c r="B29" s="69">
        <v>2</v>
      </c>
      <c r="C29" s="69" t="s">
        <v>2909</v>
      </c>
      <c r="D29" s="69" t="s">
        <v>3339</v>
      </c>
      <c r="E29" s="69">
        <v>1</v>
      </c>
      <c r="F29" s="69">
        <v>2.4660000000000002</v>
      </c>
      <c r="G29" s="69" t="s">
        <v>0</v>
      </c>
      <c r="H29" s="69">
        <v>8850</v>
      </c>
      <c r="I29" s="69">
        <v>20</v>
      </c>
      <c r="J29" s="69" t="s">
        <v>2</v>
      </c>
      <c r="K29" s="69"/>
      <c r="L29" s="69"/>
      <c r="M29" s="69"/>
      <c r="N29" s="69"/>
      <c r="O29" s="69"/>
      <c r="P29" s="69"/>
      <c r="Q29" s="69"/>
      <c r="R29" s="69"/>
      <c r="S29" s="69">
        <v>760</v>
      </c>
      <c r="T29" s="69">
        <v>910</v>
      </c>
      <c r="U29" s="70">
        <v>80</v>
      </c>
    </row>
    <row r="30" spans="1:21" ht="15.75" x14ac:dyDescent="0.25">
      <c r="A30" s="68" t="s">
        <v>3134</v>
      </c>
      <c r="B30" s="69">
        <v>2</v>
      </c>
      <c r="C30" s="69" t="s">
        <v>2909</v>
      </c>
      <c r="D30" s="69" t="s">
        <v>3340</v>
      </c>
      <c r="E30" s="69">
        <v>1</v>
      </c>
      <c r="F30" s="69">
        <v>2.4660000000000002</v>
      </c>
      <c r="G30" s="69" t="s">
        <v>0</v>
      </c>
      <c r="H30" s="69">
        <v>8850</v>
      </c>
      <c r="I30" s="69">
        <v>20</v>
      </c>
      <c r="J30" s="69" t="s">
        <v>2</v>
      </c>
      <c r="K30" s="69"/>
      <c r="L30" s="69"/>
      <c r="M30" s="69"/>
      <c r="N30" s="69"/>
      <c r="O30" s="69"/>
      <c r="P30" s="69"/>
      <c r="Q30" s="69"/>
      <c r="R30" s="69"/>
      <c r="S30" s="69">
        <v>760</v>
      </c>
      <c r="T30" s="69">
        <v>910</v>
      </c>
      <c r="U30" s="70">
        <v>80</v>
      </c>
    </row>
    <row r="31" spans="1:21" ht="15.75" x14ac:dyDescent="0.25">
      <c r="A31" s="68" t="s">
        <v>3134</v>
      </c>
      <c r="B31" s="69">
        <v>2</v>
      </c>
      <c r="C31" s="69" t="s">
        <v>2909</v>
      </c>
      <c r="D31" s="69" t="s">
        <v>3341</v>
      </c>
      <c r="E31" s="69">
        <v>1</v>
      </c>
      <c r="F31" s="69">
        <v>2.4660000000000002</v>
      </c>
      <c r="G31" s="69" t="s">
        <v>0</v>
      </c>
      <c r="H31" s="69">
        <v>8850</v>
      </c>
      <c r="I31" s="69">
        <v>20</v>
      </c>
      <c r="J31" s="69" t="s">
        <v>2</v>
      </c>
      <c r="K31" s="69"/>
      <c r="L31" s="69"/>
      <c r="M31" s="69"/>
      <c r="N31" s="69"/>
      <c r="O31" s="69"/>
      <c r="P31" s="69"/>
      <c r="Q31" s="69"/>
      <c r="R31" s="69"/>
      <c r="S31" s="69">
        <v>760</v>
      </c>
      <c r="T31" s="69">
        <v>910</v>
      </c>
      <c r="U31" s="70">
        <v>80</v>
      </c>
    </row>
    <row r="32" spans="1:21" ht="15.75" x14ac:dyDescent="0.25">
      <c r="A32" s="68" t="s">
        <v>3134</v>
      </c>
      <c r="B32" s="69">
        <v>1</v>
      </c>
      <c r="C32" s="69" t="s">
        <v>2909</v>
      </c>
      <c r="D32" s="69" t="s">
        <v>3342</v>
      </c>
      <c r="E32" s="69">
        <v>1</v>
      </c>
      <c r="F32" s="69">
        <v>3.8530000000000002</v>
      </c>
      <c r="G32" s="69" t="s">
        <v>0</v>
      </c>
      <c r="H32" s="69">
        <v>9350</v>
      </c>
      <c r="I32" s="69">
        <v>25</v>
      </c>
      <c r="J32" s="69" t="s">
        <v>2</v>
      </c>
      <c r="K32" s="69"/>
      <c r="L32" s="69"/>
      <c r="M32" s="69"/>
      <c r="N32" s="69"/>
      <c r="O32" s="69"/>
      <c r="P32" s="69"/>
      <c r="Q32" s="69"/>
      <c r="R32" s="69"/>
      <c r="S32" s="69">
        <v>950</v>
      </c>
      <c r="T32" s="69">
        <v>1135</v>
      </c>
      <c r="U32" s="70">
        <v>100</v>
      </c>
    </row>
    <row r="33" spans="1:21" ht="15.75" x14ac:dyDescent="0.25">
      <c r="A33" s="68" t="s">
        <v>3134</v>
      </c>
      <c r="B33" s="69">
        <v>1</v>
      </c>
      <c r="C33" s="69" t="s">
        <v>2909</v>
      </c>
      <c r="D33" s="69" t="s">
        <v>3343</v>
      </c>
      <c r="E33" s="69">
        <v>1</v>
      </c>
      <c r="F33" s="69">
        <v>3.8530000000000002</v>
      </c>
      <c r="G33" s="69" t="s">
        <v>0</v>
      </c>
      <c r="H33" s="69">
        <v>9350</v>
      </c>
      <c r="I33" s="69">
        <v>25</v>
      </c>
      <c r="J33" s="69" t="s">
        <v>2</v>
      </c>
      <c r="K33" s="69"/>
      <c r="L33" s="69"/>
      <c r="M33" s="69"/>
      <c r="N33" s="69"/>
      <c r="O33" s="69"/>
      <c r="P33" s="69"/>
      <c r="Q33" s="69"/>
      <c r="R33" s="69"/>
      <c r="S33" s="69">
        <v>950</v>
      </c>
      <c r="T33" s="69">
        <v>1135</v>
      </c>
      <c r="U33" s="70">
        <v>100</v>
      </c>
    </row>
    <row r="34" spans="1:21" ht="15.75" x14ac:dyDescent="0.25">
      <c r="A34" s="68" t="s">
        <v>3134</v>
      </c>
      <c r="B34" s="69">
        <v>1</v>
      </c>
      <c r="C34" s="69" t="s">
        <v>2909</v>
      </c>
      <c r="D34" s="69" t="s">
        <v>3344</v>
      </c>
      <c r="E34" s="69">
        <v>1</v>
      </c>
      <c r="F34" s="69">
        <v>3.8530000000000002</v>
      </c>
      <c r="G34" s="69" t="s">
        <v>0</v>
      </c>
      <c r="H34" s="69">
        <v>9350</v>
      </c>
      <c r="I34" s="69">
        <v>25</v>
      </c>
      <c r="J34" s="69" t="s">
        <v>2</v>
      </c>
      <c r="K34" s="69"/>
      <c r="L34" s="69"/>
      <c r="M34" s="69"/>
      <c r="N34" s="69"/>
      <c r="O34" s="69"/>
      <c r="P34" s="69"/>
      <c r="Q34" s="69"/>
      <c r="R34" s="69"/>
      <c r="S34" s="69">
        <v>950</v>
      </c>
      <c r="T34" s="69">
        <v>1135</v>
      </c>
      <c r="U34" s="70">
        <v>100</v>
      </c>
    </row>
    <row r="35" spans="1:21" ht="15.75" x14ac:dyDescent="0.25">
      <c r="A35" s="68" t="s">
        <v>3134</v>
      </c>
      <c r="B35" s="69">
        <v>1</v>
      </c>
      <c r="C35" s="69" t="s">
        <v>2909</v>
      </c>
      <c r="D35" s="69" t="s">
        <v>3345</v>
      </c>
      <c r="E35" s="69">
        <v>1</v>
      </c>
      <c r="F35" s="69">
        <v>3.8530000000000002</v>
      </c>
      <c r="G35" s="69" t="s">
        <v>0</v>
      </c>
      <c r="H35" s="69">
        <v>9350</v>
      </c>
      <c r="I35" s="69">
        <v>25</v>
      </c>
      <c r="J35" s="69" t="s">
        <v>2</v>
      </c>
      <c r="K35" s="69"/>
      <c r="L35" s="69"/>
      <c r="M35" s="69"/>
      <c r="N35" s="69"/>
      <c r="O35" s="69"/>
      <c r="P35" s="69"/>
      <c r="Q35" s="69"/>
      <c r="R35" s="69"/>
      <c r="S35" s="69">
        <v>950</v>
      </c>
      <c r="T35" s="69">
        <v>1135</v>
      </c>
      <c r="U35" s="70">
        <v>100</v>
      </c>
    </row>
    <row r="36" spans="1:21" ht="32.25" thickBot="1" x14ac:dyDescent="0.3">
      <c r="A36" s="87" t="s">
        <v>2971</v>
      </c>
      <c r="B36" s="22" t="s">
        <v>2971</v>
      </c>
      <c r="C36" s="22" t="s">
        <v>2981</v>
      </c>
      <c r="D36" s="22" t="s">
        <v>2982</v>
      </c>
      <c r="E36" s="22"/>
      <c r="F36" s="22"/>
      <c r="G36" s="22"/>
      <c r="H36" s="22"/>
      <c r="I36" s="22"/>
      <c r="J36" s="22"/>
      <c r="K36" s="22"/>
      <c r="L36" s="22"/>
      <c r="M36" s="22"/>
      <c r="N36" s="22"/>
      <c r="O36" s="22"/>
      <c r="P36" s="22"/>
      <c r="Q36" s="22"/>
      <c r="R36" s="22"/>
      <c r="S36" s="22"/>
      <c r="T36" s="22"/>
      <c r="U36"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36 H2:Q2 K1 R1:S1 S2:U2">
    <cfRule type="containsText" dxfId="1097" priority="2" stopIfTrue="1" operator="containsText" text="С ЛИСТА">
      <formula>NOT(ISERROR(SEARCH("С ЛИСТА",A1)))</formula>
    </cfRule>
    <cfRule type="containsText" dxfId="1096" priority="3" stopIfTrue="1" operator="containsText" text="ИЗ ФАЙЛА">
      <formula>NOT(ISERROR(SEARCH("ИЗ ФАЙЛА",A1)))</formula>
    </cfRule>
    <cfRule type="containsText" dxfId="1095" priority="4" stopIfTrue="1" operator="containsText" text="!!!">
      <formula>NOT(ISERROR(SEARCH("!!!",A1)))</formula>
    </cfRule>
    <cfRule type="containsText" dxfId="1094" priority="5" stopIfTrue="1" operator="containsText" text=" Заполнения проёмов ">
      <formula>NOT(ISERROR(SEARCH(" Заполнения проёмов ",A1)))</formula>
    </cfRule>
    <cfRule type="containsText" dxfId="1093" priority="6" stopIfTrue="1" operator="containsText" text=" Сборочные единицы ">
      <formula>NOT(ISERROR(SEARCH(" Сборочные единицы ",A1)))</formula>
    </cfRule>
    <cfRule type="containsText" dxfId="1092" priority="7" stopIfTrue="1" operator="containsText" text=" Заполнения проёмов ">
      <formula>NOT(ISERROR(SEARCH(" Заполнения проёмов ",A1)))</formula>
    </cfRule>
    <cfRule type="containsText" dxfId="1091" priority="8" stopIfTrue="1" operator="containsText" text=" Сборочные единицы ">
      <formula>NOT(ISERROR(SEARCH(" Сборочные единицы ",A1)))</formula>
    </cfRule>
    <cfRule type="containsText" dxfId="1090" priority="9" stopIfTrue="1" operator="containsText" text=" Изделия ">
      <formula>NOT(ISERROR(SEARCH(" Изделия ",A1)))</formula>
    </cfRule>
    <cfRule type="containsText" dxfId="1089" priority="10" stopIfTrue="1" operator="containsText" text=" Материалы ">
      <formula>NOT(ISERROR(SEARCH(" Материалы ",A1)))</formula>
    </cfRule>
    <cfRule type="containsText" dxfId="1088" priority="11" stopIfTrue="1" operator="containsText" text=" Изделия арматурные ">
      <formula>NOT(ISERROR(SEARCH(" Изделия арматурные ",A1)))</formula>
    </cfRule>
    <cfRule type="containsText" dxfId="1087" priority="12" stopIfTrue="1" operator="containsText" text=" Прокат ">
      <formula>NOT(ISERROR(SEARCH(" Прокат ",A1)))</formula>
    </cfRule>
    <cfRule type="containsText" dxfId="1086" priority="13" stopIfTrue="1" operator="containsText" text="Элементы на отм.">
      <formula>NOT(ISERROR(SEARCH("Элементы на отм.",A1)))</formula>
    </cfRule>
    <cfRule type="containsText" dxfId="1085" priority="14" stopIfTrue="1" operator="containsText" text=", на ">
      <formula>NOT(ISERROR(SEARCH(", на ",A1)))</formula>
    </cfRule>
    <cfRule type="containsText" dxfId="1084" priority="15" stopIfTrue="1" operator="containsText" text="шт.)">
      <formula>NOT(ISERROR(SEARCH("шт.)",A1)))</formula>
    </cfRule>
  </conditionalFormatting>
  <conditionalFormatting sqref="A1:U1048576">
    <cfRule type="expression" dxfId="1083"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23976508-DE20-4067-B69F-21051B660C38}">
          <x14:formula1>
            <xm:f>'!System'!$BW$1:$BW$6</xm:f>
          </x14:formula1>
          <xm:sqref>G3:G66</xm:sqref>
        </x14:dataValidation>
        <x14:dataValidation type="list" allowBlank="1" showInputMessage="1" showErrorMessage="1" xr:uid="{99BB9D34-36D8-4C17-9C64-DA8C34D2FD54}">
          <x14:formula1>
            <xm:f>'!System'!$AG$1:$AO$1</xm:f>
          </x14:formula1>
          <xm:sqref>J3:J66</xm:sqref>
        </x14:dataValidation>
        <x14:dataValidation type="list" allowBlank="1" showInputMessage="1" showErrorMessage="1" xr:uid="{00079A22-F1EB-49B8-888B-1497913CF332}">
          <x14:formula1>
            <xm:f>'!System'!$A$1:$AE$1</xm:f>
          </x14:formula1>
          <xm:sqref>L3:L66</xm:sqref>
        </x14:dataValidation>
        <x14:dataValidation type="list" allowBlank="1" showInputMessage="1" showErrorMessage="1" xr:uid="{ACB12FFF-70FF-48D2-AA85-7D46C40EBFF5}">
          <x14:formula1>
            <xm:f>'!System'!$AP$1:$BV$1</xm:f>
          </x14:formula1>
          <xm:sqref>O3:O66</xm:sqref>
        </x14:dataValidation>
        <x14:dataValidation type="list" allowBlank="1" showInputMessage="1" showErrorMessage="1" xr:uid="{DC2F0DB0-5502-4387-B28A-F2EDC5B612A3}">
          <x14:formula1>
            <xm:f>'!System'!$BX$1:$BX$5</xm:f>
          </x14:formula1>
          <xm:sqref>P3:P66</xm:sqref>
        </x14:dataValidation>
        <x14:dataValidation type="list" allowBlank="1" showInputMessage="1" showErrorMessage="1" xr:uid="{C613E5D9-7228-4BA2-8EA9-D280BA428E1B}">
          <x14:formula1>
            <xm:f>'!System'!$AH$2:$AH$16</xm:f>
          </x14:formula1>
          <xm:sqref>I20 I21 I22 I23 I24 I25</xm:sqref>
        </x14:dataValidation>
        <x14:dataValidation type="list" allowBlank="1" showInputMessage="1" showErrorMessage="1" xr:uid="{22AA69CF-FA04-4CA7-BE5B-F132C19AACAC}">
          <x14:formula1>
            <xm:f>'!System'!$AG$2:$AG$17</xm:f>
          </x14:formula1>
          <xm:sqref>I26 I27 I28 I29 I30 I31 I32 I33 I34 I35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F93C4-E660-408E-BC1D-26FAA1402CC6}">
  <sheetPr codeName="Лист34">
    <tabColor theme="7" tint="0.39997558519241921"/>
  </sheetPr>
  <dimension ref="A1:U33"/>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Км4</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Км4</v>
      </c>
      <c r="B4" s="13" t="s">
        <v>2971</v>
      </c>
      <c r="C4" s="95" t="s">
        <v>2972</v>
      </c>
      <c r="D4" s="95" t="s">
        <v>2967</v>
      </c>
      <c r="E4" s="95">
        <f>Макс_ПоИД(A4,'из архикада Колонны'!$A$3:$G$500,1,4)</f>
        <v>1.37</v>
      </c>
      <c r="F4" s="13"/>
      <c r="G4" s="13"/>
      <c r="H4" s="13"/>
      <c r="I4" s="13"/>
      <c r="J4" s="13"/>
      <c r="K4" s="13"/>
      <c r="L4" s="13"/>
      <c r="M4" s="13"/>
      <c r="N4" s="13"/>
      <c r="O4" s="13"/>
      <c r="P4" s="13"/>
      <c r="Q4" s="13"/>
      <c r="R4" s="13"/>
      <c r="S4" s="13"/>
      <c r="T4" s="13"/>
      <c r="U4" s="67"/>
    </row>
    <row r="5" spans="1:21" ht="15.75" x14ac:dyDescent="0.25">
      <c r="A5" s="66" t="str">
        <f>A6</f>
        <v>Км4</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Км4</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Км4</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67"/>
    </row>
    <row r="8" spans="1:21" ht="15.75" x14ac:dyDescent="0.25">
      <c r="A8" s="66" t="str">
        <f>A9</f>
        <v>Км4</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Км4</v>
      </c>
      <c r="B9" s="13" t="s">
        <v>2971</v>
      </c>
      <c r="C9" s="13"/>
      <c r="D9" s="13" t="s">
        <v>2977</v>
      </c>
      <c r="E9" s="13">
        <f>Сумма_ПоИД(A9,'из архикада Колонны'!$A$3:$G$500,1,8)/$E$11</f>
        <v>6850</v>
      </c>
      <c r="F9" s="13"/>
      <c r="G9" s="13"/>
      <c r="H9" s="13"/>
      <c r="I9" s="13"/>
      <c r="J9" s="13"/>
      <c r="K9" s="13"/>
      <c r="L9" s="13"/>
      <c r="M9" s="13"/>
      <c r="N9" s="13"/>
      <c r="O9" s="13"/>
      <c r="P9" s="13"/>
      <c r="Q9" s="13"/>
      <c r="R9" s="13"/>
      <c r="S9" s="13"/>
      <c r="T9" s="13"/>
      <c r="U9" s="67"/>
    </row>
    <row r="10" spans="1:21" ht="15.75" x14ac:dyDescent="0.25">
      <c r="A10" s="66" t="str">
        <f>A11</f>
        <v>Км4</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Км4</v>
      </c>
      <c r="B11" s="15" t="s">
        <v>3132</v>
      </c>
      <c r="C11" s="15"/>
      <c r="D11" s="15" t="s">
        <v>3133</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Км4</v>
      </c>
      <c r="B12" s="30"/>
      <c r="C12" s="35" t="s">
        <v>2980</v>
      </c>
      <c r="D12" s="35" t="s">
        <v>2967</v>
      </c>
      <c r="E12" s="35">
        <f>E4</f>
        <v>1.37</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3132</v>
      </c>
      <c r="B19" s="13" t="s">
        <v>2971</v>
      </c>
      <c r="C19" s="13" t="s">
        <v>3312</v>
      </c>
      <c r="D19" s="13" t="s">
        <v>3313</v>
      </c>
      <c r="E19" s="13"/>
      <c r="F19" s="13"/>
      <c r="G19" s="13"/>
      <c r="H19" s="13"/>
      <c r="I19" s="13"/>
      <c r="J19" s="13"/>
      <c r="K19" s="13"/>
      <c r="L19" s="13"/>
      <c r="M19" s="13"/>
      <c r="N19" s="13"/>
      <c r="O19" s="13"/>
      <c r="P19" s="13"/>
      <c r="Q19" s="13"/>
      <c r="R19" s="13"/>
      <c r="S19" s="13"/>
      <c r="T19" s="13"/>
      <c r="U19" s="67"/>
    </row>
    <row r="20" spans="1:21" ht="15.75" x14ac:dyDescent="0.25">
      <c r="A20" s="68" t="s">
        <v>3132</v>
      </c>
      <c r="B20" s="69">
        <v>2</v>
      </c>
      <c r="C20" s="69" t="s">
        <v>2909</v>
      </c>
      <c r="D20" s="69" t="s">
        <v>3314</v>
      </c>
      <c r="E20" s="69">
        <v>1</v>
      </c>
      <c r="F20" s="69">
        <v>2.4660000000000002</v>
      </c>
      <c r="G20" s="69" t="s">
        <v>0</v>
      </c>
      <c r="H20" s="69">
        <v>8850</v>
      </c>
      <c r="I20" s="69">
        <v>20</v>
      </c>
      <c r="J20" s="69" t="s">
        <v>2</v>
      </c>
      <c r="K20" s="69"/>
      <c r="L20" s="69"/>
      <c r="M20" s="69"/>
      <c r="N20" s="69"/>
      <c r="O20" s="69"/>
      <c r="P20" s="69"/>
      <c r="Q20" s="69"/>
      <c r="R20" s="69"/>
      <c r="S20" s="69">
        <v>760</v>
      </c>
      <c r="T20" s="69">
        <v>910</v>
      </c>
      <c r="U20" s="70">
        <v>80</v>
      </c>
    </row>
    <row r="21" spans="1:21" ht="15.75" x14ac:dyDescent="0.25">
      <c r="A21" s="68" t="s">
        <v>3132</v>
      </c>
      <c r="B21" s="69">
        <v>2</v>
      </c>
      <c r="C21" s="69" t="s">
        <v>2909</v>
      </c>
      <c r="D21" s="69" t="s">
        <v>3315</v>
      </c>
      <c r="E21" s="69">
        <v>1</v>
      </c>
      <c r="F21" s="69">
        <v>2.4660000000000002</v>
      </c>
      <c r="G21" s="69" t="s">
        <v>0</v>
      </c>
      <c r="H21" s="69">
        <v>8850</v>
      </c>
      <c r="I21" s="69">
        <v>20</v>
      </c>
      <c r="J21" s="69" t="s">
        <v>2</v>
      </c>
      <c r="K21" s="69"/>
      <c r="L21" s="69"/>
      <c r="M21" s="69"/>
      <c r="N21" s="69"/>
      <c r="O21" s="69"/>
      <c r="P21" s="69"/>
      <c r="Q21" s="69"/>
      <c r="R21" s="69"/>
      <c r="S21" s="69">
        <v>760</v>
      </c>
      <c r="T21" s="69">
        <v>910</v>
      </c>
      <c r="U21" s="70">
        <v>80</v>
      </c>
    </row>
    <row r="22" spans="1:21" ht="15.75" x14ac:dyDescent="0.25">
      <c r="A22" s="68" t="s">
        <v>3132</v>
      </c>
      <c r="B22" s="69">
        <v>2</v>
      </c>
      <c r="C22" s="69" t="s">
        <v>2909</v>
      </c>
      <c r="D22" s="69" t="s">
        <v>3316</v>
      </c>
      <c r="E22" s="69">
        <v>1</v>
      </c>
      <c r="F22" s="69">
        <v>2.4660000000000002</v>
      </c>
      <c r="G22" s="69" t="s">
        <v>0</v>
      </c>
      <c r="H22" s="69">
        <v>8850</v>
      </c>
      <c r="I22" s="69">
        <v>20</v>
      </c>
      <c r="J22" s="69" t="s">
        <v>2</v>
      </c>
      <c r="K22" s="69"/>
      <c r="L22" s="69"/>
      <c r="M22" s="69"/>
      <c r="N22" s="69"/>
      <c r="O22" s="69"/>
      <c r="P22" s="69"/>
      <c r="Q22" s="69"/>
      <c r="R22" s="69"/>
      <c r="S22" s="69">
        <v>760</v>
      </c>
      <c r="T22" s="69">
        <v>910</v>
      </c>
      <c r="U22" s="70">
        <v>80</v>
      </c>
    </row>
    <row r="23" spans="1:21" ht="15.75" x14ac:dyDescent="0.25">
      <c r="A23" s="68" t="s">
        <v>3132</v>
      </c>
      <c r="B23" s="69">
        <v>2</v>
      </c>
      <c r="C23" s="69" t="s">
        <v>2909</v>
      </c>
      <c r="D23" s="69" t="s">
        <v>3317</v>
      </c>
      <c r="E23" s="69">
        <v>1</v>
      </c>
      <c r="F23" s="69">
        <v>2.4660000000000002</v>
      </c>
      <c r="G23" s="69" t="s">
        <v>0</v>
      </c>
      <c r="H23" s="69">
        <v>8850</v>
      </c>
      <c r="I23" s="69">
        <v>20</v>
      </c>
      <c r="J23" s="69" t="s">
        <v>2</v>
      </c>
      <c r="K23" s="69"/>
      <c r="L23" s="69"/>
      <c r="M23" s="69"/>
      <c r="N23" s="69"/>
      <c r="O23" s="69"/>
      <c r="P23" s="69"/>
      <c r="Q23" s="69"/>
      <c r="R23" s="69"/>
      <c r="S23" s="69">
        <v>760</v>
      </c>
      <c r="T23" s="69">
        <v>910</v>
      </c>
      <c r="U23" s="70">
        <v>80</v>
      </c>
    </row>
    <row r="24" spans="1:21" ht="15.75" x14ac:dyDescent="0.25">
      <c r="A24" s="68" t="s">
        <v>3132</v>
      </c>
      <c r="B24" s="69">
        <v>2</v>
      </c>
      <c r="C24" s="69" t="s">
        <v>2909</v>
      </c>
      <c r="D24" s="69" t="s">
        <v>3318</v>
      </c>
      <c r="E24" s="69">
        <v>1</v>
      </c>
      <c r="F24" s="69">
        <v>2.4660000000000002</v>
      </c>
      <c r="G24" s="69" t="s">
        <v>0</v>
      </c>
      <c r="H24" s="69">
        <v>8850</v>
      </c>
      <c r="I24" s="69">
        <v>20</v>
      </c>
      <c r="J24" s="69" t="s">
        <v>2</v>
      </c>
      <c r="K24" s="69"/>
      <c r="L24" s="69"/>
      <c r="M24" s="69"/>
      <c r="N24" s="69"/>
      <c r="O24" s="69"/>
      <c r="P24" s="69"/>
      <c r="Q24" s="69"/>
      <c r="R24" s="69"/>
      <c r="S24" s="69">
        <v>760</v>
      </c>
      <c r="T24" s="69">
        <v>910</v>
      </c>
      <c r="U24" s="70">
        <v>80</v>
      </c>
    </row>
    <row r="25" spans="1:21" ht="15.75" x14ac:dyDescent="0.25">
      <c r="A25" s="68" t="s">
        <v>3132</v>
      </c>
      <c r="B25" s="69">
        <v>2</v>
      </c>
      <c r="C25" s="69" t="s">
        <v>2909</v>
      </c>
      <c r="D25" s="69" t="s">
        <v>3319</v>
      </c>
      <c r="E25" s="69">
        <v>1</v>
      </c>
      <c r="F25" s="69">
        <v>2.4660000000000002</v>
      </c>
      <c r="G25" s="69" t="s">
        <v>0</v>
      </c>
      <c r="H25" s="69">
        <v>8850</v>
      </c>
      <c r="I25" s="69">
        <v>20</v>
      </c>
      <c r="J25" s="69" t="s">
        <v>2</v>
      </c>
      <c r="K25" s="69"/>
      <c r="L25" s="69"/>
      <c r="M25" s="69"/>
      <c r="N25" s="69"/>
      <c r="O25" s="69"/>
      <c r="P25" s="69"/>
      <c r="Q25" s="69"/>
      <c r="R25" s="69"/>
      <c r="S25" s="69">
        <v>760</v>
      </c>
      <c r="T25" s="69">
        <v>910</v>
      </c>
      <c r="U25" s="70">
        <v>80</v>
      </c>
    </row>
    <row r="26" spans="1:21" ht="15.75" x14ac:dyDescent="0.25">
      <c r="A26" s="68" t="s">
        <v>3132</v>
      </c>
      <c r="B26" s="69">
        <v>1</v>
      </c>
      <c r="C26" s="69" t="s">
        <v>2909</v>
      </c>
      <c r="D26" s="69" t="s">
        <v>3320</v>
      </c>
      <c r="E26" s="69">
        <v>1</v>
      </c>
      <c r="F26" s="69">
        <v>3.8530000000000002</v>
      </c>
      <c r="G26" s="69" t="s">
        <v>0</v>
      </c>
      <c r="H26" s="69">
        <v>9350</v>
      </c>
      <c r="I26" s="69">
        <v>25</v>
      </c>
      <c r="J26" s="69" t="s">
        <v>2</v>
      </c>
      <c r="K26" s="69"/>
      <c r="L26" s="69"/>
      <c r="M26" s="69"/>
      <c r="N26" s="69"/>
      <c r="O26" s="69"/>
      <c r="P26" s="69"/>
      <c r="Q26" s="69"/>
      <c r="R26" s="69"/>
      <c r="S26" s="69">
        <v>950</v>
      </c>
      <c r="T26" s="69">
        <v>1135</v>
      </c>
      <c r="U26" s="70">
        <v>100</v>
      </c>
    </row>
    <row r="27" spans="1:21" ht="15.75" x14ac:dyDescent="0.25">
      <c r="A27" s="68" t="s">
        <v>3132</v>
      </c>
      <c r="B27" s="69">
        <v>1</v>
      </c>
      <c r="C27" s="69" t="s">
        <v>2909</v>
      </c>
      <c r="D27" s="69" t="s">
        <v>3321</v>
      </c>
      <c r="E27" s="69">
        <v>1</v>
      </c>
      <c r="F27" s="69">
        <v>3.8530000000000002</v>
      </c>
      <c r="G27" s="69" t="s">
        <v>0</v>
      </c>
      <c r="H27" s="69">
        <v>9350</v>
      </c>
      <c r="I27" s="69">
        <v>25</v>
      </c>
      <c r="J27" s="69" t="s">
        <v>2</v>
      </c>
      <c r="K27" s="69"/>
      <c r="L27" s="69"/>
      <c r="M27" s="69"/>
      <c r="N27" s="69"/>
      <c r="O27" s="69"/>
      <c r="P27" s="69"/>
      <c r="Q27" s="69"/>
      <c r="R27" s="69"/>
      <c r="S27" s="69">
        <v>950</v>
      </c>
      <c r="T27" s="69">
        <v>1135</v>
      </c>
      <c r="U27" s="70">
        <v>100</v>
      </c>
    </row>
    <row r="28" spans="1:21" ht="15.75" x14ac:dyDescent="0.25">
      <c r="A28" s="68" t="s">
        <v>3132</v>
      </c>
      <c r="B28" s="69">
        <v>1</v>
      </c>
      <c r="C28" s="69" t="s">
        <v>2909</v>
      </c>
      <c r="D28" s="69" t="s">
        <v>3322</v>
      </c>
      <c r="E28" s="69">
        <v>1</v>
      </c>
      <c r="F28" s="69">
        <v>3.8530000000000002</v>
      </c>
      <c r="G28" s="69" t="s">
        <v>0</v>
      </c>
      <c r="H28" s="69">
        <v>9350</v>
      </c>
      <c r="I28" s="69">
        <v>25</v>
      </c>
      <c r="J28" s="69" t="s">
        <v>2</v>
      </c>
      <c r="K28" s="69"/>
      <c r="L28" s="69"/>
      <c r="M28" s="69"/>
      <c r="N28" s="69"/>
      <c r="O28" s="69"/>
      <c r="P28" s="69"/>
      <c r="Q28" s="69"/>
      <c r="R28" s="69"/>
      <c r="S28" s="69">
        <v>950</v>
      </c>
      <c r="T28" s="69">
        <v>1135</v>
      </c>
      <c r="U28" s="70">
        <v>100</v>
      </c>
    </row>
    <row r="29" spans="1:21" ht="15.75" x14ac:dyDescent="0.25">
      <c r="A29" s="68" t="s">
        <v>3132</v>
      </c>
      <c r="B29" s="69">
        <v>1</v>
      </c>
      <c r="C29" s="69" t="s">
        <v>2909</v>
      </c>
      <c r="D29" s="69" t="s">
        <v>3323</v>
      </c>
      <c r="E29" s="69">
        <v>1</v>
      </c>
      <c r="F29" s="69">
        <v>3.8530000000000002</v>
      </c>
      <c r="G29" s="69" t="s">
        <v>0</v>
      </c>
      <c r="H29" s="69">
        <v>9350</v>
      </c>
      <c r="I29" s="69">
        <v>25</v>
      </c>
      <c r="J29" s="69" t="s">
        <v>2</v>
      </c>
      <c r="K29" s="69"/>
      <c r="L29" s="69"/>
      <c r="M29" s="69"/>
      <c r="N29" s="69"/>
      <c r="O29" s="69"/>
      <c r="P29" s="69"/>
      <c r="Q29" s="69"/>
      <c r="R29" s="69"/>
      <c r="S29" s="69">
        <v>950</v>
      </c>
      <c r="T29" s="69">
        <v>1135</v>
      </c>
      <c r="U29" s="70">
        <v>100</v>
      </c>
    </row>
    <row r="30" spans="1:21" ht="15.75" x14ac:dyDescent="0.25">
      <c r="A30" s="68" t="s">
        <v>3132</v>
      </c>
      <c r="B30" s="69">
        <v>3</v>
      </c>
      <c r="C30" s="69" t="s">
        <v>2909</v>
      </c>
      <c r="D30" s="69" t="s">
        <v>3324</v>
      </c>
      <c r="E30" s="69">
        <v>17</v>
      </c>
      <c r="F30" s="69">
        <v>0.39500000000000002</v>
      </c>
      <c r="G30" s="69" t="s">
        <v>0</v>
      </c>
      <c r="H30" s="69">
        <v>1700</v>
      </c>
      <c r="I30" s="69">
        <v>8</v>
      </c>
      <c r="J30" s="69" t="s">
        <v>1</v>
      </c>
      <c r="K30" s="69"/>
      <c r="L30" s="69"/>
      <c r="M30" s="69"/>
      <c r="N30" s="69"/>
      <c r="O30" s="69"/>
      <c r="P30" s="69"/>
      <c r="Q30" s="69"/>
      <c r="R30" s="69"/>
      <c r="S30" s="69">
        <v>200</v>
      </c>
      <c r="T30" s="69">
        <v>250</v>
      </c>
      <c r="U30" s="70">
        <v>10</v>
      </c>
    </row>
    <row r="31" spans="1:21" ht="15.75" x14ac:dyDescent="0.25">
      <c r="A31" s="68" t="s">
        <v>3132</v>
      </c>
      <c r="B31" s="69">
        <v>3</v>
      </c>
      <c r="C31" s="69" t="s">
        <v>2909</v>
      </c>
      <c r="D31" s="69" t="s">
        <v>3325</v>
      </c>
      <c r="E31" s="69">
        <v>17</v>
      </c>
      <c r="F31" s="69">
        <v>0.39500000000000002</v>
      </c>
      <c r="G31" s="69" t="s">
        <v>0</v>
      </c>
      <c r="H31" s="69">
        <v>1700</v>
      </c>
      <c r="I31" s="69">
        <v>8</v>
      </c>
      <c r="J31" s="69" t="s">
        <v>1</v>
      </c>
      <c r="K31" s="69"/>
      <c r="L31" s="69"/>
      <c r="M31" s="69"/>
      <c r="N31" s="69"/>
      <c r="O31" s="69"/>
      <c r="P31" s="69"/>
      <c r="Q31" s="69"/>
      <c r="R31" s="69"/>
      <c r="S31" s="69">
        <v>200</v>
      </c>
      <c r="T31" s="69">
        <v>250</v>
      </c>
      <c r="U31" s="70">
        <v>10</v>
      </c>
    </row>
    <row r="32" spans="1:21" ht="15.75" x14ac:dyDescent="0.25">
      <c r="A32" s="68" t="s">
        <v>3132</v>
      </c>
      <c r="B32" s="69">
        <v>3</v>
      </c>
      <c r="C32" s="69" t="s">
        <v>2909</v>
      </c>
      <c r="D32" s="69" t="s">
        <v>3326</v>
      </c>
      <c r="E32" s="69">
        <v>17</v>
      </c>
      <c r="F32" s="69">
        <v>0.39500000000000002</v>
      </c>
      <c r="G32" s="69" t="s">
        <v>0</v>
      </c>
      <c r="H32" s="69">
        <v>1700</v>
      </c>
      <c r="I32" s="69">
        <v>8</v>
      </c>
      <c r="J32" s="69" t="s">
        <v>1</v>
      </c>
      <c r="K32" s="69"/>
      <c r="L32" s="69"/>
      <c r="M32" s="69"/>
      <c r="N32" s="69"/>
      <c r="O32" s="69"/>
      <c r="P32" s="69"/>
      <c r="Q32" s="69"/>
      <c r="R32" s="69"/>
      <c r="S32" s="69">
        <v>200</v>
      </c>
      <c r="T32" s="69">
        <v>250</v>
      </c>
      <c r="U32" s="70">
        <v>10</v>
      </c>
    </row>
    <row r="33" spans="1:21" ht="32.25" thickBot="1" x14ac:dyDescent="0.3">
      <c r="A33" s="87" t="s">
        <v>2971</v>
      </c>
      <c r="B33" s="22" t="s">
        <v>2971</v>
      </c>
      <c r="C33" s="22" t="s">
        <v>2981</v>
      </c>
      <c r="D33" s="22" t="s">
        <v>2982</v>
      </c>
      <c r="E33" s="22"/>
      <c r="F33" s="22"/>
      <c r="G33" s="22"/>
      <c r="H33" s="22"/>
      <c r="I33" s="22"/>
      <c r="J33" s="22"/>
      <c r="K33" s="22"/>
      <c r="L33" s="22"/>
      <c r="M33" s="22"/>
      <c r="N33" s="22"/>
      <c r="O33" s="22"/>
      <c r="P33" s="22"/>
      <c r="Q33" s="22"/>
      <c r="R33" s="22"/>
      <c r="S33" s="22"/>
      <c r="T33" s="22"/>
      <c r="U33"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33 H2:Q2 K1 R1:S1 S2:U2">
    <cfRule type="containsText" dxfId="1082" priority="2" stopIfTrue="1" operator="containsText" text="С ЛИСТА">
      <formula>NOT(ISERROR(SEARCH("С ЛИСТА",A1)))</formula>
    </cfRule>
    <cfRule type="containsText" dxfId="1081" priority="3" stopIfTrue="1" operator="containsText" text="ИЗ ФАЙЛА">
      <formula>NOT(ISERROR(SEARCH("ИЗ ФАЙЛА",A1)))</formula>
    </cfRule>
    <cfRule type="containsText" dxfId="1080" priority="4" stopIfTrue="1" operator="containsText" text="!!!">
      <formula>NOT(ISERROR(SEARCH("!!!",A1)))</formula>
    </cfRule>
    <cfRule type="containsText" dxfId="1079" priority="5" stopIfTrue="1" operator="containsText" text=" Заполнения проёмов ">
      <formula>NOT(ISERROR(SEARCH(" Заполнения проёмов ",A1)))</formula>
    </cfRule>
    <cfRule type="containsText" dxfId="1078" priority="6" stopIfTrue="1" operator="containsText" text=" Сборочные единицы ">
      <formula>NOT(ISERROR(SEARCH(" Сборочные единицы ",A1)))</formula>
    </cfRule>
    <cfRule type="containsText" dxfId="1077" priority="7" stopIfTrue="1" operator="containsText" text=" Заполнения проёмов ">
      <formula>NOT(ISERROR(SEARCH(" Заполнения проёмов ",A1)))</formula>
    </cfRule>
    <cfRule type="containsText" dxfId="1076" priority="8" stopIfTrue="1" operator="containsText" text=" Сборочные единицы ">
      <formula>NOT(ISERROR(SEARCH(" Сборочные единицы ",A1)))</formula>
    </cfRule>
    <cfRule type="containsText" dxfId="1075" priority="9" stopIfTrue="1" operator="containsText" text=" Изделия ">
      <formula>NOT(ISERROR(SEARCH(" Изделия ",A1)))</formula>
    </cfRule>
    <cfRule type="containsText" dxfId="1074" priority="10" stopIfTrue="1" operator="containsText" text=" Материалы ">
      <formula>NOT(ISERROR(SEARCH(" Материалы ",A1)))</formula>
    </cfRule>
    <cfRule type="containsText" dxfId="1073" priority="11" stopIfTrue="1" operator="containsText" text=" Изделия арматурные ">
      <formula>NOT(ISERROR(SEARCH(" Изделия арматурные ",A1)))</formula>
    </cfRule>
    <cfRule type="containsText" dxfId="1072" priority="12" stopIfTrue="1" operator="containsText" text=" Прокат ">
      <formula>NOT(ISERROR(SEARCH(" Прокат ",A1)))</formula>
    </cfRule>
    <cfRule type="containsText" dxfId="1071" priority="13" stopIfTrue="1" operator="containsText" text="Элементы на отм.">
      <formula>NOT(ISERROR(SEARCH("Элементы на отм.",A1)))</formula>
    </cfRule>
    <cfRule type="containsText" dxfId="1070" priority="14" stopIfTrue="1" operator="containsText" text=", на ">
      <formula>NOT(ISERROR(SEARCH(", на ",A1)))</formula>
    </cfRule>
    <cfRule type="containsText" dxfId="1069" priority="15" stopIfTrue="1" operator="containsText" text="шт.)">
      <formula>NOT(ISERROR(SEARCH("шт.)",A1)))</formula>
    </cfRule>
  </conditionalFormatting>
  <conditionalFormatting sqref="A1:U1048576">
    <cfRule type="expression" dxfId="1068"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A336729F-A692-41C9-92D3-620CAE560A32}">
          <x14:formula1>
            <xm:f>'!System'!$BW$1:$BW$6</xm:f>
          </x14:formula1>
          <xm:sqref>G3:G63</xm:sqref>
        </x14:dataValidation>
        <x14:dataValidation type="list" allowBlank="1" showInputMessage="1" showErrorMessage="1" xr:uid="{42773845-9F5E-4C50-9492-9BFD26897B0D}">
          <x14:formula1>
            <xm:f>'!System'!$AG$1:$AO$1</xm:f>
          </x14:formula1>
          <xm:sqref>J3:J63</xm:sqref>
        </x14:dataValidation>
        <x14:dataValidation type="list" allowBlank="1" showInputMessage="1" showErrorMessage="1" xr:uid="{0E9AADC6-A0F1-4F43-8F8D-BC9141CAE966}">
          <x14:formula1>
            <xm:f>'!System'!$A$1:$AE$1</xm:f>
          </x14:formula1>
          <xm:sqref>L3:L63</xm:sqref>
        </x14:dataValidation>
        <x14:dataValidation type="list" allowBlank="1" showInputMessage="1" showErrorMessage="1" xr:uid="{CC30E7D7-3001-43DF-8D68-BDFAFA607914}">
          <x14:formula1>
            <xm:f>'!System'!$AP$1:$BV$1</xm:f>
          </x14:formula1>
          <xm:sqref>O3:O63</xm:sqref>
        </x14:dataValidation>
        <x14:dataValidation type="list" allowBlank="1" showInputMessage="1" showErrorMessage="1" xr:uid="{1603AF10-0CA0-46C5-AE09-552C8FDC7B38}">
          <x14:formula1>
            <xm:f>'!System'!$BX$1:$BX$5</xm:f>
          </x14:formula1>
          <xm:sqref>P3:P63</xm:sqref>
        </x14:dataValidation>
        <x14:dataValidation type="list" allowBlank="1" showInputMessage="1" showErrorMessage="1" xr:uid="{9934E2A2-755B-4799-8479-6D0DB9114D54}">
          <x14:formula1>
            <xm:f>'!System'!$AG$2:$AG$17</xm:f>
          </x14:formula1>
          <xm:sqref>I20 I21 I22 I23 I24 I25 I26 I27 I28 I29</xm:sqref>
        </x14:dataValidation>
        <x14:dataValidation type="list" allowBlank="1" showInputMessage="1" showErrorMessage="1" xr:uid="{2EDFEAFC-4D7B-4941-95BE-51C1446786FF}">
          <x14:formula1>
            <xm:f>'!System'!$AH$2:$AH$16</xm:f>
          </x14:formula1>
          <xm:sqref>I30 I31 I32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E53D1-AC22-438A-9073-D39D9220B59C}">
  <sheetPr codeName="Лист33">
    <tabColor theme="7" tint="0.39997558519241921"/>
  </sheetPr>
  <dimension ref="A1:U58"/>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Км3</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Км3</v>
      </c>
      <c r="B4" s="13" t="s">
        <v>2971</v>
      </c>
      <c r="C4" s="95" t="s">
        <v>2972</v>
      </c>
      <c r="D4" s="95" t="s">
        <v>2967</v>
      </c>
      <c r="E4" s="95">
        <f>Макс_ПоИД(A4,'из архикада Колонны'!$A$3:$G$500,1,4)</f>
        <v>3.57</v>
      </c>
      <c r="F4" s="13"/>
      <c r="G4" s="13"/>
      <c r="H4" s="13"/>
      <c r="I4" s="13"/>
      <c r="J4" s="13"/>
      <c r="K4" s="13"/>
      <c r="L4" s="13"/>
      <c r="M4" s="13"/>
      <c r="N4" s="13"/>
      <c r="O4" s="13"/>
      <c r="P4" s="13"/>
      <c r="Q4" s="13"/>
      <c r="R4" s="13"/>
      <c r="S4" s="13"/>
      <c r="T4" s="13"/>
      <c r="U4" s="67"/>
    </row>
    <row r="5" spans="1:21" ht="15.75" x14ac:dyDescent="0.25">
      <c r="A5" s="66" t="str">
        <f>A6</f>
        <v>Км3</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Км3</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Км3</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67"/>
    </row>
    <row r="8" spans="1:21" ht="15.75" x14ac:dyDescent="0.25">
      <c r="A8" s="66" t="str">
        <f>A9</f>
        <v>Км3</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Км3</v>
      </c>
      <c r="B9" s="13" t="s">
        <v>2971</v>
      </c>
      <c r="C9" s="13"/>
      <c r="D9" s="13" t="s">
        <v>2977</v>
      </c>
      <c r="E9" s="13">
        <f>Сумма_ПоИД(A9,'из архикада Колонны'!$A$3:$G$500,1,8)/$E$11</f>
        <v>18850</v>
      </c>
      <c r="F9" s="13"/>
      <c r="G9" s="13"/>
      <c r="H9" s="13"/>
      <c r="I9" s="13"/>
      <c r="J9" s="13"/>
      <c r="K9" s="13"/>
      <c r="L9" s="13"/>
      <c r="M9" s="13"/>
      <c r="N9" s="13"/>
      <c r="O9" s="13"/>
      <c r="P9" s="13"/>
      <c r="Q9" s="13"/>
      <c r="R9" s="13"/>
      <c r="S9" s="13"/>
      <c r="T9" s="13"/>
      <c r="U9" s="67"/>
    </row>
    <row r="10" spans="1:21" ht="15.75" x14ac:dyDescent="0.25">
      <c r="A10" s="66" t="str">
        <f>A11</f>
        <v>Км3</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Км3</v>
      </c>
      <c r="B11" s="15" t="s">
        <v>3130</v>
      </c>
      <c r="C11" s="15"/>
      <c r="D11" s="15" t="s">
        <v>3131</v>
      </c>
      <c r="E11" s="15">
        <f>VLOOKUP(B11,'из архикада Имена сборок_поз'!A3:D100,4,FALSE)</f>
        <v>2</v>
      </c>
      <c r="F11" s="15"/>
      <c r="G11" s="15"/>
      <c r="H11" s="15"/>
      <c r="I11" s="15"/>
      <c r="J11" s="15"/>
      <c r="K11" s="15"/>
      <c r="L11" s="15"/>
      <c r="M11" s="15"/>
      <c r="N11" s="15"/>
      <c r="O11" s="15"/>
      <c r="P11" s="15"/>
      <c r="Q11" s="15"/>
      <c r="R11" s="15"/>
      <c r="S11" s="15"/>
      <c r="T11" s="15"/>
      <c r="U11" s="16"/>
    </row>
    <row r="12" spans="1:21" ht="15.75" x14ac:dyDescent="0.25">
      <c r="A12" s="32" t="str">
        <f>$B$11</f>
        <v>Км3</v>
      </c>
      <c r="B12" s="30"/>
      <c r="C12" s="35" t="s">
        <v>2980</v>
      </c>
      <c r="D12" s="35" t="s">
        <v>2967</v>
      </c>
      <c r="E12" s="35">
        <f>E4</f>
        <v>3.57</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3130</v>
      </c>
      <c r="B19" s="13" t="s">
        <v>2971</v>
      </c>
      <c r="C19" s="13" t="s">
        <v>3271</v>
      </c>
      <c r="D19" s="13" t="s">
        <v>3272</v>
      </c>
      <c r="E19" s="13"/>
      <c r="F19" s="13"/>
      <c r="G19" s="13"/>
      <c r="H19" s="13"/>
      <c r="I19" s="13"/>
      <c r="J19" s="13"/>
      <c r="K19" s="13"/>
      <c r="L19" s="13"/>
      <c r="M19" s="13"/>
      <c r="N19" s="13"/>
      <c r="O19" s="13"/>
      <c r="P19" s="13"/>
      <c r="Q19" s="13"/>
      <c r="R19" s="13"/>
      <c r="S19" s="13"/>
      <c r="T19" s="13"/>
      <c r="U19" s="67"/>
    </row>
    <row r="20" spans="1:21" ht="15.75" x14ac:dyDescent="0.25">
      <c r="A20" s="68" t="s">
        <v>3130</v>
      </c>
      <c r="B20" s="69">
        <v>7</v>
      </c>
      <c r="C20" s="69" t="s">
        <v>2909</v>
      </c>
      <c r="D20" s="69" t="s">
        <v>3273</v>
      </c>
      <c r="E20" s="69">
        <v>1</v>
      </c>
      <c r="F20" s="69">
        <v>2.4660000000000002</v>
      </c>
      <c r="G20" s="69" t="s">
        <v>0</v>
      </c>
      <c r="H20" s="69">
        <v>8850</v>
      </c>
      <c r="I20" s="69">
        <v>20</v>
      </c>
      <c r="J20" s="69" t="s">
        <v>2</v>
      </c>
      <c r="K20" s="69"/>
      <c r="L20" s="69"/>
      <c r="M20" s="69"/>
      <c r="N20" s="69"/>
      <c r="O20" s="69"/>
      <c r="P20" s="69"/>
      <c r="Q20" s="69"/>
      <c r="R20" s="69"/>
      <c r="S20" s="69">
        <v>760</v>
      </c>
      <c r="T20" s="69">
        <v>910</v>
      </c>
      <c r="U20" s="70">
        <v>80</v>
      </c>
    </row>
    <row r="21" spans="1:21" ht="15.75" x14ac:dyDescent="0.25">
      <c r="A21" s="68" t="s">
        <v>3130</v>
      </c>
      <c r="B21" s="69">
        <v>7</v>
      </c>
      <c r="C21" s="69" t="s">
        <v>2909</v>
      </c>
      <c r="D21" s="69" t="s">
        <v>3274</v>
      </c>
      <c r="E21" s="69">
        <v>1</v>
      </c>
      <c r="F21" s="69">
        <v>2.4660000000000002</v>
      </c>
      <c r="G21" s="69" t="s">
        <v>0</v>
      </c>
      <c r="H21" s="69">
        <v>8850</v>
      </c>
      <c r="I21" s="69">
        <v>20</v>
      </c>
      <c r="J21" s="69" t="s">
        <v>2</v>
      </c>
      <c r="K21" s="69"/>
      <c r="L21" s="69"/>
      <c r="M21" s="69"/>
      <c r="N21" s="69"/>
      <c r="O21" s="69"/>
      <c r="P21" s="69"/>
      <c r="Q21" s="69"/>
      <c r="R21" s="69"/>
      <c r="S21" s="69">
        <v>760</v>
      </c>
      <c r="T21" s="69">
        <v>910</v>
      </c>
      <c r="U21" s="70">
        <v>80</v>
      </c>
    </row>
    <row r="22" spans="1:21" ht="15.75" x14ac:dyDescent="0.25">
      <c r="A22" s="68" t="s">
        <v>3130</v>
      </c>
      <c r="B22" s="69">
        <v>7</v>
      </c>
      <c r="C22" s="69" t="s">
        <v>2909</v>
      </c>
      <c r="D22" s="69" t="s">
        <v>3275</v>
      </c>
      <c r="E22" s="69">
        <v>1</v>
      </c>
      <c r="F22" s="69">
        <v>2.4660000000000002</v>
      </c>
      <c r="G22" s="69" t="s">
        <v>0</v>
      </c>
      <c r="H22" s="69">
        <v>8850</v>
      </c>
      <c r="I22" s="69">
        <v>20</v>
      </c>
      <c r="J22" s="69" t="s">
        <v>2</v>
      </c>
      <c r="K22" s="69"/>
      <c r="L22" s="69"/>
      <c r="M22" s="69"/>
      <c r="N22" s="69"/>
      <c r="O22" s="69"/>
      <c r="P22" s="69"/>
      <c r="Q22" s="69"/>
      <c r="R22" s="69"/>
      <c r="S22" s="69">
        <v>760</v>
      </c>
      <c r="T22" s="69">
        <v>910</v>
      </c>
      <c r="U22" s="70">
        <v>80</v>
      </c>
    </row>
    <row r="23" spans="1:21" ht="15.75" x14ac:dyDescent="0.25">
      <c r="A23" s="68" t="s">
        <v>3130</v>
      </c>
      <c r="B23" s="69">
        <v>7</v>
      </c>
      <c r="C23" s="69" t="s">
        <v>2909</v>
      </c>
      <c r="D23" s="69" t="s">
        <v>3276</v>
      </c>
      <c r="E23" s="69">
        <v>1</v>
      </c>
      <c r="F23" s="69">
        <v>2.4660000000000002</v>
      </c>
      <c r="G23" s="69" t="s">
        <v>0</v>
      </c>
      <c r="H23" s="69">
        <v>8850</v>
      </c>
      <c r="I23" s="69">
        <v>20</v>
      </c>
      <c r="J23" s="69" t="s">
        <v>2</v>
      </c>
      <c r="K23" s="69"/>
      <c r="L23" s="69"/>
      <c r="M23" s="69"/>
      <c r="N23" s="69"/>
      <c r="O23" s="69"/>
      <c r="P23" s="69"/>
      <c r="Q23" s="69"/>
      <c r="R23" s="69"/>
      <c r="S23" s="69">
        <v>760</v>
      </c>
      <c r="T23" s="69">
        <v>910</v>
      </c>
      <c r="U23" s="70">
        <v>80</v>
      </c>
    </row>
    <row r="24" spans="1:21" ht="15.75" x14ac:dyDescent="0.25">
      <c r="A24" s="68" t="s">
        <v>3130</v>
      </c>
      <c r="B24" s="69">
        <v>7</v>
      </c>
      <c r="C24" s="69" t="s">
        <v>2909</v>
      </c>
      <c r="D24" s="69" t="s">
        <v>3277</v>
      </c>
      <c r="E24" s="69">
        <v>1</v>
      </c>
      <c r="F24" s="69">
        <v>2.4660000000000002</v>
      </c>
      <c r="G24" s="69" t="s">
        <v>0</v>
      </c>
      <c r="H24" s="69">
        <v>8850</v>
      </c>
      <c r="I24" s="69">
        <v>20</v>
      </c>
      <c r="J24" s="69" t="s">
        <v>2</v>
      </c>
      <c r="K24" s="69"/>
      <c r="L24" s="69"/>
      <c r="M24" s="69"/>
      <c r="N24" s="69"/>
      <c r="O24" s="69"/>
      <c r="P24" s="69"/>
      <c r="Q24" s="69"/>
      <c r="R24" s="69"/>
      <c r="S24" s="69">
        <v>760</v>
      </c>
      <c r="T24" s="69">
        <v>910</v>
      </c>
      <c r="U24" s="70">
        <v>80</v>
      </c>
    </row>
    <row r="25" spans="1:21" ht="15.75" x14ac:dyDescent="0.25">
      <c r="A25" s="68" t="s">
        <v>3130</v>
      </c>
      <c r="B25" s="69">
        <v>7</v>
      </c>
      <c r="C25" s="69" t="s">
        <v>2909</v>
      </c>
      <c r="D25" s="69" t="s">
        <v>3278</v>
      </c>
      <c r="E25" s="69">
        <v>1</v>
      </c>
      <c r="F25" s="69">
        <v>2.4660000000000002</v>
      </c>
      <c r="G25" s="69" t="s">
        <v>0</v>
      </c>
      <c r="H25" s="69">
        <v>8850</v>
      </c>
      <c r="I25" s="69">
        <v>20</v>
      </c>
      <c r="J25" s="69" t="s">
        <v>2</v>
      </c>
      <c r="K25" s="69"/>
      <c r="L25" s="69"/>
      <c r="M25" s="69"/>
      <c r="N25" s="69"/>
      <c r="O25" s="69"/>
      <c r="P25" s="69"/>
      <c r="Q25" s="69"/>
      <c r="R25" s="69"/>
      <c r="S25" s="69">
        <v>760</v>
      </c>
      <c r="T25" s="69">
        <v>910</v>
      </c>
      <c r="U25" s="70">
        <v>80</v>
      </c>
    </row>
    <row r="26" spans="1:21" ht="15.75" x14ac:dyDescent="0.25">
      <c r="A26" s="68" t="s">
        <v>3130</v>
      </c>
      <c r="B26" s="69">
        <v>6</v>
      </c>
      <c r="C26" s="69" t="s">
        <v>2909</v>
      </c>
      <c r="D26" s="69" t="s">
        <v>3279</v>
      </c>
      <c r="E26" s="69">
        <v>1</v>
      </c>
      <c r="F26" s="69">
        <v>3.8530000000000002</v>
      </c>
      <c r="G26" s="69" t="s">
        <v>0</v>
      </c>
      <c r="H26" s="69">
        <v>7000</v>
      </c>
      <c r="I26" s="69">
        <v>25</v>
      </c>
      <c r="J26" s="69" t="s">
        <v>2</v>
      </c>
      <c r="K26" s="69"/>
      <c r="L26" s="69"/>
      <c r="M26" s="69"/>
      <c r="N26" s="69"/>
      <c r="O26" s="69"/>
      <c r="P26" s="69"/>
      <c r="Q26" s="69"/>
      <c r="R26" s="69"/>
      <c r="S26" s="69">
        <v>950</v>
      </c>
      <c r="T26" s="69">
        <v>1135</v>
      </c>
      <c r="U26" s="70">
        <v>100</v>
      </c>
    </row>
    <row r="27" spans="1:21" ht="15.75" x14ac:dyDescent="0.25">
      <c r="A27" s="68" t="s">
        <v>3130</v>
      </c>
      <c r="B27" s="69">
        <v>6</v>
      </c>
      <c r="C27" s="69" t="s">
        <v>2909</v>
      </c>
      <c r="D27" s="69" t="s">
        <v>3280</v>
      </c>
      <c r="E27" s="69">
        <v>1</v>
      </c>
      <c r="F27" s="69">
        <v>3.8530000000000002</v>
      </c>
      <c r="G27" s="69" t="s">
        <v>0</v>
      </c>
      <c r="H27" s="69">
        <v>7000</v>
      </c>
      <c r="I27" s="69">
        <v>25</v>
      </c>
      <c r="J27" s="69" t="s">
        <v>2</v>
      </c>
      <c r="K27" s="69"/>
      <c r="L27" s="69"/>
      <c r="M27" s="69"/>
      <c r="N27" s="69"/>
      <c r="O27" s="69"/>
      <c r="P27" s="69"/>
      <c r="Q27" s="69"/>
      <c r="R27" s="69"/>
      <c r="S27" s="69">
        <v>950</v>
      </c>
      <c r="T27" s="69">
        <v>1135</v>
      </c>
      <c r="U27" s="70">
        <v>100</v>
      </c>
    </row>
    <row r="28" spans="1:21" ht="15.75" x14ac:dyDescent="0.25">
      <c r="A28" s="68" t="s">
        <v>3130</v>
      </c>
      <c r="B28" s="69">
        <v>6</v>
      </c>
      <c r="C28" s="69" t="s">
        <v>2909</v>
      </c>
      <c r="D28" s="69" t="s">
        <v>3281</v>
      </c>
      <c r="E28" s="69">
        <v>1</v>
      </c>
      <c r="F28" s="69">
        <v>3.8530000000000002</v>
      </c>
      <c r="G28" s="69" t="s">
        <v>0</v>
      </c>
      <c r="H28" s="69">
        <v>7000</v>
      </c>
      <c r="I28" s="69">
        <v>25</v>
      </c>
      <c r="J28" s="69" t="s">
        <v>2</v>
      </c>
      <c r="K28" s="69"/>
      <c r="L28" s="69"/>
      <c r="M28" s="69"/>
      <c r="N28" s="69"/>
      <c r="O28" s="69"/>
      <c r="P28" s="69"/>
      <c r="Q28" s="69"/>
      <c r="R28" s="69"/>
      <c r="S28" s="69">
        <v>950</v>
      </c>
      <c r="T28" s="69">
        <v>1135</v>
      </c>
      <c r="U28" s="70">
        <v>100</v>
      </c>
    </row>
    <row r="29" spans="1:21" ht="15.75" x14ac:dyDescent="0.25">
      <c r="A29" s="68" t="s">
        <v>3130</v>
      </c>
      <c r="B29" s="69">
        <v>6</v>
      </c>
      <c r="C29" s="69" t="s">
        <v>2909</v>
      </c>
      <c r="D29" s="69" t="s">
        <v>3282</v>
      </c>
      <c r="E29" s="69">
        <v>1</v>
      </c>
      <c r="F29" s="69">
        <v>3.8530000000000002</v>
      </c>
      <c r="G29" s="69" t="s">
        <v>0</v>
      </c>
      <c r="H29" s="69">
        <v>7000</v>
      </c>
      <c r="I29" s="69">
        <v>25</v>
      </c>
      <c r="J29" s="69" t="s">
        <v>2</v>
      </c>
      <c r="K29" s="69"/>
      <c r="L29" s="69"/>
      <c r="M29" s="69"/>
      <c r="N29" s="69"/>
      <c r="O29" s="69"/>
      <c r="P29" s="69"/>
      <c r="Q29" s="69"/>
      <c r="R29" s="69"/>
      <c r="S29" s="69">
        <v>950</v>
      </c>
      <c r="T29" s="69">
        <v>1135</v>
      </c>
      <c r="U29" s="70">
        <v>100</v>
      </c>
    </row>
    <row r="30" spans="1:21" ht="15.75" x14ac:dyDescent="0.25">
      <c r="A30" s="68" t="s">
        <v>3130</v>
      </c>
      <c r="B30" s="69">
        <v>4</v>
      </c>
      <c r="C30" s="69" t="s">
        <v>2909</v>
      </c>
      <c r="D30" s="69" t="s">
        <v>3283</v>
      </c>
      <c r="E30" s="69">
        <v>1</v>
      </c>
      <c r="F30" s="69">
        <v>3.8530000000000002</v>
      </c>
      <c r="G30" s="69"/>
      <c r="H30" s="69">
        <v>7100</v>
      </c>
      <c r="I30" s="69">
        <v>25</v>
      </c>
      <c r="J30" s="69" t="s">
        <v>2</v>
      </c>
      <c r="K30" s="69"/>
      <c r="L30" s="69"/>
      <c r="M30" s="69"/>
      <c r="N30" s="69"/>
      <c r="O30" s="69"/>
      <c r="P30" s="69"/>
      <c r="Q30" s="69"/>
      <c r="R30" s="69"/>
      <c r="S30" s="69">
        <v>950</v>
      </c>
      <c r="T30" s="69">
        <v>1135</v>
      </c>
      <c r="U30" s="70">
        <v>100</v>
      </c>
    </row>
    <row r="31" spans="1:21" ht="15.75" x14ac:dyDescent="0.25">
      <c r="A31" s="68" t="s">
        <v>3130</v>
      </c>
      <c r="B31" s="69">
        <v>4</v>
      </c>
      <c r="C31" s="69" t="s">
        <v>2909</v>
      </c>
      <c r="D31" s="69" t="s">
        <v>3284</v>
      </c>
      <c r="E31" s="69">
        <v>1</v>
      </c>
      <c r="F31" s="69">
        <v>3.8530000000000002</v>
      </c>
      <c r="G31" s="69"/>
      <c r="H31" s="69">
        <v>7100</v>
      </c>
      <c r="I31" s="69">
        <v>25</v>
      </c>
      <c r="J31" s="69" t="s">
        <v>2</v>
      </c>
      <c r="K31" s="69"/>
      <c r="L31" s="69"/>
      <c r="M31" s="69"/>
      <c r="N31" s="69"/>
      <c r="O31" s="69"/>
      <c r="P31" s="69"/>
      <c r="Q31" s="69"/>
      <c r="R31" s="69"/>
      <c r="S31" s="69">
        <v>950</v>
      </c>
      <c r="T31" s="69">
        <v>1135</v>
      </c>
      <c r="U31" s="70">
        <v>100</v>
      </c>
    </row>
    <row r="32" spans="1:21" ht="15.75" x14ac:dyDescent="0.25">
      <c r="A32" s="68" t="s">
        <v>3130</v>
      </c>
      <c r="B32" s="69">
        <v>4</v>
      </c>
      <c r="C32" s="69" t="s">
        <v>2909</v>
      </c>
      <c r="D32" s="69" t="s">
        <v>3285</v>
      </c>
      <c r="E32" s="69">
        <v>1</v>
      </c>
      <c r="F32" s="69">
        <v>3.8530000000000002</v>
      </c>
      <c r="G32" s="69"/>
      <c r="H32" s="69">
        <v>7100</v>
      </c>
      <c r="I32" s="69">
        <v>25</v>
      </c>
      <c r="J32" s="69" t="s">
        <v>2</v>
      </c>
      <c r="K32" s="69"/>
      <c r="L32" s="69"/>
      <c r="M32" s="69"/>
      <c r="N32" s="69"/>
      <c r="O32" s="69"/>
      <c r="P32" s="69"/>
      <c r="Q32" s="69"/>
      <c r="R32" s="69"/>
      <c r="S32" s="69">
        <v>950</v>
      </c>
      <c r="T32" s="69">
        <v>1135</v>
      </c>
      <c r="U32" s="70">
        <v>100</v>
      </c>
    </row>
    <row r="33" spans="1:21" ht="15.75" x14ac:dyDescent="0.25">
      <c r="A33" s="68" t="s">
        <v>3130</v>
      </c>
      <c r="B33" s="69">
        <v>5</v>
      </c>
      <c r="C33" s="69" t="s">
        <v>2909</v>
      </c>
      <c r="D33" s="69" t="s">
        <v>3286</v>
      </c>
      <c r="E33" s="69">
        <v>1</v>
      </c>
      <c r="F33" s="69">
        <v>1.5780000000000001</v>
      </c>
      <c r="G33" s="69"/>
      <c r="H33" s="69">
        <v>6400</v>
      </c>
      <c r="I33" s="69">
        <v>16</v>
      </c>
      <c r="J33" s="69" t="s">
        <v>2</v>
      </c>
      <c r="K33" s="69"/>
      <c r="L33" s="69"/>
      <c r="M33" s="69"/>
      <c r="N33" s="69"/>
      <c r="O33" s="69"/>
      <c r="P33" s="69"/>
      <c r="Q33" s="69"/>
      <c r="R33" s="69"/>
      <c r="S33" s="69">
        <v>605</v>
      </c>
      <c r="T33" s="69">
        <v>730</v>
      </c>
      <c r="U33" s="70">
        <v>40</v>
      </c>
    </row>
    <row r="34" spans="1:21" ht="15.75" x14ac:dyDescent="0.25">
      <c r="A34" s="68" t="s">
        <v>3130</v>
      </c>
      <c r="B34" s="69">
        <v>5</v>
      </c>
      <c r="C34" s="69" t="s">
        <v>2909</v>
      </c>
      <c r="D34" s="69" t="s">
        <v>3287</v>
      </c>
      <c r="E34" s="69">
        <v>1</v>
      </c>
      <c r="F34" s="69">
        <v>1.5780000000000001</v>
      </c>
      <c r="G34" s="69"/>
      <c r="H34" s="69">
        <v>6400</v>
      </c>
      <c r="I34" s="69">
        <v>16</v>
      </c>
      <c r="J34" s="69" t="s">
        <v>2</v>
      </c>
      <c r="K34" s="69"/>
      <c r="L34" s="69"/>
      <c r="M34" s="69"/>
      <c r="N34" s="69"/>
      <c r="O34" s="69"/>
      <c r="P34" s="69"/>
      <c r="Q34" s="69"/>
      <c r="R34" s="69"/>
      <c r="S34" s="69">
        <v>605</v>
      </c>
      <c r="T34" s="69">
        <v>730</v>
      </c>
      <c r="U34" s="70">
        <v>40</v>
      </c>
    </row>
    <row r="35" spans="1:21" ht="15.75" x14ac:dyDescent="0.25">
      <c r="A35" s="68" t="s">
        <v>3130</v>
      </c>
      <c r="B35" s="69">
        <v>5</v>
      </c>
      <c r="C35" s="69" t="s">
        <v>2909</v>
      </c>
      <c r="D35" s="69" t="s">
        <v>3288</v>
      </c>
      <c r="E35" s="69">
        <v>1</v>
      </c>
      <c r="F35" s="69">
        <v>1.5780000000000001</v>
      </c>
      <c r="G35" s="69"/>
      <c r="H35" s="69">
        <v>6400</v>
      </c>
      <c r="I35" s="69">
        <v>16</v>
      </c>
      <c r="J35" s="69" t="s">
        <v>2</v>
      </c>
      <c r="K35" s="69"/>
      <c r="L35" s="69"/>
      <c r="M35" s="69"/>
      <c r="N35" s="69"/>
      <c r="O35" s="69"/>
      <c r="P35" s="69"/>
      <c r="Q35" s="69"/>
      <c r="R35" s="69"/>
      <c r="S35" s="69">
        <v>605</v>
      </c>
      <c r="T35" s="69">
        <v>730</v>
      </c>
      <c r="U35" s="70">
        <v>40</v>
      </c>
    </row>
    <row r="36" spans="1:21" ht="15.75" x14ac:dyDescent="0.25">
      <c r="A36" s="68" t="s">
        <v>3130</v>
      </c>
      <c r="B36" s="69">
        <v>5</v>
      </c>
      <c r="C36" s="69" t="s">
        <v>2909</v>
      </c>
      <c r="D36" s="69" t="s">
        <v>3289</v>
      </c>
      <c r="E36" s="69">
        <v>1</v>
      </c>
      <c r="F36" s="69">
        <v>1.5780000000000001</v>
      </c>
      <c r="G36" s="69"/>
      <c r="H36" s="69">
        <v>6400</v>
      </c>
      <c r="I36" s="69">
        <v>16</v>
      </c>
      <c r="J36" s="69" t="s">
        <v>2</v>
      </c>
      <c r="K36" s="69"/>
      <c r="L36" s="69"/>
      <c r="M36" s="69"/>
      <c r="N36" s="69"/>
      <c r="O36" s="69"/>
      <c r="P36" s="69"/>
      <c r="Q36" s="69"/>
      <c r="R36" s="69"/>
      <c r="S36" s="69">
        <v>605</v>
      </c>
      <c r="T36" s="69">
        <v>730</v>
      </c>
      <c r="U36" s="70">
        <v>40</v>
      </c>
    </row>
    <row r="37" spans="1:21" ht="15.75" x14ac:dyDescent="0.25">
      <c r="A37" s="68" t="s">
        <v>3130</v>
      </c>
      <c r="B37" s="69">
        <v>4</v>
      </c>
      <c r="C37" s="69" t="s">
        <v>2909</v>
      </c>
      <c r="D37" s="69" t="s">
        <v>3290</v>
      </c>
      <c r="E37" s="69">
        <v>1</v>
      </c>
      <c r="F37" s="69">
        <v>3.8530000000000002</v>
      </c>
      <c r="G37" s="69"/>
      <c r="H37" s="69">
        <v>7100</v>
      </c>
      <c r="I37" s="69">
        <v>25</v>
      </c>
      <c r="J37" s="69" t="s">
        <v>2</v>
      </c>
      <c r="K37" s="69"/>
      <c r="L37" s="69"/>
      <c r="M37" s="69"/>
      <c r="N37" s="69"/>
      <c r="O37" s="69"/>
      <c r="P37" s="69"/>
      <c r="Q37" s="69"/>
      <c r="R37" s="69"/>
      <c r="S37" s="69">
        <v>950</v>
      </c>
      <c r="T37" s="69">
        <v>1135</v>
      </c>
      <c r="U37" s="70">
        <v>100</v>
      </c>
    </row>
    <row r="38" spans="1:21" ht="15.75" x14ac:dyDescent="0.25">
      <c r="A38" s="68" t="s">
        <v>3130</v>
      </c>
      <c r="B38" s="69">
        <v>1</v>
      </c>
      <c r="C38" s="69" t="s">
        <v>2909</v>
      </c>
      <c r="D38" s="69" t="s">
        <v>3291</v>
      </c>
      <c r="E38" s="69">
        <v>1</v>
      </c>
      <c r="F38" s="69">
        <v>2.4660000000000002</v>
      </c>
      <c r="G38" s="69" t="s">
        <v>0</v>
      </c>
      <c r="H38" s="69">
        <v>8000</v>
      </c>
      <c r="I38" s="69">
        <v>20</v>
      </c>
      <c r="J38" s="69" t="s">
        <v>2</v>
      </c>
      <c r="K38" s="69"/>
      <c r="L38" s="69"/>
      <c r="M38" s="69"/>
      <c r="N38" s="69"/>
      <c r="O38" s="69"/>
      <c r="P38" s="69"/>
      <c r="Q38" s="69"/>
      <c r="R38" s="69"/>
      <c r="S38" s="69">
        <v>760</v>
      </c>
      <c r="T38" s="69">
        <v>910</v>
      </c>
      <c r="U38" s="70">
        <v>80</v>
      </c>
    </row>
    <row r="39" spans="1:21" ht="15.75" x14ac:dyDescent="0.25">
      <c r="A39" s="68" t="s">
        <v>3130</v>
      </c>
      <c r="B39" s="69">
        <v>1</v>
      </c>
      <c r="C39" s="69" t="s">
        <v>2909</v>
      </c>
      <c r="D39" s="69" t="s">
        <v>3292</v>
      </c>
      <c r="E39" s="69">
        <v>1</v>
      </c>
      <c r="F39" s="69">
        <v>2.4660000000000002</v>
      </c>
      <c r="G39" s="69" t="s">
        <v>0</v>
      </c>
      <c r="H39" s="69">
        <v>8000</v>
      </c>
      <c r="I39" s="69">
        <v>20</v>
      </c>
      <c r="J39" s="69" t="s">
        <v>2</v>
      </c>
      <c r="K39" s="69"/>
      <c r="L39" s="69"/>
      <c r="M39" s="69"/>
      <c r="N39" s="69"/>
      <c r="O39" s="69"/>
      <c r="P39" s="69"/>
      <c r="Q39" s="69"/>
      <c r="R39" s="69"/>
      <c r="S39" s="69">
        <v>760</v>
      </c>
      <c r="T39" s="69">
        <v>910</v>
      </c>
      <c r="U39" s="70">
        <v>80</v>
      </c>
    </row>
    <row r="40" spans="1:21" ht="15.75" x14ac:dyDescent="0.25">
      <c r="A40" s="68" t="s">
        <v>3130</v>
      </c>
      <c r="B40" s="69">
        <v>1</v>
      </c>
      <c r="C40" s="69" t="s">
        <v>2909</v>
      </c>
      <c r="D40" s="69" t="s">
        <v>3293</v>
      </c>
      <c r="E40" s="69">
        <v>1</v>
      </c>
      <c r="F40" s="69">
        <v>2.4660000000000002</v>
      </c>
      <c r="G40" s="69" t="s">
        <v>0</v>
      </c>
      <c r="H40" s="69">
        <v>8000</v>
      </c>
      <c r="I40" s="69">
        <v>20</v>
      </c>
      <c r="J40" s="69" t="s">
        <v>2</v>
      </c>
      <c r="K40" s="69"/>
      <c r="L40" s="69"/>
      <c r="M40" s="69"/>
      <c r="N40" s="69"/>
      <c r="O40" s="69"/>
      <c r="P40" s="69"/>
      <c r="Q40" s="69"/>
      <c r="R40" s="69"/>
      <c r="S40" s="69">
        <v>760</v>
      </c>
      <c r="T40" s="69">
        <v>910</v>
      </c>
      <c r="U40" s="70">
        <v>80</v>
      </c>
    </row>
    <row r="41" spans="1:21" ht="15.75" x14ac:dyDescent="0.25">
      <c r="A41" s="68" t="s">
        <v>3130</v>
      </c>
      <c r="B41" s="69">
        <v>3</v>
      </c>
      <c r="C41" s="69" t="s">
        <v>2909</v>
      </c>
      <c r="D41" s="69" t="s">
        <v>3294</v>
      </c>
      <c r="E41" s="69">
        <v>1</v>
      </c>
      <c r="F41" s="69">
        <v>1.5780000000000001</v>
      </c>
      <c r="G41" s="69"/>
      <c r="H41" s="69">
        <v>6800</v>
      </c>
      <c r="I41" s="69">
        <v>16</v>
      </c>
      <c r="J41" s="69" t="s">
        <v>2</v>
      </c>
      <c r="K41" s="69"/>
      <c r="L41" s="69"/>
      <c r="M41" s="69"/>
      <c r="N41" s="69"/>
      <c r="O41" s="69"/>
      <c r="P41" s="69"/>
      <c r="Q41" s="69"/>
      <c r="R41" s="69"/>
      <c r="S41" s="69">
        <v>605</v>
      </c>
      <c r="T41" s="69">
        <v>730</v>
      </c>
      <c r="U41" s="70">
        <v>40</v>
      </c>
    </row>
    <row r="42" spans="1:21" ht="15.75" x14ac:dyDescent="0.25">
      <c r="A42" s="68" t="s">
        <v>3130</v>
      </c>
      <c r="B42" s="69">
        <v>3</v>
      </c>
      <c r="C42" s="69" t="s">
        <v>2909</v>
      </c>
      <c r="D42" s="69" t="s">
        <v>3295</v>
      </c>
      <c r="E42" s="69">
        <v>1</v>
      </c>
      <c r="F42" s="69">
        <v>1.5780000000000001</v>
      </c>
      <c r="G42" s="69"/>
      <c r="H42" s="69">
        <v>6800</v>
      </c>
      <c r="I42" s="69">
        <v>16</v>
      </c>
      <c r="J42" s="69" t="s">
        <v>2</v>
      </c>
      <c r="K42" s="69"/>
      <c r="L42" s="69"/>
      <c r="M42" s="69"/>
      <c r="N42" s="69"/>
      <c r="O42" s="69"/>
      <c r="P42" s="69"/>
      <c r="Q42" s="69"/>
      <c r="R42" s="69"/>
      <c r="S42" s="69">
        <v>605</v>
      </c>
      <c r="T42" s="69">
        <v>730</v>
      </c>
      <c r="U42" s="70">
        <v>40</v>
      </c>
    </row>
    <row r="43" spans="1:21" ht="15.75" x14ac:dyDescent="0.25">
      <c r="A43" s="68" t="s">
        <v>3130</v>
      </c>
      <c r="B43" s="69">
        <v>3</v>
      </c>
      <c r="C43" s="69" t="s">
        <v>2909</v>
      </c>
      <c r="D43" s="69" t="s">
        <v>3296</v>
      </c>
      <c r="E43" s="69">
        <v>1</v>
      </c>
      <c r="F43" s="69">
        <v>1.5780000000000001</v>
      </c>
      <c r="G43" s="69"/>
      <c r="H43" s="69">
        <v>6800</v>
      </c>
      <c r="I43" s="69">
        <v>16</v>
      </c>
      <c r="J43" s="69" t="s">
        <v>2</v>
      </c>
      <c r="K43" s="69"/>
      <c r="L43" s="69"/>
      <c r="M43" s="69"/>
      <c r="N43" s="69"/>
      <c r="O43" s="69"/>
      <c r="P43" s="69"/>
      <c r="Q43" s="69"/>
      <c r="R43" s="69"/>
      <c r="S43" s="69">
        <v>605</v>
      </c>
      <c r="T43" s="69">
        <v>730</v>
      </c>
      <c r="U43" s="70">
        <v>40</v>
      </c>
    </row>
    <row r="44" spans="1:21" ht="15.75" x14ac:dyDescent="0.25">
      <c r="A44" s="68" t="s">
        <v>3130</v>
      </c>
      <c r="B44" s="69">
        <v>3</v>
      </c>
      <c r="C44" s="69" t="s">
        <v>2909</v>
      </c>
      <c r="D44" s="69" t="s">
        <v>3297</v>
      </c>
      <c r="E44" s="69">
        <v>1</v>
      </c>
      <c r="F44" s="69">
        <v>1.5780000000000001</v>
      </c>
      <c r="G44" s="69"/>
      <c r="H44" s="69">
        <v>6800</v>
      </c>
      <c r="I44" s="69">
        <v>16</v>
      </c>
      <c r="J44" s="69" t="s">
        <v>2</v>
      </c>
      <c r="K44" s="69"/>
      <c r="L44" s="69"/>
      <c r="M44" s="69"/>
      <c r="N44" s="69"/>
      <c r="O44" s="69"/>
      <c r="P44" s="69"/>
      <c r="Q44" s="69"/>
      <c r="R44" s="69"/>
      <c r="S44" s="69">
        <v>605</v>
      </c>
      <c r="T44" s="69">
        <v>730</v>
      </c>
      <c r="U44" s="70">
        <v>40</v>
      </c>
    </row>
    <row r="45" spans="1:21" ht="15.75" x14ac:dyDescent="0.25">
      <c r="A45" s="68" t="s">
        <v>3130</v>
      </c>
      <c r="B45" s="69">
        <v>1</v>
      </c>
      <c r="C45" s="69" t="s">
        <v>2909</v>
      </c>
      <c r="D45" s="69" t="s">
        <v>3298</v>
      </c>
      <c r="E45" s="69">
        <v>1</v>
      </c>
      <c r="F45" s="69">
        <v>2.4660000000000002</v>
      </c>
      <c r="G45" s="69" t="s">
        <v>0</v>
      </c>
      <c r="H45" s="69">
        <v>8000</v>
      </c>
      <c r="I45" s="69">
        <v>20</v>
      </c>
      <c r="J45" s="69" t="s">
        <v>2</v>
      </c>
      <c r="K45" s="69"/>
      <c r="L45" s="69"/>
      <c r="M45" s="69"/>
      <c r="N45" s="69"/>
      <c r="O45" s="69"/>
      <c r="P45" s="69"/>
      <c r="Q45" s="69"/>
      <c r="R45" s="69"/>
      <c r="S45" s="69">
        <v>760</v>
      </c>
      <c r="T45" s="69">
        <v>910</v>
      </c>
      <c r="U45" s="70">
        <v>80</v>
      </c>
    </row>
    <row r="46" spans="1:21" ht="15.75" x14ac:dyDescent="0.25">
      <c r="A46" s="68" t="s">
        <v>3130</v>
      </c>
      <c r="B46" s="69">
        <v>8</v>
      </c>
      <c r="C46" s="69" t="s">
        <v>2909</v>
      </c>
      <c r="D46" s="69" t="s">
        <v>3299</v>
      </c>
      <c r="E46" s="69">
        <v>7</v>
      </c>
      <c r="F46" s="69">
        <v>0.39500000000000002</v>
      </c>
      <c r="G46" s="69" t="s">
        <v>0</v>
      </c>
      <c r="H46" s="69">
        <v>1700</v>
      </c>
      <c r="I46" s="69">
        <v>8</v>
      </c>
      <c r="J46" s="69" t="s">
        <v>1</v>
      </c>
      <c r="K46" s="69"/>
      <c r="L46" s="69"/>
      <c r="M46" s="69"/>
      <c r="N46" s="69"/>
      <c r="O46" s="69"/>
      <c r="P46" s="69"/>
      <c r="Q46" s="69"/>
      <c r="R46" s="69"/>
      <c r="S46" s="69">
        <v>200</v>
      </c>
      <c r="T46" s="69">
        <v>250</v>
      </c>
      <c r="U46" s="70">
        <v>10</v>
      </c>
    </row>
    <row r="47" spans="1:21" ht="15.75" x14ac:dyDescent="0.25">
      <c r="A47" s="68" t="s">
        <v>3130</v>
      </c>
      <c r="B47" s="69">
        <v>8</v>
      </c>
      <c r="C47" s="69" t="s">
        <v>2909</v>
      </c>
      <c r="D47" s="69" t="s">
        <v>3300</v>
      </c>
      <c r="E47" s="69">
        <v>8</v>
      </c>
      <c r="F47" s="69">
        <v>0.39500000000000002</v>
      </c>
      <c r="G47" s="69" t="s">
        <v>0</v>
      </c>
      <c r="H47" s="69">
        <v>1700</v>
      </c>
      <c r="I47" s="69">
        <v>8</v>
      </c>
      <c r="J47" s="69" t="s">
        <v>1</v>
      </c>
      <c r="K47" s="69"/>
      <c r="L47" s="69"/>
      <c r="M47" s="69"/>
      <c r="N47" s="69"/>
      <c r="O47" s="69"/>
      <c r="P47" s="69"/>
      <c r="Q47" s="69"/>
      <c r="R47" s="69"/>
      <c r="S47" s="69">
        <v>200</v>
      </c>
      <c r="T47" s="69">
        <v>250</v>
      </c>
      <c r="U47" s="70">
        <v>10</v>
      </c>
    </row>
    <row r="48" spans="1:21" ht="15.75" x14ac:dyDescent="0.25">
      <c r="A48" s="68" t="s">
        <v>3130</v>
      </c>
      <c r="B48" s="69">
        <v>8</v>
      </c>
      <c r="C48" s="69" t="s">
        <v>2909</v>
      </c>
      <c r="D48" s="69" t="s">
        <v>3301</v>
      </c>
      <c r="E48" s="69">
        <v>8</v>
      </c>
      <c r="F48" s="69">
        <v>0.39500000000000002</v>
      </c>
      <c r="G48" s="69" t="s">
        <v>0</v>
      </c>
      <c r="H48" s="69">
        <v>1700</v>
      </c>
      <c r="I48" s="69">
        <v>8</v>
      </c>
      <c r="J48" s="69" t="s">
        <v>1</v>
      </c>
      <c r="K48" s="69"/>
      <c r="L48" s="69"/>
      <c r="M48" s="69"/>
      <c r="N48" s="69"/>
      <c r="O48" s="69"/>
      <c r="P48" s="69"/>
      <c r="Q48" s="69"/>
      <c r="R48" s="69"/>
      <c r="S48" s="69">
        <v>200</v>
      </c>
      <c r="T48" s="69">
        <v>250</v>
      </c>
      <c r="U48" s="70">
        <v>10</v>
      </c>
    </row>
    <row r="49" spans="1:21" ht="15.75" x14ac:dyDescent="0.25">
      <c r="A49" s="68" t="s">
        <v>3130</v>
      </c>
      <c r="B49" s="69">
        <v>8</v>
      </c>
      <c r="C49" s="69" t="s">
        <v>2909</v>
      </c>
      <c r="D49" s="69" t="s">
        <v>3302</v>
      </c>
      <c r="E49" s="69">
        <v>9</v>
      </c>
      <c r="F49" s="69">
        <v>0.39500000000000002</v>
      </c>
      <c r="G49" s="69" t="s">
        <v>0</v>
      </c>
      <c r="H49" s="69">
        <v>1700</v>
      </c>
      <c r="I49" s="69">
        <v>8</v>
      </c>
      <c r="J49" s="69" t="s">
        <v>1</v>
      </c>
      <c r="K49" s="69"/>
      <c r="L49" s="69"/>
      <c r="M49" s="69"/>
      <c r="N49" s="69"/>
      <c r="O49" s="69"/>
      <c r="P49" s="69"/>
      <c r="Q49" s="69"/>
      <c r="R49" s="69"/>
      <c r="S49" s="69">
        <v>200</v>
      </c>
      <c r="T49" s="69">
        <v>250</v>
      </c>
      <c r="U49" s="70">
        <v>10</v>
      </c>
    </row>
    <row r="50" spans="1:21" ht="15.75" x14ac:dyDescent="0.25">
      <c r="A50" s="68" t="s">
        <v>3130</v>
      </c>
      <c r="B50" s="69">
        <v>8</v>
      </c>
      <c r="C50" s="69" t="s">
        <v>2909</v>
      </c>
      <c r="D50" s="69" t="s">
        <v>3303</v>
      </c>
      <c r="E50" s="69">
        <v>8</v>
      </c>
      <c r="F50" s="69">
        <v>0.39500000000000002</v>
      </c>
      <c r="G50" s="69" t="s">
        <v>0</v>
      </c>
      <c r="H50" s="69">
        <v>1700</v>
      </c>
      <c r="I50" s="69">
        <v>8</v>
      </c>
      <c r="J50" s="69" t="s">
        <v>1</v>
      </c>
      <c r="K50" s="69"/>
      <c r="L50" s="69"/>
      <c r="M50" s="69"/>
      <c r="N50" s="69"/>
      <c r="O50" s="69"/>
      <c r="P50" s="69"/>
      <c r="Q50" s="69"/>
      <c r="R50" s="69"/>
      <c r="S50" s="69">
        <v>200</v>
      </c>
      <c r="T50" s="69">
        <v>250</v>
      </c>
      <c r="U50" s="70">
        <v>10</v>
      </c>
    </row>
    <row r="51" spans="1:21" ht="15.75" x14ac:dyDescent="0.25">
      <c r="A51" s="68" t="s">
        <v>3130</v>
      </c>
      <c r="B51" s="69">
        <v>8</v>
      </c>
      <c r="C51" s="69" t="s">
        <v>2909</v>
      </c>
      <c r="D51" s="69" t="s">
        <v>3304</v>
      </c>
      <c r="E51" s="69">
        <v>9</v>
      </c>
      <c r="F51" s="69">
        <v>0.39500000000000002</v>
      </c>
      <c r="G51" s="69" t="s">
        <v>0</v>
      </c>
      <c r="H51" s="69">
        <v>1700</v>
      </c>
      <c r="I51" s="69">
        <v>8</v>
      </c>
      <c r="J51" s="69" t="s">
        <v>1</v>
      </c>
      <c r="K51" s="69"/>
      <c r="L51" s="69"/>
      <c r="M51" s="69"/>
      <c r="N51" s="69"/>
      <c r="O51" s="69"/>
      <c r="P51" s="69"/>
      <c r="Q51" s="69"/>
      <c r="R51" s="69"/>
      <c r="S51" s="69">
        <v>200</v>
      </c>
      <c r="T51" s="69">
        <v>250</v>
      </c>
      <c r="U51" s="70">
        <v>10</v>
      </c>
    </row>
    <row r="52" spans="1:21" ht="15.75" x14ac:dyDescent="0.25">
      <c r="A52" s="68" t="s">
        <v>3130</v>
      </c>
      <c r="B52" s="69">
        <v>8</v>
      </c>
      <c r="C52" s="69" t="s">
        <v>2909</v>
      </c>
      <c r="D52" s="69" t="s">
        <v>3305</v>
      </c>
      <c r="E52" s="69">
        <v>13</v>
      </c>
      <c r="F52" s="69">
        <v>0.39500000000000002</v>
      </c>
      <c r="G52" s="69" t="s">
        <v>0</v>
      </c>
      <c r="H52" s="69">
        <v>1700</v>
      </c>
      <c r="I52" s="69">
        <v>8</v>
      </c>
      <c r="J52" s="69" t="s">
        <v>1</v>
      </c>
      <c r="K52" s="69"/>
      <c r="L52" s="69"/>
      <c r="M52" s="69"/>
      <c r="N52" s="69"/>
      <c r="O52" s="69"/>
      <c r="P52" s="69"/>
      <c r="Q52" s="69"/>
      <c r="R52" s="69"/>
      <c r="S52" s="69">
        <v>200</v>
      </c>
      <c r="T52" s="69">
        <v>250</v>
      </c>
      <c r="U52" s="70">
        <v>10</v>
      </c>
    </row>
    <row r="53" spans="1:21" ht="15.75" x14ac:dyDescent="0.25">
      <c r="A53" s="68" t="s">
        <v>3130</v>
      </c>
      <c r="B53" s="69">
        <v>8</v>
      </c>
      <c r="C53" s="69" t="s">
        <v>2909</v>
      </c>
      <c r="D53" s="69" t="s">
        <v>3306</v>
      </c>
      <c r="E53" s="69">
        <v>12</v>
      </c>
      <c r="F53" s="69">
        <v>0.39500000000000002</v>
      </c>
      <c r="G53" s="69" t="s">
        <v>0</v>
      </c>
      <c r="H53" s="69">
        <v>1700</v>
      </c>
      <c r="I53" s="69">
        <v>8</v>
      </c>
      <c r="J53" s="69" t="s">
        <v>1</v>
      </c>
      <c r="K53" s="69"/>
      <c r="L53" s="69"/>
      <c r="M53" s="69"/>
      <c r="N53" s="69"/>
      <c r="O53" s="69"/>
      <c r="P53" s="69"/>
      <c r="Q53" s="69"/>
      <c r="R53" s="69"/>
      <c r="S53" s="69">
        <v>200</v>
      </c>
      <c r="T53" s="69">
        <v>250</v>
      </c>
      <c r="U53" s="70">
        <v>10</v>
      </c>
    </row>
    <row r="54" spans="1:21" ht="15.75" x14ac:dyDescent="0.25">
      <c r="A54" s="68" t="s">
        <v>3130</v>
      </c>
      <c r="B54" s="69">
        <v>8</v>
      </c>
      <c r="C54" s="69" t="s">
        <v>2909</v>
      </c>
      <c r="D54" s="69" t="s">
        <v>3307</v>
      </c>
      <c r="E54" s="69">
        <v>20</v>
      </c>
      <c r="F54" s="69">
        <v>0.39500000000000002</v>
      </c>
      <c r="G54" s="69" t="s">
        <v>0</v>
      </c>
      <c r="H54" s="69">
        <v>1700</v>
      </c>
      <c r="I54" s="69">
        <v>8</v>
      </c>
      <c r="J54" s="69" t="s">
        <v>1</v>
      </c>
      <c r="K54" s="69"/>
      <c r="L54" s="69"/>
      <c r="M54" s="69"/>
      <c r="N54" s="69"/>
      <c r="O54" s="69"/>
      <c r="P54" s="69"/>
      <c r="Q54" s="69"/>
      <c r="R54" s="69"/>
      <c r="S54" s="69">
        <v>200</v>
      </c>
      <c r="T54" s="69">
        <v>250</v>
      </c>
      <c r="U54" s="70">
        <v>10</v>
      </c>
    </row>
    <row r="55" spans="1:21" ht="15.75" x14ac:dyDescent="0.25">
      <c r="A55" s="68" t="s">
        <v>3130</v>
      </c>
      <c r="B55" s="69">
        <v>2</v>
      </c>
      <c r="C55" s="69" t="s">
        <v>2909</v>
      </c>
      <c r="D55" s="69" t="s">
        <v>3308</v>
      </c>
      <c r="E55" s="69">
        <v>15</v>
      </c>
      <c r="F55" s="69">
        <v>0.39500000000000002</v>
      </c>
      <c r="G55" s="69" t="s">
        <v>0</v>
      </c>
      <c r="H55" s="69">
        <v>1660</v>
      </c>
      <c r="I55" s="69">
        <v>8</v>
      </c>
      <c r="J55" s="69" t="s">
        <v>1</v>
      </c>
      <c r="K55" s="69"/>
      <c r="L55" s="69"/>
      <c r="M55" s="69"/>
      <c r="N55" s="69"/>
      <c r="O55" s="69"/>
      <c r="P55" s="69"/>
      <c r="Q55" s="69"/>
      <c r="R55" s="69"/>
      <c r="S55" s="69">
        <v>200</v>
      </c>
      <c r="T55" s="69">
        <v>250</v>
      </c>
      <c r="U55" s="70">
        <v>10</v>
      </c>
    </row>
    <row r="56" spans="1:21" ht="15.75" x14ac:dyDescent="0.25">
      <c r="A56" s="68" t="s">
        <v>3130</v>
      </c>
      <c r="B56" s="69">
        <v>2</v>
      </c>
      <c r="C56" s="69" t="s">
        <v>2909</v>
      </c>
      <c r="D56" s="69" t="s">
        <v>3309</v>
      </c>
      <c r="E56" s="69">
        <v>11</v>
      </c>
      <c r="F56" s="69">
        <v>0.39500000000000002</v>
      </c>
      <c r="G56" s="69" t="s">
        <v>0</v>
      </c>
      <c r="H56" s="69">
        <v>1660</v>
      </c>
      <c r="I56" s="69">
        <v>8</v>
      </c>
      <c r="J56" s="69" t="s">
        <v>1</v>
      </c>
      <c r="K56" s="69"/>
      <c r="L56" s="69"/>
      <c r="M56" s="69"/>
      <c r="N56" s="69"/>
      <c r="O56" s="69"/>
      <c r="P56" s="69"/>
      <c r="Q56" s="69"/>
      <c r="R56" s="69"/>
      <c r="S56" s="69">
        <v>200</v>
      </c>
      <c r="T56" s="69">
        <v>250</v>
      </c>
      <c r="U56" s="70">
        <v>10</v>
      </c>
    </row>
    <row r="57" spans="1:21" ht="15.75" x14ac:dyDescent="0.25">
      <c r="A57" s="68" t="s">
        <v>3130</v>
      </c>
      <c r="B57" s="69">
        <v>2</v>
      </c>
      <c r="C57" s="69" t="s">
        <v>2909</v>
      </c>
      <c r="D57" s="69" t="s">
        <v>3310</v>
      </c>
      <c r="E57" s="69">
        <v>20</v>
      </c>
      <c r="F57" s="69">
        <v>0.39500000000000002</v>
      </c>
      <c r="G57" s="69" t="s">
        <v>0</v>
      </c>
      <c r="H57" s="69">
        <v>1660</v>
      </c>
      <c r="I57" s="69">
        <v>8</v>
      </c>
      <c r="J57" s="69" t="s">
        <v>1</v>
      </c>
      <c r="K57" s="69"/>
      <c r="L57" s="69"/>
      <c r="M57" s="69"/>
      <c r="N57" s="69"/>
      <c r="O57" s="69"/>
      <c r="P57" s="69"/>
      <c r="Q57" s="69"/>
      <c r="R57" s="69"/>
      <c r="S57" s="69">
        <v>200</v>
      </c>
      <c r="T57" s="69">
        <v>250</v>
      </c>
      <c r="U57" s="70">
        <v>10</v>
      </c>
    </row>
    <row r="58" spans="1:21" ht="32.25" thickBot="1" x14ac:dyDescent="0.3">
      <c r="A58" s="87" t="s">
        <v>2971</v>
      </c>
      <c r="B58" s="22" t="s">
        <v>2971</v>
      </c>
      <c r="C58" s="22" t="s">
        <v>2981</v>
      </c>
      <c r="D58" s="22" t="s">
        <v>2982</v>
      </c>
      <c r="E58" s="22"/>
      <c r="F58" s="22"/>
      <c r="G58" s="22"/>
      <c r="H58" s="22"/>
      <c r="I58" s="22"/>
      <c r="J58" s="22"/>
      <c r="K58" s="22"/>
      <c r="L58" s="22"/>
      <c r="M58" s="22"/>
      <c r="N58" s="22"/>
      <c r="O58" s="22"/>
      <c r="P58" s="22"/>
      <c r="Q58" s="22"/>
      <c r="R58" s="22"/>
      <c r="S58" s="22"/>
      <c r="T58" s="22"/>
      <c r="U58"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58 H2:Q2 K1 R1:S1 S2:U2">
    <cfRule type="containsText" dxfId="1067" priority="2" stopIfTrue="1" operator="containsText" text="С ЛИСТА">
      <formula>NOT(ISERROR(SEARCH("С ЛИСТА",A1)))</formula>
    </cfRule>
    <cfRule type="containsText" dxfId="1066" priority="3" stopIfTrue="1" operator="containsText" text="ИЗ ФАЙЛА">
      <formula>NOT(ISERROR(SEARCH("ИЗ ФАЙЛА",A1)))</formula>
    </cfRule>
    <cfRule type="containsText" dxfId="1065" priority="4" stopIfTrue="1" operator="containsText" text="!!!">
      <formula>NOT(ISERROR(SEARCH("!!!",A1)))</formula>
    </cfRule>
    <cfRule type="containsText" dxfId="1064" priority="5" stopIfTrue="1" operator="containsText" text=" Заполнения проёмов ">
      <formula>NOT(ISERROR(SEARCH(" Заполнения проёмов ",A1)))</formula>
    </cfRule>
    <cfRule type="containsText" dxfId="1063" priority="6" stopIfTrue="1" operator="containsText" text=" Сборочные единицы ">
      <formula>NOT(ISERROR(SEARCH(" Сборочные единицы ",A1)))</formula>
    </cfRule>
    <cfRule type="containsText" dxfId="1062" priority="7" stopIfTrue="1" operator="containsText" text=" Заполнения проёмов ">
      <formula>NOT(ISERROR(SEARCH(" Заполнения проёмов ",A1)))</formula>
    </cfRule>
    <cfRule type="containsText" dxfId="1061" priority="8" stopIfTrue="1" operator="containsText" text=" Сборочные единицы ">
      <formula>NOT(ISERROR(SEARCH(" Сборочные единицы ",A1)))</formula>
    </cfRule>
    <cfRule type="containsText" dxfId="1060" priority="9" stopIfTrue="1" operator="containsText" text=" Изделия ">
      <formula>NOT(ISERROR(SEARCH(" Изделия ",A1)))</formula>
    </cfRule>
    <cfRule type="containsText" dxfId="1059" priority="10" stopIfTrue="1" operator="containsText" text=" Материалы ">
      <formula>NOT(ISERROR(SEARCH(" Материалы ",A1)))</formula>
    </cfRule>
    <cfRule type="containsText" dxfId="1058" priority="11" stopIfTrue="1" operator="containsText" text=" Изделия арматурные ">
      <formula>NOT(ISERROR(SEARCH(" Изделия арматурные ",A1)))</formula>
    </cfRule>
    <cfRule type="containsText" dxfId="1057" priority="12" stopIfTrue="1" operator="containsText" text=" Прокат ">
      <formula>NOT(ISERROR(SEARCH(" Прокат ",A1)))</formula>
    </cfRule>
    <cfRule type="containsText" dxfId="1056" priority="13" stopIfTrue="1" operator="containsText" text="Элементы на отм.">
      <formula>NOT(ISERROR(SEARCH("Элементы на отм.",A1)))</formula>
    </cfRule>
    <cfRule type="containsText" dxfId="1055" priority="14" stopIfTrue="1" operator="containsText" text=", на ">
      <formula>NOT(ISERROR(SEARCH(", на ",A1)))</formula>
    </cfRule>
    <cfRule type="containsText" dxfId="1054" priority="15" stopIfTrue="1" operator="containsText" text="шт.)">
      <formula>NOT(ISERROR(SEARCH("шт.)",A1)))</formula>
    </cfRule>
  </conditionalFormatting>
  <conditionalFormatting sqref="A1:U1048576">
    <cfRule type="expression" dxfId="1053"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ED831642-06FB-49AB-977B-05C284180865}">
          <x14:formula1>
            <xm:f>'!System'!$BW$1:$BW$6</xm:f>
          </x14:formula1>
          <xm:sqref>G3:G88</xm:sqref>
        </x14:dataValidation>
        <x14:dataValidation type="list" allowBlank="1" showInputMessage="1" showErrorMessage="1" xr:uid="{4CB3B399-D6D2-4816-BF77-5C46762B5D60}">
          <x14:formula1>
            <xm:f>'!System'!$AG$1:$AO$1</xm:f>
          </x14:formula1>
          <xm:sqref>J3:J88</xm:sqref>
        </x14:dataValidation>
        <x14:dataValidation type="list" allowBlank="1" showInputMessage="1" showErrorMessage="1" xr:uid="{F2280326-2CFF-42E9-95CA-249ACF524113}">
          <x14:formula1>
            <xm:f>'!System'!$A$1:$AE$1</xm:f>
          </x14:formula1>
          <xm:sqref>L3:L88</xm:sqref>
        </x14:dataValidation>
        <x14:dataValidation type="list" allowBlank="1" showInputMessage="1" showErrorMessage="1" xr:uid="{E0787661-AA8B-4E36-A031-BC3F609C4A16}">
          <x14:formula1>
            <xm:f>'!System'!$AP$1:$BV$1</xm:f>
          </x14:formula1>
          <xm:sqref>O3:O88</xm:sqref>
        </x14:dataValidation>
        <x14:dataValidation type="list" allowBlank="1" showInputMessage="1" showErrorMessage="1" xr:uid="{E85268B8-C496-4E8A-A317-6DB5E9A57A23}">
          <x14:formula1>
            <xm:f>'!System'!$BX$1:$BX$5</xm:f>
          </x14:formula1>
          <xm:sqref>P3:P88</xm:sqref>
        </x14:dataValidation>
        <x14:dataValidation type="list" allowBlank="1" showInputMessage="1" showErrorMessage="1" xr:uid="{AFCC3694-0ADB-431C-A119-54731F7FDD41}">
          <x14:formula1>
            <xm:f>'!System'!$AG$2:$AG$17</xm:f>
          </x14:formula1>
          <xm:sqref>I20 I21 I22 I23 I24 I25 I26 I27 I28 I29 I30 I31 I32 I33 I34 I35 I36 I37 I38 I39 I40 I41 I42 I43 I44 I45</xm:sqref>
        </x14:dataValidation>
        <x14:dataValidation type="list" allowBlank="1" showInputMessage="1" showErrorMessage="1" xr:uid="{E013A8D5-22D6-4574-B771-CC5245BBE3B6}">
          <x14:formula1>
            <xm:f>'!System'!$AH$2:$AH$16</xm:f>
          </x14:formula1>
          <xm:sqref>I46 I47 I48 I49 I50 I51 I52 I53 I54 I55 I56 I57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6D90C-01D6-4BB9-B1B3-1681A184BC37}">
  <sheetPr codeName="Лист32">
    <tabColor theme="7" tint="0.39997558519241921"/>
  </sheetPr>
  <dimension ref="A1:U55"/>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Км2</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Км2</v>
      </c>
      <c r="B4" s="13" t="s">
        <v>2971</v>
      </c>
      <c r="C4" s="95" t="s">
        <v>2972</v>
      </c>
      <c r="D4" s="95" t="s">
        <v>2967</v>
      </c>
      <c r="E4" s="95">
        <f>Макс_ПоИД(A4,'из архикада Колонны'!$A$3:$G$500,1,4)</f>
        <v>3.02</v>
      </c>
      <c r="F4" s="13"/>
      <c r="G4" s="13"/>
      <c r="H4" s="13"/>
      <c r="I4" s="13"/>
      <c r="J4" s="13"/>
      <c r="K4" s="13"/>
      <c r="L4" s="13"/>
      <c r="M4" s="13"/>
      <c r="N4" s="13"/>
      <c r="O4" s="13"/>
      <c r="P4" s="13"/>
      <c r="Q4" s="13"/>
      <c r="R4" s="13"/>
      <c r="S4" s="13"/>
      <c r="T4" s="13"/>
      <c r="U4" s="67"/>
    </row>
    <row r="5" spans="1:21" ht="15.75" x14ac:dyDescent="0.25">
      <c r="A5" s="66" t="str">
        <f>A6</f>
        <v>Км2</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Км2</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Км2</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67"/>
    </row>
    <row r="8" spans="1:21" ht="15.75" x14ac:dyDescent="0.25">
      <c r="A8" s="66" t="str">
        <f>A9</f>
        <v>Км2</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Км2</v>
      </c>
      <c r="B9" s="13" t="s">
        <v>2971</v>
      </c>
      <c r="C9" s="13"/>
      <c r="D9" s="13" t="s">
        <v>2977</v>
      </c>
      <c r="E9" s="13">
        <f>Сумма_ПоИД(A9,'из архикада Колонны'!$A$3:$G$500,1,8)/$E$11</f>
        <v>15400</v>
      </c>
      <c r="F9" s="13"/>
      <c r="G9" s="13"/>
      <c r="H9" s="13"/>
      <c r="I9" s="13"/>
      <c r="J9" s="13"/>
      <c r="K9" s="13"/>
      <c r="L9" s="13"/>
      <c r="M9" s="13"/>
      <c r="N9" s="13"/>
      <c r="O9" s="13"/>
      <c r="P9" s="13"/>
      <c r="Q9" s="13"/>
      <c r="R9" s="13"/>
      <c r="S9" s="13"/>
      <c r="T9" s="13"/>
      <c r="U9" s="67"/>
    </row>
    <row r="10" spans="1:21" ht="15.75" x14ac:dyDescent="0.25">
      <c r="A10" s="66" t="str">
        <f>A11</f>
        <v>Км2</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Км2</v>
      </c>
      <c r="B11" s="15" t="s">
        <v>3128</v>
      </c>
      <c r="C11" s="15"/>
      <c r="D11" s="15" t="s">
        <v>3129</v>
      </c>
      <c r="E11" s="15">
        <f>VLOOKUP(B11,'из архикада Имена сборок_поз'!A3:D100,4,FALSE)</f>
        <v>3</v>
      </c>
      <c r="F11" s="15"/>
      <c r="G11" s="15"/>
      <c r="H11" s="15"/>
      <c r="I11" s="15"/>
      <c r="J11" s="15"/>
      <c r="K11" s="15"/>
      <c r="L11" s="15"/>
      <c r="M11" s="15"/>
      <c r="N11" s="15"/>
      <c r="O11" s="15"/>
      <c r="P11" s="15"/>
      <c r="Q11" s="15"/>
      <c r="R11" s="15"/>
      <c r="S11" s="15"/>
      <c r="T11" s="15"/>
      <c r="U11" s="16"/>
    </row>
    <row r="12" spans="1:21" ht="15.75" x14ac:dyDescent="0.25">
      <c r="A12" s="32" t="str">
        <f>$B$11</f>
        <v>Км2</v>
      </c>
      <c r="B12" s="30"/>
      <c r="C12" s="35" t="s">
        <v>2980</v>
      </c>
      <c r="D12" s="35" t="s">
        <v>2967</v>
      </c>
      <c r="E12" s="35">
        <f>E4</f>
        <v>3.02</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3128</v>
      </c>
      <c r="B19" s="13" t="s">
        <v>2971</v>
      </c>
      <c r="C19" s="13" t="s">
        <v>3233</v>
      </c>
      <c r="D19" s="13" t="s">
        <v>3234</v>
      </c>
      <c r="E19" s="13"/>
      <c r="F19" s="13"/>
      <c r="G19" s="13"/>
      <c r="H19" s="13"/>
      <c r="I19" s="13"/>
      <c r="J19" s="13"/>
      <c r="K19" s="13"/>
      <c r="L19" s="13"/>
      <c r="M19" s="13"/>
      <c r="N19" s="13"/>
      <c r="O19" s="13"/>
      <c r="P19" s="13"/>
      <c r="Q19" s="13"/>
      <c r="R19" s="13"/>
      <c r="S19" s="13"/>
      <c r="T19" s="13"/>
      <c r="U19" s="67"/>
    </row>
    <row r="20" spans="1:21" ht="15.75" x14ac:dyDescent="0.25">
      <c r="A20" s="68" t="s">
        <v>3128</v>
      </c>
      <c r="B20" s="69">
        <v>7</v>
      </c>
      <c r="C20" s="69" t="s">
        <v>2909</v>
      </c>
      <c r="D20" s="69" t="s">
        <v>3235</v>
      </c>
      <c r="E20" s="69">
        <v>1</v>
      </c>
      <c r="F20" s="69">
        <v>2.4660000000000002</v>
      </c>
      <c r="G20" s="69" t="s">
        <v>0</v>
      </c>
      <c r="H20" s="69">
        <v>5450</v>
      </c>
      <c r="I20" s="69">
        <v>20</v>
      </c>
      <c r="J20" s="69" t="s">
        <v>2</v>
      </c>
      <c r="K20" s="69"/>
      <c r="L20" s="69"/>
      <c r="M20" s="69"/>
      <c r="N20" s="69"/>
      <c r="O20" s="69"/>
      <c r="P20" s="69"/>
      <c r="Q20" s="69"/>
      <c r="R20" s="69"/>
      <c r="S20" s="69">
        <v>760</v>
      </c>
      <c r="T20" s="69">
        <v>910</v>
      </c>
      <c r="U20" s="70">
        <v>80</v>
      </c>
    </row>
    <row r="21" spans="1:21" ht="15.75" x14ac:dyDescent="0.25">
      <c r="A21" s="68" t="s">
        <v>3128</v>
      </c>
      <c r="B21" s="69">
        <v>7</v>
      </c>
      <c r="C21" s="69" t="s">
        <v>2909</v>
      </c>
      <c r="D21" s="69" t="s">
        <v>3236</v>
      </c>
      <c r="E21" s="69">
        <v>1</v>
      </c>
      <c r="F21" s="69">
        <v>2.4660000000000002</v>
      </c>
      <c r="G21" s="69" t="s">
        <v>0</v>
      </c>
      <c r="H21" s="69">
        <v>5450</v>
      </c>
      <c r="I21" s="69">
        <v>20</v>
      </c>
      <c r="J21" s="69" t="s">
        <v>2</v>
      </c>
      <c r="K21" s="69"/>
      <c r="L21" s="69"/>
      <c r="M21" s="69"/>
      <c r="N21" s="69"/>
      <c r="O21" s="69"/>
      <c r="P21" s="69"/>
      <c r="Q21" s="69"/>
      <c r="R21" s="69"/>
      <c r="S21" s="69">
        <v>760</v>
      </c>
      <c r="T21" s="69">
        <v>910</v>
      </c>
      <c r="U21" s="70">
        <v>80</v>
      </c>
    </row>
    <row r="22" spans="1:21" ht="15.75" x14ac:dyDescent="0.25">
      <c r="A22" s="68" t="s">
        <v>3128</v>
      </c>
      <c r="B22" s="69">
        <v>7</v>
      </c>
      <c r="C22" s="69" t="s">
        <v>2909</v>
      </c>
      <c r="D22" s="69" t="s">
        <v>3237</v>
      </c>
      <c r="E22" s="69">
        <v>1</v>
      </c>
      <c r="F22" s="69">
        <v>2.4660000000000002</v>
      </c>
      <c r="G22" s="69" t="s">
        <v>0</v>
      </c>
      <c r="H22" s="69">
        <v>5450</v>
      </c>
      <c r="I22" s="69">
        <v>20</v>
      </c>
      <c r="J22" s="69" t="s">
        <v>2</v>
      </c>
      <c r="K22" s="69"/>
      <c r="L22" s="69"/>
      <c r="M22" s="69"/>
      <c r="N22" s="69"/>
      <c r="O22" s="69"/>
      <c r="P22" s="69"/>
      <c r="Q22" s="69"/>
      <c r="R22" s="69"/>
      <c r="S22" s="69">
        <v>760</v>
      </c>
      <c r="T22" s="69">
        <v>910</v>
      </c>
      <c r="U22" s="70">
        <v>80</v>
      </c>
    </row>
    <row r="23" spans="1:21" ht="15.75" x14ac:dyDescent="0.25">
      <c r="A23" s="68" t="s">
        <v>3128</v>
      </c>
      <c r="B23" s="69">
        <v>7</v>
      </c>
      <c r="C23" s="69" t="s">
        <v>2909</v>
      </c>
      <c r="D23" s="69" t="s">
        <v>3238</v>
      </c>
      <c r="E23" s="69">
        <v>1</v>
      </c>
      <c r="F23" s="69">
        <v>2.4660000000000002</v>
      </c>
      <c r="G23" s="69" t="s">
        <v>0</v>
      </c>
      <c r="H23" s="69">
        <v>5450</v>
      </c>
      <c r="I23" s="69">
        <v>20</v>
      </c>
      <c r="J23" s="69" t="s">
        <v>2</v>
      </c>
      <c r="K23" s="69"/>
      <c r="L23" s="69"/>
      <c r="M23" s="69"/>
      <c r="N23" s="69"/>
      <c r="O23" s="69"/>
      <c r="P23" s="69"/>
      <c r="Q23" s="69"/>
      <c r="R23" s="69"/>
      <c r="S23" s="69">
        <v>760</v>
      </c>
      <c r="T23" s="69">
        <v>910</v>
      </c>
      <c r="U23" s="70">
        <v>80</v>
      </c>
    </row>
    <row r="24" spans="1:21" ht="15.75" x14ac:dyDescent="0.25">
      <c r="A24" s="68" t="s">
        <v>3128</v>
      </c>
      <c r="B24" s="69">
        <v>7</v>
      </c>
      <c r="C24" s="69" t="s">
        <v>2909</v>
      </c>
      <c r="D24" s="69" t="s">
        <v>3239</v>
      </c>
      <c r="E24" s="69">
        <v>1</v>
      </c>
      <c r="F24" s="69">
        <v>2.4660000000000002</v>
      </c>
      <c r="G24" s="69" t="s">
        <v>0</v>
      </c>
      <c r="H24" s="69">
        <v>5450</v>
      </c>
      <c r="I24" s="69">
        <v>20</v>
      </c>
      <c r="J24" s="69" t="s">
        <v>2</v>
      </c>
      <c r="K24" s="69"/>
      <c r="L24" s="69"/>
      <c r="M24" s="69"/>
      <c r="N24" s="69"/>
      <c r="O24" s="69"/>
      <c r="P24" s="69"/>
      <c r="Q24" s="69"/>
      <c r="R24" s="69"/>
      <c r="S24" s="69">
        <v>760</v>
      </c>
      <c r="T24" s="69">
        <v>910</v>
      </c>
      <c r="U24" s="70">
        <v>80</v>
      </c>
    </row>
    <row r="25" spans="1:21" ht="15.75" x14ac:dyDescent="0.25">
      <c r="A25" s="68" t="s">
        <v>3128</v>
      </c>
      <c r="B25" s="69">
        <v>7</v>
      </c>
      <c r="C25" s="69" t="s">
        <v>2909</v>
      </c>
      <c r="D25" s="69" t="s">
        <v>3240</v>
      </c>
      <c r="E25" s="69">
        <v>1</v>
      </c>
      <c r="F25" s="69">
        <v>2.4660000000000002</v>
      </c>
      <c r="G25" s="69" t="s">
        <v>0</v>
      </c>
      <c r="H25" s="69">
        <v>5450</v>
      </c>
      <c r="I25" s="69">
        <v>20</v>
      </c>
      <c r="J25" s="69" t="s">
        <v>2</v>
      </c>
      <c r="K25" s="69"/>
      <c r="L25" s="69"/>
      <c r="M25" s="69"/>
      <c r="N25" s="69"/>
      <c r="O25" s="69"/>
      <c r="P25" s="69"/>
      <c r="Q25" s="69"/>
      <c r="R25" s="69"/>
      <c r="S25" s="69">
        <v>760</v>
      </c>
      <c r="T25" s="69">
        <v>910</v>
      </c>
      <c r="U25" s="70">
        <v>80</v>
      </c>
    </row>
    <row r="26" spans="1:21" ht="15.75" x14ac:dyDescent="0.25">
      <c r="A26" s="68" t="s">
        <v>3128</v>
      </c>
      <c r="B26" s="69">
        <v>6</v>
      </c>
      <c r="C26" s="69" t="s">
        <v>2909</v>
      </c>
      <c r="D26" s="69" t="s">
        <v>3241</v>
      </c>
      <c r="E26" s="69">
        <v>1</v>
      </c>
      <c r="F26" s="69">
        <v>3.8530000000000002</v>
      </c>
      <c r="G26" s="69" t="s">
        <v>0</v>
      </c>
      <c r="H26" s="69">
        <v>3600</v>
      </c>
      <c r="I26" s="69">
        <v>25</v>
      </c>
      <c r="J26" s="69" t="s">
        <v>2</v>
      </c>
      <c r="K26" s="69"/>
      <c r="L26" s="69"/>
      <c r="M26" s="69"/>
      <c r="N26" s="69"/>
      <c r="O26" s="69"/>
      <c r="P26" s="69"/>
      <c r="Q26" s="69"/>
      <c r="R26" s="69"/>
      <c r="S26" s="69">
        <v>950</v>
      </c>
      <c r="T26" s="69">
        <v>1135</v>
      </c>
      <c r="U26" s="70">
        <v>100</v>
      </c>
    </row>
    <row r="27" spans="1:21" ht="15.75" x14ac:dyDescent="0.25">
      <c r="A27" s="68" t="s">
        <v>3128</v>
      </c>
      <c r="B27" s="69">
        <v>6</v>
      </c>
      <c r="C27" s="69" t="s">
        <v>2909</v>
      </c>
      <c r="D27" s="69" t="s">
        <v>3242</v>
      </c>
      <c r="E27" s="69">
        <v>1</v>
      </c>
      <c r="F27" s="69">
        <v>3.8530000000000002</v>
      </c>
      <c r="G27" s="69" t="s">
        <v>0</v>
      </c>
      <c r="H27" s="69">
        <v>3600</v>
      </c>
      <c r="I27" s="69">
        <v>25</v>
      </c>
      <c r="J27" s="69" t="s">
        <v>2</v>
      </c>
      <c r="K27" s="69"/>
      <c r="L27" s="69"/>
      <c r="M27" s="69"/>
      <c r="N27" s="69"/>
      <c r="O27" s="69"/>
      <c r="P27" s="69"/>
      <c r="Q27" s="69"/>
      <c r="R27" s="69"/>
      <c r="S27" s="69">
        <v>950</v>
      </c>
      <c r="T27" s="69">
        <v>1135</v>
      </c>
      <c r="U27" s="70">
        <v>100</v>
      </c>
    </row>
    <row r="28" spans="1:21" ht="15.75" x14ac:dyDescent="0.25">
      <c r="A28" s="68" t="s">
        <v>3128</v>
      </c>
      <c r="B28" s="69">
        <v>6</v>
      </c>
      <c r="C28" s="69" t="s">
        <v>2909</v>
      </c>
      <c r="D28" s="69" t="s">
        <v>3243</v>
      </c>
      <c r="E28" s="69">
        <v>1</v>
      </c>
      <c r="F28" s="69">
        <v>3.8530000000000002</v>
      </c>
      <c r="G28" s="69" t="s">
        <v>0</v>
      </c>
      <c r="H28" s="69">
        <v>3600</v>
      </c>
      <c r="I28" s="69">
        <v>25</v>
      </c>
      <c r="J28" s="69" t="s">
        <v>2</v>
      </c>
      <c r="K28" s="69"/>
      <c r="L28" s="69"/>
      <c r="M28" s="69"/>
      <c r="N28" s="69"/>
      <c r="O28" s="69"/>
      <c r="P28" s="69"/>
      <c r="Q28" s="69"/>
      <c r="R28" s="69"/>
      <c r="S28" s="69">
        <v>950</v>
      </c>
      <c r="T28" s="69">
        <v>1135</v>
      </c>
      <c r="U28" s="70">
        <v>100</v>
      </c>
    </row>
    <row r="29" spans="1:21" ht="15.75" x14ac:dyDescent="0.25">
      <c r="A29" s="68" t="s">
        <v>3128</v>
      </c>
      <c r="B29" s="69">
        <v>6</v>
      </c>
      <c r="C29" s="69" t="s">
        <v>2909</v>
      </c>
      <c r="D29" s="69" t="s">
        <v>3244</v>
      </c>
      <c r="E29" s="69">
        <v>1</v>
      </c>
      <c r="F29" s="69">
        <v>3.8530000000000002</v>
      </c>
      <c r="G29" s="69" t="s">
        <v>0</v>
      </c>
      <c r="H29" s="69">
        <v>3600</v>
      </c>
      <c r="I29" s="69">
        <v>25</v>
      </c>
      <c r="J29" s="69" t="s">
        <v>2</v>
      </c>
      <c r="K29" s="69"/>
      <c r="L29" s="69"/>
      <c r="M29" s="69"/>
      <c r="N29" s="69"/>
      <c r="O29" s="69"/>
      <c r="P29" s="69"/>
      <c r="Q29" s="69"/>
      <c r="R29" s="69"/>
      <c r="S29" s="69">
        <v>950</v>
      </c>
      <c r="T29" s="69">
        <v>1135</v>
      </c>
      <c r="U29" s="70">
        <v>100</v>
      </c>
    </row>
    <row r="30" spans="1:21" ht="15.75" x14ac:dyDescent="0.25">
      <c r="A30" s="68" t="s">
        <v>3128</v>
      </c>
      <c r="B30" s="69">
        <v>4</v>
      </c>
      <c r="C30" s="69" t="s">
        <v>2909</v>
      </c>
      <c r="D30" s="69" t="s">
        <v>3245</v>
      </c>
      <c r="E30" s="69">
        <v>1</v>
      </c>
      <c r="F30" s="69">
        <v>3.8530000000000002</v>
      </c>
      <c r="G30" s="69"/>
      <c r="H30" s="69">
        <v>7100</v>
      </c>
      <c r="I30" s="69">
        <v>25</v>
      </c>
      <c r="J30" s="69" t="s">
        <v>2</v>
      </c>
      <c r="K30" s="69"/>
      <c r="L30" s="69"/>
      <c r="M30" s="69"/>
      <c r="N30" s="69"/>
      <c r="O30" s="69"/>
      <c r="P30" s="69"/>
      <c r="Q30" s="69"/>
      <c r="R30" s="69"/>
      <c r="S30" s="69">
        <v>950</v>
      </c>
      <c r="T30" s="69">
        <v>1135</v>
      </c>
      <c r="U30" s="70">
        <v>100</v>
      </c>
    </row>
    <row r="31" spans="1:21" ht="15.75" x14ac:dyDescent="0.25">
      <c r="A31" s="68" t="s">
        <v>3128</v>
      </c>
      <c r="B31" s="69">
        <v>4</v>
      </c>
      <c r="C31" s="69" t="s">
        <v>2909</v>
      </c>
      <c r="D31" s="69" t="s">
        <v>3246</v>
      </c>
      <c r="E31" s="69">
        <v>1</v>
      </c>
      <c r="F31" s="69">
        <v>3.8530000000000002</v>
      </c>
      <c r="G31" s="69"/>
      <c r="H31" s="69">
        <v>7100</v>
      </c>
      <c r="I31" s="69">
        <v>25</v>
      </c>
      <c r="J31" s="69" t="s">
        <v>2</v>
      </c>
      <c r="K31" s="69"/>
      <c r="L31" s="69"/>
      <c r="M31" s="69"/>
      <c r="N31" s="69"/>
      <c r="O31" s="69"/>
      <c r="P31" s="69"/>
      <c r="Q31" s="69"/>
      <c r="R31" s="69"/>
      <c r="S31" s="69">
        <v>950</v>
      </c>
      <c r="T31" s="69">
        <v>1135</v>
      </c>
      <c r="U31" s="70">
        <v>100</v>
      </c>
    </row>
    <row r="32" spans="1:21" ht="15.75" x14ac:dyDescent="0.25">
      <c r="A32" s="68" t="s">
        <v>3128</v>
      </c>
      <c r="B32" s="69">
        <v>4</v>
      </c>
      <c r="C32" s="69" t="s">
        <v>2909</v>
      </c>
      <c r="D32" s="69" t="s">
        <v>3247</v>
      </c>
      <c r="E32" s="69">
        <v>1</v>
      </c>
      <c r="F32" s="69">
        <v>3.8530000000000002</v>
      </c>
      <c r="G32" s="69"/>
      <c r="H32" s="69">
        <v>7100</v>
      </c>
      <c r="I32" s="69">
        <v>25</v>
      </c>
      <c r="J32" s="69" t="s">
        <v>2</v>
      </c>
      <c r="K32" s="69"/>
      <c r="L32" s="69"/>
      <c r="M32" s="69"/>
      <c r="N32" s="69"/>
      <c r="O32" s="69"/>
      <c r="P32" s="69"/>
      <c r="Q32" s="69"/>
      <c r="R32" s="69"/>
      <c r="S32" s="69">
        <v>950</v>
      </c>
      <c r="T32" s="69">
        <v>1135</v>
      </c>
      <c r="U32" s="70">
        <v>100</v>
      </c>
    </row>
    <row r="33" spans="1:21" ht="15.75" x14ac:dyDescent="0.25">
      <c r="A33" s="68" t="s">
        <v>3128</v>
      </c>
      <c r="B33" s="69">
        <v>5</v>
      </c>
      <c r="C33" s="69" t="s">
        <v>2909</v>
      </c>
      <c r="D33" s="69" t="s">
        <v>3248</v>
      </c>
      <c r="E33" s="69">
        <v>1</v>
      </c>
      <c r="F33" s="69">
        <v>1.5780000000000001</v>
      </c>
      <c r="G33" s="69"/>
      <c r="H33" s="69">
        <v>6400</v>
      </c>
      <c r="I33" s="69">
        <v>16</v>
      </c>
      <c r="J33" s="69" t="s">
        <v>2</v>
      </c>
      <c r="K33" s="69"/>
      <c r="L33" s="69"/>
      <c r="M33" s="69"/>
      <c r="N33" s="69"/>
      <c r="O33" s="69"/>
      <c r="P33" s="69"/>
      <c r="Q33" s="69"/>
      <c r="R33" s="69"/>
      <c r="S33" s="69">
        <v>605</v>
      </c>
      <c r="T33" s="69">
        <v>730</v>
      </c>
      <c r="U33" s="70">
        <v>40</v>
      </c>
    </row>
    <row r="34" spans="1:21" ht="15.75" x14ac:dyDescent="0.25">
      <c r="A34" s="68" t="s">
        <v>3128</v>
      </c>
      <c r="B34" s="69">
        <v>5</v>
      </c>
      <c r="C34" s="69" t="s">
        <v>2909</v>
      </c>
      <c r="D34" s="69" t="s">
        <v>3249</v>
      </c>
      <c r="E34" s="69">
        <v>1</v>
      </c>
      <c r="F34" s="69">
        <v>1.5780000000000001</v>
      </c>
      <c r="G34" s="69"/>
      <c r="H34" s="69">
        <v>6400</v>
      </c>
      <c r="I34" s="69">
        <v>16</v>
      </c>
      <c r="J34" s="69" t="s">
        <v>2</v>
      </c>
      <c r="K34" s="69"/>
      <c r="L34" s="69"/>
      <c r="M34" s="69"/>
      <c r="N34" s="69"/>
      <c r="O34" s="69"/>
      <c r="P34" s="69"/>
      <c r="Q34" s="69"/>
      <c r="R34" s="69"/>
      <c r="S34" s="69">
        <v>605</v>
      </c>
      <c r="T34" s="69">
        <v>730</v>
      </c>
      <c r="U34" s="70">
        <v>40</v>
      </c>
    </row>
    <row r="35" spans="1:21" ht="15.75" x14ac:dyDescent="0.25">
      <c r="A35" s="68" t="s">
        <v>3128</v>
      </c>
      <c r="B35" s="69">
        <v>5</v>
      </c>
      <c r="C35" s="69" t="s">
        <v>2909</v>
      </c>
      <c r="D35" s="69" t="s">
        <v>3250</v>
      </c>
      <c r="E35" s="69">
        <v>1</v>
      </c>
      <c r="F35" s="69">
        <v>1.5780000000000001</v>
      </c>
      <c r="G35" s="69"/>
      <c r="H35" s="69">
        <v>6400</v>
      </c>
      <c r="I35" s="69">
        <v>16</v>
      </c>
      <c r="J35" s="69" t="s">
        <v>2</v>
      </c>
      <c r="K35" s="69"/>
      <c r="L35" s="69"/>
      <c r="M35" s="69"/>
      <c r="N35" s="69"/>
      <c r="O35" s="69"/>
      <c r="P35" s="69"/>
      <c r="Q35" s="69"/>
      <c r="R35" s="69"/>
      <c r="S35" s="69">
        <v>605</v>
      </c>
      <c r="T35" s="69">
        <v>730</v>
      </c>
      <c r="U35" s="70">
        <v>40</v>
      </c>
    </row>
    <row r="36" spans="1:21" ht="15.75" x14ac:dyDescent="0.25">
      <c r="A36" s="68" t="s">
        <v>3128</v>
      </c>
      <c r="B36" s="69">
        <v>5</v>
      </c>
      <c r="C36" s="69" t="s">
        <v>2909</v>
      </c>
      <c r="D36" s="69" t="s">
        <v>3251</v>
      </c>
      <c r="E36" s="69">
        <v>1</v>
      </c>
      <c r="F36" s="69">
        <v>1.5780000000000001</v>
      </c>
      <c r="G36" s="69"/>
      <c r="H36" s="69">
        <v>6400</v>
      </c>
      <c r="I36" s="69">
        <v>16</v>
      </c>
      <c r="J36" s="69" t="s">
        <v>2</v>
      </c>
      <c r="K36" s="69"/>
      <c r="L36" s="69"/>
      <c r="M36" s="69"/>
      <c r="N36" s="69"/>
      <c r="O36" s="69"/>
      <c r="P36" s="69"/>
      <c r="Q36" s="69"/>
      <c r="R36" s="69"/>
      <c r="S36" s="69">
        <v>605</v>
      </c>
      <c r="T36" s="69">
        <v>730</v>
      </c>
      <c r="U36" s="70">
        <v>40</v>
      </c>
    </row>
    <row r="37" spans="1:21" ht="15.75" x14ac:dyDescent="0.25">
      <c r="A37" s="68" t="s">
        <v>3128</v>
      </c>
      <c r="B37" s="69">
        <v>4</v>
      </c>
      <c r="C37" s="69" t="s">
        <v>2909</v>
      </c>
      <c r="D37" s="69" t="s">
        <v>3252</v>
      </c>
      <c r="E37" s="69">
        <v>1</v>
      </c>
      <c r="F37" s="69">
        <v>3.8530000000000002</v>
      </c>
      <c r="G37" s="69"/>
      <c r="H37" s="69">
        <v>7100</v>
      </c>
      <c r="I37" s="69">
        <v>25</v>
      </c>
      <c r="J37" s="69" t="s">
        <v>2</v>
      </c>
      <c r="K37" s="69"/>
      <c r="L37" s="69"/>
      <c r="M37" s="69"/>
      <c r="N37" s="69"/>
      <c r="O37" s="69"/>
      <c r="P37" s="69"/>
      <c r="Q37" s="69"/>
      <c r="R37" s="69"/>
      <c r="S37" s="69">
        <v>950</v>
      </c>
      <c r="T37" s="69">
        <v>1135</v>
      </c>
      <c r="U37" s="70">
        <v>100</v>
      </c>
    </row>
    <row r="38" spans="1:21" ht="15.75" x14ac:dyDescent="0.25">
      <c r="A38" s="68" t="s">
        <v>3128</v>
      </c>
      <c r="B38" s="69">
        <v>1</v>
      </c>
      <c r="C38" s="69" t="s">
        <v>2909</v>
      </c>
      <c r="D38" s="69" t="s">
        <v>3253</v>
      </c>
      <c r="E38" s="69">
        <v>1</v>
      </c>
      <c r="F38" s="69">
        <v>2.4660000000000002</v>
      </c>
      <c r="G38" s="69" t="s">
        <v>0</v>
      </c>
      <c r="H38" s="69">
        <v>8000</v>
      </c>
      <c r="I38" s="69">
        <v>20</v>
      </c>
      <c r="J38" s="69" t="s">
        <v>2</v>
      </c>
      <c r="K38" s="69"/>
      <c r="L38" s="69"/>
      <c r="M38" s="69"/>
      <c r="N38" s="69"/>
      <c r="O38" s="69"/>
      <c r="P38" s="69"/>
      <c r="Q38" s="69"/>
      <c r="R38" s="69"/>
      <c r="S38" s="69">
        <v>760</v>
      </c>
      <c r="T38" s="69">
        <v>910</v>
      </c>
      <c r="U38" s="70">
        <v>80</v>
      </c>
    </row>
    <row r="39" spans="1:21" ht="15.75" x14ac:dyDescent="0.25">
      <c r="A39" s="68" t="s">
        <v>3128</v>
      </c>
      <c r="B39" s="69">
        <v>1</v>
      </c>
      <c r="C39" s="69" t="s">
        <v>2909</v>
      </c>
      <c r="D39" s="69" t="s">
        <v>3254</v>
      </c>
      <c r="E39" s="69">
        <v>1</v>
      </c>
      <c r="F39" s="69">
        <v>2.4660000000000002</v>
      </c>
      <c r="G39" s="69" t="s">
        <v>0</v>
      </c>
      <c r="H39" s="69">
        <v>8000</v>
      </c>
      <c r="I39" s="69">
        <v>20</v>
      </c>
      <c r="J39" s="69" t="s">
        <v>2</v>
      </c>
      <c r="K39" s="69"/>
      <c r="L39" s="69"/>
      <c r="M39" s="69"/>
      <c r="N39" s="69"/>
      <c r="O39" s="69"/>
      <c r="P39" s="69"/>
      <c r="Q39" s="69"/>
      <c r="R39" s="69"/>
      <c r="S39" s="69">
        <v>760</v>
      </c>
      <c r="T39" s="69">
        <v>910</v>
      </c>
      <c r="U39" s="70">
        <v>80</v>
      </c>
    </row>
    <row r="40" spans="1:21" ht="15.75" x14ac:dyDescent="0.25">
      <c r="A40" s="68" t="s">
        <v>3128</v>
      </c>
      <c r="B40" s="69">
        <v>1</v>
      </c>
      <c r="C40" s="69" t="s">
        <v>2909</v>
      </c>
      <c r="D40" s="69" t="s">
        <v>3255</v>
      </c>
      <c r="E40" s="69">
        <v>1</v>
      </c>
      <c r="F40" s="69">
        <v>2.4660000000000002</v>
      </c>
      <c r="G40" s="69" t="s">
        <v>0</v>
      </c>
      <c r="H40" s="69">
        <v>8000</v>
      </c>
      <c r="I40" s="69">
        <v>20</v>
      </c>
      <c r="J40" s="69" t="s">
        <v>2</v>
      </c>
      <c r="K40" s="69"/>
      <c r="L40" s="69"/>
      <c r="M40" s="69"/>
      <c r="N40" s="69"/>
      <c r="O40" s="69"/>
      <c r="P40" s="69"/>
      <c r="Q40" s="69"/>
      <c r="R40" s="69"/>
      <c r="S40" s="69">
        <v>760</v>
      </c>
      <c r="T40" s="69">
        <v>910</v>
      </c>
      <c r="U40" s="70">
        <v>80</v>
      </c>
    </row>
    <row r="41" spans="1:21" ht="15.75" x14ac:dyDescent="0.25">
      <c r="A41" s="68" t="s">
        <v>3128</v>
      </c>
      <c r="B41" s="69">
        <v>3</v>
      </c>
      <c r="C41" s="69" t="s">
        <v>2909</v>
      </c>
      <c r="D41" s="69" t="s">
        <v>3256</v>
      </c>
      <c r="E41" s="69">
        <v>1</v>
      </c>
      <c r="F41" s="69">
        <v>1.5780000000000001</v>
      </c>
      <c r="G41" s="69"/>
      <c r="H41" s="69">
        <v>6800</v>
      </c>
      <c r="I41" s="69">
        <v>16</v>
      </c>
      <c r="J41" s="69" t="s">
        <v>2</v>
      </c>
      <c r="K41" s="69"/>
      <c r="L41" s="69"/>
      <c r="M41" s="69"/>
      <c r="N41" s="69"/>
      <c r="O41" s="69"/>
      <c r="P41" s="69"/>
      <c r="Q41" s="69"/>
      <c r="R41" s="69"/>
      <c r="S41" s="69">
        <v>605</v>
      </c>
      <c r="T41" s="69">
        <v>730</v>
      </c>
      <c r="U41" s="70">
        <v>40</v>
      </c>
    </row>
    <row r="42" spans="1:21" ht="15.75" x14ac:dyDescent="0.25">
      <c r="A42" s="68" t="s">
        <v>3128</v>
      </c>
      <c r="B42" s="69">
        <v>3</v>
      </c>
      <c r="C42" s="69" t="s">
        <v>2909</v>
      </c>
      <c r="D42" s="69" t="s">
        <v>3257</v>
      </c>
      <c r="E42" s="69">
        <v>1</v>
      </c>
      <c r="F42" s="69">
        <v>1.5780000000000001</v>
      </c>
      <c r="G42" s="69"/>
      <c r="H42" s="69">
        <v>6800</v>
      </c>
      <c r="I42" s="69">
        <v>16</v>
      </c>
      <c r="J42" s="69" t="s">
        <v>2</v>
      </c>
      <c r="K42" s="69"/>
      <c r="L42" s="69"/>
      <c r="M42" s="69"/>
      <c r="N42" s="69"/>
      <c r="O42" s="69"/>
      <c r="P42" s="69"/>
      <c r="Q42" s="69"/>
      <c r="R42" s="69"/>
      <c r="S42" s="69">
        <v>605</v>
      </c>
      <c r="T42" s="69">
        <v>730</v>
      </c>
      <c r="U42" s="70">
        <v>40</v>
      </c>
    </row>
    <row r="43" spans="1:21" ht="15.75" x14ac:dyDescent="0.25">
      <c r="A43" s="68" t="s">
        <v>3128</v>
      </c>
      <c r="B43" s="69">
        <v>3</v>
      </c>
      <c r="C43" s="69" t="s">
        <v>2909</v>
      </c>
      <c r="D43" s="69" t="s">
        <v>3258</v>
      </c>
      <c r="E43" s="69">
        <v>1</v>
      </c>
      <c r="F43" s="69">
        <v>1.5780000000000001</v>
      </c>
      <c r="G43" s="69"/>
      <c r="H43" s="69">
        <v>6800</v>
      </c>
      <c r="I43" s="69">
        <v>16</v>
      </c>
      <c r="J43" s="69" t="s">
        <v>2</v>
      </c>
      <c r="K43" s="69"/>
      <c r="L43" s="69"/>
      <c r="M43" s="69"/>
      <c r="N43" s="69"/>
      <c r="O43" s="69"/>
      <c r="P43" s="69"/>
      <c r="Q43" s="69"/>
      <c r="R43" s="69"/>
      <c r="S43" s="69">
        <v>605</v>
      </c>
      <c r="T43" s="69">
        <v>730</v>
      </c>
      <c r="U43" s="70">
        <v>40</v>
      </c>
    </row>
    <row r="44" spans="1:21" ht="15.75" x14ac:dyDescent="0.25">
      <c r="A44" s="68" t="s">
        <v>3128</v>
      </c>
      <c r="B44" s="69">
        <v>3</v>
      </c>
      <c r="C44" s="69" t="s">
        <v>2909</v>
      </c>
      <c r="D44" s="69" t="s">
        <v>3259</v>
      </c>
      <c r="E44" s="69">
        <v>1</v>
      </c>
      <c r="F44" s="69">
        <v>1.5780000000000001</v>
      </c>
      <c r="G44" s="69"/>
      <c r="H44" s="69">
        <v>6800</v>
      </c>
      <c r="I44" s="69">
        <v>16</v>
      </c>
      <c r="J44" s="69" t="s">
        <v>2</v>
      </c>
      <c r="K44" s="69"/>
      <c r="L44" s="69"/>
      <c r="M44" s="69"/>
      <c r="N44" s="69"/>
      <c r="O44" s="69"/>
      <c r="P44" s="69"/>
      <c r="Q44" s="69"/>
      <c r="R44" s="69"/>
      <c r="S44" s="69">
        <v>605</v>
      </c>
      <c r="T44" s="69">
        <v>730</v>
      </c>
      <c r="U44" s="70">
        <v>40</v>
      </c>
    </row>
    <row r="45" spans="1:21" ht="15.75" x14ac:dyDescent="0.25">
      <c r="A45" s="68" t="s">
        <v>3128</v>
      </c>
      <c r="B45" s="69">
        <v>1</v>
      </c>
      <c r="C45" s="69" t="s">
        <v>2909</v>
      </c>
      <c r="D45" s="69" t="s">
        <v>3260</v>
      </c>
      <c r="E45" s="69">
        <v>1</v>
      </c>
      <c r="F45" s="69">
        <v>2.4660000000000002</v>
      </c>
      <c r="G45" s="69" t="s">
        <v>0</v>
      </c>
      <c r="H45" s="69">
        <v>8000</v>
      </c>
      <c r="I45" s="69">
        <v>20</v>
      </c>
      <c r="J45" s="69" t="s">
        <v>2</v>
      </c>
      <c r="K45" s="69"/>
      <c r="L45" s="69"/>
      <c r="M45" s="69"/>
      <c r="N45" s="69"/>
      <c r="O45" s="69"/>
      <c r="P45" s="69"/>
      <c r="Q45" s="69"/>
      <c r="R45" s="69"/>
      <c r="S45" s="69">
        <v>760</v>
      </c>
      <c r="T45" s="69">
        <v>910</v>
      </c>
      <c r="U45" s="70">
        <v>80</v>
      </c>
    </row>
    <row r="46" spans="1:21" ht="15.75" x14ac:dyDescent="0.25">
      <c r="A46" s="68" t="s">
        <v>3128</v>
      </c>
      <c r="B46" s="69">
        <v>8</v>
      </c>
      <c r="C46" s="69" t="s">
        <v>2909</v>
      </c>
      <c r="D46" s="69" t="s">
        <v>3261</v>
      </c>
      <c r="E46" s="69">
        <v>9</v>
      </c>
      <c r="F46" s="69">
        <v>0.39500000000000002</v>
      </c>
      <c r="G46" s="69" t="s">
        <v>0</v>
      </c>
      <c r="H46" s="69">
        <v>1700</v>
      </c>
      <c r="I46" s="69">
        <v>8</v>
      </c>
      <c r="J46" s="69" t="s">
        <v>1</v>
      </c>
      <c r="K46" s="69"/>
      <c r="L46" s="69"/>
      <c r="M46" s="69"/>
      <c r="N46" s="69"/>
      <c r="O46" s="69"/>
      <c r="P46" s="69"/>
      <c r="Q46" s="69"/>
      <c r="R46" s="69"/>
      <c r="S46" s="69">
        <v>200</v>
      </c>
      <c r="T46" s="69">
        <v>250</v>
      </c>
      <c r="U46" s="70">
        <v>10</v>
      </c>
    </row>
    <row r="47" spans="1:21" ht="15.75" x14ac:dyDescent="0.25">
      <c r="A47" s="68" t="s">
        <v>3128</v>
      </c>
      <c r="B47" s="69">
        <v>8</v>
      </c>
      <c r="C47" s="69" t="s">
        <v>2909</v>
      </c>
      <c r="D47" s="69" t="s">
        <v>3262</v>
      </c>
      <c r="E47" s="69">
        <v>8</v>
      </c>
      <c r="F47" s="69">
        <v>0.39500000000000002</v>
      </c>
      <c r="G47" s="69" t="s">
        <v>0</v>
      </c>
      <c r="H47" s="69">
        <v>1700</v>
      </c>
      <c r="I47" s="69">
        <v>8</v>
      </c>
      <c r="J47" s="69" t="s">
        <v>1</v>
      </c>
      <c r="K47" s="69"/>
      <c r="L47" s="69"/>
      <c r="M47" s="69"/>
      <c r="N47" s="69"/>
      <c r="O47" s="69"/>
      <c r="P47" s="69"/>
      <c r="Q47" s="69"/>
      <c r="R47" s="69"/>
      <c r="S47" s="69">
        <v>200</v>
      </c>
      <c r="T47" s="69">
        <v>250</v>
      </c>
      <c r="U47" s="70">
        <v>10</v>
      </c>
    </row>
    <row r="48" spans="1:21" ht="15.75" x14ac:dyDescent="0.25">
      <c r="A48" s="68" t="s">
        <v>3128</v>
      </c>
      <c r="B48" s="69">
        <v>8</v>
      </c>
      <c r="C48" s="69" t="s">
        <v>2909</v>
      </c>
      <c r="D48" s="69" t="s">
        <v>3263</v>
      </c>
      <c r="E48" s="69">
        <v>9</v>
      </c>
      <c r="F48" s="69">
        <v>0.39500000000000002</v>
      </c>
      <c r="G48" s="69" t="s">
        <v>0</v>
      </c>
      <c r="H48" s="69">
        <v>1700</v>
      </c>
      <c r="I48" s="69">
        <v>8</v>
      </c>
      <c r="J48" s="69" t="s">
        <v>1</v>
      </c>
      <c r="K48" s="69"/>
      <c r="L48" s="69"/>
      <c r="M48" s="69"/>
      <c r="N48" s="69"/>
      <c r="O48" s="69"/>
      <c r="P48" s="69"/>
      <c r="Q48" s="69"/>
      <c r="R48" s="69"/>
      <c r="S48" s="69">
        <v>200</v>
      </c>
      <c r="T48" s="69">
        <v>250</v>
      </c>
      <c r="U48" s="70">
        <v>10</v>
      </c>
    </row>
    <row r="49" spans="1:21" ht="15.75" x14ac:dyDescent="0.25">
      <c r="A49" s="68" t="s">
        <v>3128</v>
      </c>
      <c r="B49" s="69">
        <v>8</v>
      </c>
      <c r="C49" s="69" t="s">
        <v>2909</v>
      </c>
      <c r="D49" s="69" t="s">
        <v>3264</v>
      </c>
      <c r="E49" s="69">
        <v>13</v>
      </c>
      <c r="F49" s="69">
        <v>0.39500000000000002</v>
      </c>
      <c r="G49" s="69" t="s">
        <v>0</v>
      </c>
      <c r="H49" s="69">
        <v>1700</v>
      </c>
      <c r="I49" s="69">
        <v>8</v>
      </c>
      <c r="J49" s="69" t="s">
        <v>1</v>
      </c>
      <c r="K49" s="69"/>
      <c r="L49" s="69"/>
      <c r="M49" s="69"/>
      <c r="N49" s="69"/>
      <c r="O49" s="69"/>
      <c r="P49" s="69"/>
      <c r="Q49" s="69"/>
      <c r="R49" s="69"/>
      <c r="S49" s="69">
        <v>200</v>
      </c>
      <c r="T49" s="69">
        <v>250</v>
      </c>
      <c r="U49" s="70">
        <v>10</v>
      </c>
    </row>
    <row r="50" spans="1:21" ht="15.75" x14ac:dyDescent="0.25">
      <c r="A50" s="68" t="s">
        <v>3128</v>
      </c>
      <c r="B50" s="69">
        <v>8</v>
      </c>
      <c r="C50" s="69" t="s">
        <v>2909</v>
      </c>
      <c r="D50" s="69" t="s">
        <v>3265</v>
      </c>
      <c r="E50" s="69">
        <v>12</v>
      </c>
      <c r="F50" s="69">
        <v>0.39500000000000002</v>
      </c>
      <c r="G50" s="69" t="s">
        <v>0</v>
      </c>
      <c r="H50" s="69">
        <v>1700</v>
      </c>
      <c r="I50" s="69">
        <v>8</v>
      </c>
      <c r="J50" s="69" t="s">
        <v>1</v>
      </c>
      <c r="K50" s="69"/>
      <c r="L50" s="69"/>
      <c r="M50" s="69"/>
      <c r="N50" s="69"/>
      <c r="O50" s="69"/>
      <c r="P50" s="69"/>
      <c r="Q50" s="69"/>
      <c r="R50" s="69"/>
      <c r="S50" s="69">
        <v>200</v>
      </c>
      <c r="T50" s="69">
        <v>250</v>
      </c>
      <c r="U50" s="70">
        <v>10</v>
      </c>
    </row>
    <row r="51" spans="1:21" ht="15.75" x14ac:dyDescent="0.25">
      <c r="A51" s="68" t="s">
        <v>3128</v>
      </c>
      <c r="B51" s="69">
        <v>8</v>
      </c>
      <c r="C51" s="69" t="s">
        <v>2909</v>
      </c>
      <c r="D51" s="69" t="s">
        <v>3266</v>
      </c>
      <c r="E51" s="69">
        <v>20</v>
      </c>
      <c r="F51" s="69">
        <v>0.39500000000000002</v>
      </c>
      <c r="G51" s="69" t="s">
        <v>0</v>
      </c>
      <c r="H51" s="69">
        <v>1700</v>
      </c>
      <c r="I51" s="69">
        <v>8</v>
      </c>
      <c r="J51" s="69" t="s">
        <v>1</v>
      </c>
      <c r="K51" s="69"/>
      <c r="L51" s="69"/>
      <c r="M51" s="69"/>
      <c r="N51" s="69"/>
      <c r="O51" s="69"/>
      <c r="P51" s="69"/>
      <c r="Q51" s="69"/>
      <c r="R51" s="69"/>
      <c r="S51" s="69">
        <v>200</v>
      </c>
      <c r="T51" s="69">
        <v>250</v>
      </c>
      <c r="U51" s="70">
        <v>10</v>
      </c>
    </row>
    <row r="52" spans="1:21" ht="15.75" x14ac:dyDescent="0.25">
      <c r="A52" s="68" t="s">
        <v>3128</v>
      </c>
      <c r="B52" s="69">
        <v>2</v>
      </c>
      <c r="C52" s="69" t="s">
        <v>2909</v>
      </c>
      <c r="D52" s="69" t="s">
        <v>3267</v>
      </c>
      <c r="E52" s="69">
        <v>15</v>
      </c>
      <c r="F52" s="69">
        <v>0.39500000000000002</v>
      </c>
      <c r="G52" s="69" t="s">
        <v>0</v>
      </c>
      <c r="H52" s="69">
        <v>1660</v>
      </c>
      <c r="I52" s="69">
        <v>8</v>
      </c>
      <c r="J52" s="69" t="s">
        <v>1</v>
      </c>
      <c r="K52" s="69"/>
      <c r="L52" s="69"/>
      <c r="M52" s="69"/>
      <c r="N52" s="69"/>
      <c r="O52" s="69"/>
      <c r="P52" s="69"/>
      <c r="Q52" s="69"/>
      <c r="R52" s="69"/>
      <c r="S52" s="69">
        <v>200</v>
      </c>
      <c r="T52" s="69">
        <v>250</v>
      </c>
      <c r="U52" s="70">
        <v>10</v>
      </c>
    </row>
    <row r="53" spans="1:21" ht="15.75" x14ac:dyDescent="0.25">
      <c r="A53" s="68" t="s">
        <v>3128</v>
      </c>
      <c r="B53" s="69">
        <v>2</v>
      </c>
      <c r="C53" s="69" t="s">
        <v>2909</v>
      </c>
      <c r="D53" s="69" t="s">
        <v>3268</v>
      </c>
      <c r="E53" s="69">
        <v>11</v>
      </c>
      <c r="F53" s="69">
        <v>0.39500000000000002</v>
      </c>
      <c r="G53" s="69" t="s">
        <v>0</v>
      </c>
      <c r="H53" s="69">
        <v>1660</v>
      </c>
      <c r="I53" s="69">
        <v>8</v>
      </c>
      <c r="J53" s="69" t="s">
        <v>1</v>
      </c>
      <c r="K53" s="69"/>
      <c r="L53" s="69"/>
      <c r="M53" s="69"/>
      <c r="N53" s="69"/>
      <c r="O53" s="69"/>
      <c r="P53" s="69"/>
      <c r="Q53" s="69"/>
      <c r="R53" s="69"/>
      <c r="S53" s="69">
        <v>200</v>
      </c>
      <c r="T53" s="69">
        <v>250</v>
      </c>
      <c r="U53" s="70">
        <v>10</v>
      </c>
    </row>
    <row r="54" spans="1:21" ht="15.75" x14ac:dyDescent="0.25">
      <c r="A54" s="68" t="s">
        <v>3128</v>
      </c>
      <c r="B54" s="69">
        <v>2</v>
      </c>
      <c r="C54" s="69" t="s">
        <v>2909</v>
      </c>
      <c r="D54" s="69" t="s">
        <v>3269</v>
      </c>
      <c r="E54" s="69">
        <v>20</v>
      </c>
      <c r="F54" s="69">
        <v>0.39500000000000002</v>
      </c>
      <c r="G54" s="69" t="s">
        <v>0</v>
      </c>
      <c r="H54" s="69">
        <v>1660</v>
      </c>
      <c r="I54" s="69">
        <v>8</v>
      </c>
      <c r="J54" s="69" t="s">
        <v>1</v>
      </c>
      <c r="K54" s="69"/>
      <c r="L54" s="69"/>
      <c r="M54" s="69"/>
      <c r="N54" s="69"/>
      <c r="O54" s="69"/>
      <c r="P54" s="69"/>
      <c r="Q54" s="69"/>
      <c r="R54" s="69"/>
      <c r="S54" s="69">
        <v>200</v>
      </c>
      <c r="T54" s="69">
        <v>250</v>
      </c>
      <c r="U54" s="70">
        <v>10</v>
      </c>
    </row>
    <row r="55" spans="1:21" ht="32.25" thickBot="1" x14ac:dyDescent="0.3">
      <c r="A55" s="87" t="s">
        <v>2971</v>
      </c>
      <c r="B55" s="22" t="s">
        <v>2971</v>
      </c>
      <c r="C55" s="22" t="s">
        <v>2981</v>
      </c>
      <c r="D55" s="22" t="s">
        <v>2982</v>
      </c>
      <c r="E55" s="22"/>
      <c r="F55" s="22"/>
      <c r="G55" s="22"/>
      <c r="H55" s="22"/>
      <c r="I55" s="22"/>
      <c r="J55" s="22"/>
      <c r="K55" s="22"/>
      <c r="L55" s="22"/>
      <c r="M55" s="22"/>
      <c r="N55" s="22"/>
      <c r="O55" s="22"/>
      <c r="P55" s="22"/>
      <c r="Q55" s="22"/>
      <c r="R55" s="22"/>
      <c r="S55" s="22"/>
      <c r="T55" s="22"/>
      <c r="U55"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55 H2:Q2 K1 R1:S1 S2:U2">
    <cfRule type="containsText" dxfId="1052" priority="2" stopIfTrue="1" operator="containsText" text="С ЛИСТА">
      <formula>NOT(ISERROR(SEARCH("С ЛИСТА",A1)))</formula>
    </cfRule>
    <cfRule type="containsText" dxfId="1051" priority="3" stopIfTrue="1" operator="containsText" text="ИЗ ФАЙЛА">
      <formula>NOT(ISERROR(SEARCH("ИЗ ФАЙЛА",A1)))</formula>
    </cfRule>
    <cfRule type="containsText" dxfId="1050" priority="4" stopIfTrue="1" operator="containsText" text="!!!">
      <formula>NOT(ISERROR(SEARCH("!!!",A1)))</formula>
    </cfRule>
    <cfRule type="containsText" dxfId="1049" priority="5" stopIfTrue="1" operator="containsText" text=" Заполнения проёмов ">
      <formula>NOT(ISERROR(SEARCH(" Заполнения проёмов ",A1)))</formula>
    </cfRule>
    <cfRule type="containsText" dxfId="1048" priority="6" stopIfTrue="1" operator="containsText" text=" Сборочные единицы ">
      <formula>NOT(ISERROR(SEARCH(" Сборочные единицы ",A1)))</formula>
    </cfRule>
    <cfRule type="containsText" dxfId="1047" priority="7" stopIfTrue="1" operator="containsText" text=" Заполнения проёмов ">
      <formula>NOT(ISERROR(SEARCH(" Заполнения проёмов ",A1)))</formula>
    </cfRule>
    <cfRule type="containsText" dxfId="1046" priority="8" stopIfTrue="1" operator="containsText" text=" Сборочные единицы ">
      <formula>NOT(ISERROR(SEARCH(" Сборочные единицы ",A1)))</formula>
    </cfRule>
    <cfRule type="containsText" dxfId="1045" priority="9" stopIfTrue="1" operator="containsText" text=" Изделия ">
      <formula>NOT(ISERROR(SEARCH(" Изделия ",A1)))</formula>
    </cfRule>
    <cfRule type="containsText" dxfId="1044" priority="10" stopIfTrue="1" operator="containsText" text=" Материалы ">
      <formula>NOT(ISERROR(SEARCH(" Материалы ",A1)))</formula>
    </cfRule>
    <cfRule type="containsText" dxfId="1043" priority="11" stopIfTrue="1" operator="containsText" text=" Изделия арматурные ">
      <formula>NOT(ISERROR(SEARCH(" Изделия арматурные ",A1)))</formula>
    </cfRule>
    <cfRule type="containsText" dxfId="1042" priority="12" stopIfTrue="1" operator="containsText" text=" Прокат ">
      <formula>NOT(ISERROR(SEARCH(" Прокат ",A1)))</formula>
    </cfRule>
    <cfRule type="containsText" dxfId="1041" priority="13" stopIfTrue="1" operator="containsText" text="Элементы на отм.">
      <formula>NOT(ISERROR(SEARCH("Элементы на отм.",A1)))</formula>
    </cfRule>
    <cfRule type="containsText" dxfId="1040" priority="14" stopIfTrue="1" operator="containsText" text=", на ">
      <formula>NOT(ISERROR(SEARCH(", на ",A1)))</formula>
    </cfRule>
    <cfRule type="containsText" dxfId="1039" priority="15" stopIfTrue="1" operator="containsText" text="шт.)">
      <formula>NOT(ISERROR(SEARCH("шт.)",A1)))</formula>
    </cfRule>
  </conditionalFormatting>
  <conditionalFormatting sqref="A1:U1048576">
    <cfRule type="expression" dxfId="1038"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9F665D75-23A9-4EC4-8A27-6236FF9BE6A8}">
          <x14:formula1>
            <xm:f>'!System'!$BW$1:$BW$6</xm:f>
          </x14:formula1>
          <xm:sqref>G3:G85</xm:sqref>
        </x14:dataValidation>
        <x14:dataValidation type="list" allowBlank="1" showInputMessage="1" showErrorMessage="1" xr:uid="{FE0DB4EF-9EC8-4B9F-B9E4-648C5BAEBDCE}">
          <x14:formula1>
            <xm:f>'!System'!$AG$1:$AO$1</xm:f>
          </x14:formula1>
          <xm:sqref>J3:J85</xm:sqref>
        </x14:dataValidation>
        <x14:dataValidation type="list" allowBlank="1" showInputMessage="1" showErrorMessage="1" xr:uid="{024C9F02-D1A9-4111-93FF-D035137DFB1B}">
          <x14:formula1>
            <xm:f>'!System'!$A$1:$AE$1</xm:f>
          </x14:formula1>
          <xm:sqref>L3:L85</xm:sqref>
        </x14:dataValidation>
        <x14:dataValidation type="list" allowBlank="1" showInputMessage="1" showErrorMessage="1" xr:uid="{E8B6E695-3A6A-4BA9-907E-60DA7D6503C3}">
          <x14:formula1>
            <xm:f>'!System'!$AP$1:$BV$1</xm:f>
          </x14:formula1>
          <xm:sqref>O3:O85</xm:sqref>
        </x14:dataValidation>
        <x14:dataValidation type="list" allowBlank="1" showInputMessage="1" showErrorMessage="1" xr:uid="{5A26E4B1-150C-47C8-A496-3F190F66A3DB}">
          <x14:formula1>
            <xm:f>'!System'!$BX$1:$BX$5</xm:f>
          </x14:formula1>
          <xm:sqref>P3:P85</xm:sqref>
        </x14:dataValidation>
        <x14:dataValidation type="list" allowBlank="1" showInputMessage="1" showErrorMessage="1" xr:uid="{FB58A514-A07D-4CBE-A436-9F94A0C3DB62}">
          <x14:formula1>
            <xm:f>'!System'!$AG$2:$AG$17</xm:f>
          </x14:formula1>
          <xm:sqref>I20 I21 I22 I23 I24 I25 I26 I27 I28 I29 I30 I31 I32 I33 I34 I35 I36 I37 I38 I39 I40 I41 I42 I43 I44 I45</xm:sqref>
        </x14:dataValidation>
        <x14:dataValidation type="list" allowBlank="1" showInputMessage="1" showErrorMessage="1" xr:uid="{A4EE952F-7E94-4C5C-BD07-081BF84F5385}">
          <x14:formula1>
            <xm:f>'!System'!$AH$2:$AH$16</xm:f>
          </x14:formula1>
          <xm:sqref>I46 I47 I48 I49 I50 I51 I52 I53 I54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1C330-EED8-4BC0-921D-B3A869AC7583}">
  <sheetPr codeName="Лист31">
    <tabColor theme="7" tint="0.39997558519241921"/>
  </sheetPr>
  <dimension ref="A1:U55"/>
  <sheetViews>
    <sheetView zoomScale="80" zoomScaleNormal="80" workbookViewId="0">
      <selection sqref="A1:A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Км1</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Км1</v>
      </c>
      <c r="B4" s="13" t="s">
        <v>2971</v>
      </c>
      <c r="C4" s="95" t="s">
        <v>2972</v>
      </c>
      <c r="D4" s="95" t="s">
        <v>2967</v>
      </c>
      <c r="E4" s="95">
        <f>Макс_ПоИД(A4,'из архикада Колонны'!$A$3:$G$500,1,4)</f>
        <v>3.7</v>
      </c>
      <c r="F4" s="13"/>
      <c r="G4" s="13"/>
      <c r="H4" s="13"/>
      <c r="I4" s="13"/>
      <c r="J4" s="13"/>
      <c r="K4" s="13"/>
      <c r="L4" s="13"/>
      <c r="M4" s="13"/>
      <c r="N4" s="13"/>
      <c r="O4" s="13"/>
      <c r="P4" s="13"/>
      <c r="Q4" s="13"/>
      <c r="R4" s="13"/>
      <c r="S4" s="13"/>
      <c r="T4" s="13"/>
      <c r="U4" s="67"/>
    </row>
    <row r="5" spans="1:21" ht="15.75" x14ac:dyDescent="0.25">
      <c r="A5" s="66" t="str">
        <f>A6</f>
        <v>Км1</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Км1</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Км1</v>
      </c>
      <c r="B7" s="13" t="s">
        <v>2971</v>
      </c>
      <c r="C7" s="13"/>
      <c r="D7" s="13" t="s">
        <v>2975</v>
      </c>
      <c r="E7" s="13">
        <f>Сумма_ПоИД(A7,'из архикада Колонны'!$A$3:$G$500,1,6)/E11</f>
        <v>500</v>
      </c>
      <c r="F7" s="13"/>
      <c r="G7" s="13"/>
      <c r="H7" s="13"/>
      <c r="I7" s="13"/>
      <c r="J7" s="13"/>
      <c r="K7" s="13"/>
      <c r="L7" s="13"/>
      <c r="M7" s="13"/>
      <c r="N7" s="13"/>
      <c r="O7" s="13"/>
      <c r="P7" s="13"/>
      <c r="Q7" s="13"/>
      <c r="R7" s="13"/>
      <c r="S7" s="13"/>
      <c r="T7" s="13"/>
      <c r="U7" s="67"/>
    </row>
    <row r="8" spans="1:21" ht="15.75" x14ac:dyDescent="0.25">
      <c r="A8" s="66" t="str">
        <f>A9</f>
        <v>Км1</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Км1</v>
      </c>
      <c r="B9" s="13" t="s">
        <v>2971</v>
      </c>
      <c r="C9" s="13"/>
      <c r="D9" s="13" t="s">
        <v>2977</v>
      </c>
      <c r="E9" s="13">
        <f>Сумма_ПоИД(A9,'из архикада Колонны'!$A$3:$G$500,1,8)/$E$11</f>
        <v>18816.666666666668</v>
      </c>
      <c r="F9" s="13"/>
      <c r="G9" s="13"/>
      <c r="H9" s="13"/>
      <c r="I9" s="13"/>
      <c r="J9" s="13"/>
      <c r="K9" s="13"/>
      <c r="L9" s="13"/>
      <c r="M9" s="13"/>
      <c r="N9" s="13"/>
      <c r="O9" s="13"/>
      <c r="P9" s="13"/>
      <c r="Q9" s="13"/>
      <c r="R9" s="13"/>
      <c r="S9" s="13"/>
      <c r="T9" s="13"/>
      <c r="U9" s="67"/>
    </row>
    <row r="10" spans="1:21" ht="15.75" x14ac:dyDescent="0.25">
      <c r="A10" s="66" t="str">
        <f>A11</f>
        <v>Км1</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Км1</v>
      </c>
      <c r="B11" s="15" t="s">
        <v>3126</v>
      </c>
      <c r="C11" s="15"/>
      <c r="D11" s="15" t="s">
        <v>3127</v>
      </c>
      <c r="E11" s="15">
        <f>VLOOKUP(B11,'из архикада Имена сборок_поз'!A3:D100,4,FALSE)</f>
        <v>3</v>
      </c>
      <c r="F11" s="15"/>
      <c r="G11" s="15"/>
      <c r="H11" s="15"/>
      <c r="I11" s="15"/>
      <c r="J11" s="15"/>
      <c r="K11" s="15"/>
      <c r="L11" s="15"/>
      <c r="M11" s="15"/>
      <c r="N11" s="15"/>
      <c r="O11" s="15"/>
      <c r="P11" s="15"/>
      <c r="Q11" s="15"/>
      <c r="R11" s="15"/>
      <c r="S11" s="15"/>
      <c r="T11" s="15"/>
      <c r="U11" s="16"/>
    </row>
    <row r="12" spans="1:21" ht="15.75" x14ac:dyDescent="0.25">
      <c r="A12" s="32" t="str">
        <f>$B$11</f>
        <v>Км1</v>
      </c>
      <c r="B12" s="30"/>
      <c r="C12" s="35" t="s">
        <v>2980</v>
      </c>
      <c r="D12" s="35" t="s">
        <v>2967</v>
      </c>
      <c r="E12" s="35">
        <f>E4</f>
        <v>3.7</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3126</v>
      </c>
      <c r="B19" s="13" t="s">
        <v>2971</v>
      </c>
      <c r="C19" s="13" t="s">
        <v>3195</v>
      </c>
      <c r="D19" s="13" t="s">
        <v>3196</v>
      </c>
      <c r="E19" s="13"/>
      <c r="F19" s="13"/>
      <c r="G19" s="13"/>
      <c r="H19" s="13"/>
      <c r="I19" s="13"/>
      <c r="J19" s="13"/>
      <c r="K19" s="13"/>
      <c r="L19" s="13"/>
      <c r="M19" s="13"/>
      <c r="N19" s="13"/>
      <c r="O19" s="13"/>
      <c r="P19" s="13"/>
      <c r="Q19" s="13"/>
      <c r="R19" s="13"/>
      <c r="S19" s="13"/>
      <c r="T19" s="13"/>
      <c r="U19" s="67"/>
    </row>
    <row r="20" spans="1:21" ht="15.75" x14ac:dyDescent="0.25">
      <c r="A20" s="68" t="s">
        <v>3126</v>
      </c>
      <c r="B20" s="69">
        <v>7</v>
      </c>
      <c r="C20" s="69" t="s">
        <v>2909</v>
      </c>
      <c r="D20" s="69" t="s">
        <v>3197</v>
      </c>
      <c r="E20" s="69">
        <v>1</v>
      </c>
      <c r="F20" s="69">
        <v>2.4660000000000002</v>
      </c>
      <c r="G20" s="69" t="s">
        <v>0</v>
      </c>
      <c r="H20" s="69">
        <v>8850</v>
      </c>
      <c r="I20" s="69">
        <v>20</v>
      </c>
      <c r="J20" s="69" t="s">
        <v>2</v>
      </c>
      <c r="K20" s="69"/>
      <c r="L20" s="69"/>
      <c r="M20" s="69"/>
      <c r="N20" s="69"/>
      <c r="O20" s="69"/>
      <c r="P20" s="69"/>
      <c r="Q20" s="69"/>
      <c r="R20" s="69"/>
      <c r="S20" s="69">
        <v>760</v>
      </c>
      <c r="T20" s="69">
        <v>910</v>
      </c>
      <c r="U20" s="70">
        <v>80</v>
      </c>
    </row>
    <row r="21" spans="1:21" ht="15.75" x14ac:dyDescent="0.25">
      <c r="A21" s="68" t="s">
        <v>3126</v>
      </c>
      <c r="B21" s="69">
        <v>7</v>
      </c>
      <c r="C21" s="69" t="s">
        <v>2909</v>
      </c>
      <c r="D21" s="69" t="s">
        <v>3198</v>
      </c>
      <c r="E21" s="69">
        <v>1</v>
      </c>
      <c r="F21" s="69">
        <v>2.4660000000000002</v>
      </c>
      <c r="G21" s="69" t="s">
        <v>0</v>
      </c>
      <c r="H21" s="69">
        <v>8850</v>
      </c>
      <c r="I21" s="69">
        <v>20</v>
      </c>
      <c r="J21" s="69" t="s">
        <v>2</v>
      </c>
      <c r="K21" s="69"/>
      <c r="L21" s="69"/>
      <c r="M21" s="69"/>
      <c r="N21" s="69"/>
      <c r="O21" s="69"/>
      <c r="P21" s="69"/>
      <c r="Q21" s="69"/>
      <c r="R21" s="69"/>
      <c r="S21" s="69">
        <v>760</v>
      </c>
      <c r="T21" s="69">
        <v>910</v>
      </c>
      <c r="U21" s="70">
        <v>80</v>
      </c>
    </row>
    <row r="22" spans="1:21" ht="15.75" x14ac:dyDescent="0.25">
      <c r="A22" s="68" t="s">
        <v>3126</v>
      </c>
      <c r="B22" s="69">
        <v>7</v>
      </c>
      <c r="C22" s="69" t="s">
        <v>2909</v>
      </c>
      <c r="D22" s="69" t="s">
        <v>3199</v>
      </c>
      <c r="E22" s="69">
        <v>1</v>
      </c>
      <c r="F22" s="69">
        <v>2.4660000000000002</v>
      </c>
      <c r="G22" s="69" t="s">
        <v>0</v>
      </c>
      <c r="H22" s="69">
        <v>8850</v>
      </c>
      <c r="I22" s="69">
        <v>20</v>
      </c>
      <c r="J22" s="69" t="s">
        <v>2</v>
      </c>
      <c r="K22" s="69"/>
      <c r="L22" s="69"/>
      <c r="M22" s="69"/>
      <c r="N22" s="69"/>
      <c r="O22" s="69"/>
      <c r="P22" s="69"/>
      <c r="Q22" s="69"/>
      <c r="R22" s="69"/>
      <c r="S22" s="69">
        <v>760</v>
      </c>
      <c r="T22" s="69">
        <v>910</v>
      </c>
      <c r="U22" s="70">
        <v>80</v>
      </c>
    </row>
    <row r="23" spans="1:21" ht="15.75" x14ac:dyDescent="0.25">
      <c r="A23" s="68" t="s">
        <v>3126</v>
      </c>
      <c r="B23" s="69">
        <v>7</v>
      </c>
      <c r="C23" s="69" t="s">
        <v>2909</v>
      </c>
      <c r="D23" s="69" t="s">
        <v>3200</v>
      </c>
      <c r="E23" s="69">
        <v>1</v>
      </c>
      <c r="F23" s="69">
        <v>2.4660000000000002</v>
      </c>
      <c r="G23" s="69" t="s">
        <v>0</v>
      </c>
      <c r="H23" s="69">
        <v>8850</v>
      </c>
      <c r="I23" s="69">
        <v>20</v>
      </c>
      <c r="J23" s="69" t="s">
        <v>2</v>
      </c>
      <c r="K23" s="69"/>
      <c r="L23" s="69"/>
      <c r="M23" s="69"/>
      <c r="N23" s="69"/>
      <c r="O23" s="69"/>
      <c r="P23" s="69"/>
      <c r="Q23" s="69"/>
      <c r="R23" s="69"/>
      <c r="S23" s="69">
        <v>760</v>
      </c>
      <c r="T23" s="69">
        <v>910</v>
      </c>
      <c r="U23" s="70">
        <v>80</v>
      </c>
    </row>
    <row r="24" spans="1:21" ht="15.75" x14ac:dyDescent="0.25">
      <c r="A24" s="68" t="s">
        <v>3126</v>
      </c>
      <c r="B24" s="69">
        <v>7</v>
      </c>
      <c r="C24" s="69" t="s">
        <v>2909</v>
      </c>
      <c r="D24" s="69" t="s">
        <v>3201</v>
      </c>
      <c r="E24" s="69">
        <v>1</v>
      </c>
      <c r="F24" s="69">
        <v>2.4660000000000002</v>
      </c>
      <c r="G24" s="69" t="s">
        <v>0</v>
      </c>
      <c r="H24" s="69">
        <v>8850</v>
      </c>
      <c r="I24" s="69">
        <v>20</v>
      </c>
      <c r="J24" s="69" t="s">
        <v>2</v>
      </c>
      <c r="K24" s="69"/>
      <c r="L24" s="69"/>
      <c r="M24" s="69"/>
      <c r="N24" s="69"/>
      <c r="O24" s="69"/>
      <c r="P24" s="69"/>
      <c r="Q24" s="69"/>
      <c r="R24" s="69"/>
      <c r="S24" s="69">
        <v>760</v>
      </c>
      <c r="T24" s="69">
        <v>910</v>
      </c>
      <c r="U24" s="70">
        <v>80</v>
      </c>
    </row>
    <row r="25" spans="1:21" ht="15.75" x14ac:dyDescent="0.25">
      <c r="A25" s="68" t="s">
        <v>3126</v>
      </c>
      <c r="B25" s="69">
        <v>7</v>
      </c>
      <c r="C25" s="69" t="s">
        <v>2909</v>
      </c>
      <c r="D25" s="69" t="s">
        <v>3202</v>
      </c>
      <c r="E25" s="69">
        <v>1</v>
      </c>
      <c r="F25" s="69">
        <v>2.4660000000000002</v>
      </c>
      <c r="G25" s="69" t="s">
        <v>0</v>
      </c>
      <c r="H25" s="69">
        <v>8850</v>
      </c>
      <c r="I25" s="69">
        <v>20</v>
      </c>
      <c r="J25" s="69" t="s">
        <v>2</v>
      </c>
      <c r="K25" s="69"/>
      <c r="L25" s="69"/>
      <c r="M25" s="69"/>
      <c r="N25" s="69"/>
      <c r="O25" s="69"/>
      <c r="P25" s="69"/>
      <c r="Q25" s="69"/>
      <c r="R25" s="69"/>
      <c r="S25" s="69">
        <v>760</v>
      </c>
      <c r="T25" s="69">
        <v>910</v>
      </c>
      <c r="U25" s="70">
        <v>80</v>
      </c>
    </row>
    <row r="26" spans="1:21" ht="15.75" x14ac:dyDescent="0.25">
      <c r="A26" s="68" t="s">
        <v>3126</v>
      </c>
      <c r="B26" s="69">
        <v>6</v>
      </c>
      <c r="C26" s="69" t="s">
        <v>2909</v>
      </c>
      <c r="D26" s="69" t="s">
        <v>3203</v>
      </c>
      <c r="E26" s="69">
        <v>1</v>
      </c>
      <c r="F26" s="69">
        <v>3.8530000000000002</v>
      </c>
      <c r="G26" s="69" t="s">
        <v>0</v>
      </c>
      <c r="H26" s="69">
        <v>7000</v>
      </c>
      <c r="I26" s="69">
        <v>25</v>
      </c>
      <c r="J26" s="69" t="s">
        <v>2</v>
      </c>
      <c r="K26" s="69"/>
      <c r="L26" s="69"/>
      <c r="M26" s="69"/>
      <c r="N26" s="69"/>
      <c r="O26" s="69"/>
      <c r="P26" s="69"/>
      <c r="Q26" s="69"/>
      <c r="R26" s="69"/>
      <c r="S26" s="69">
        <v>950</v>
      </c>
      <c r="T26" s="69">
        <v>1135</v>
      </c>
      <c r="U26" s="70">
        <v>100</v>
      </c>
    </row>
    <row r="27" spans="1:21" ht="15.75" x14ac:dyDescent="0.25">
      <c r="A27" s="68" t="s">
        <v>3126</v>
      </c>
      <c r="B27" s="69">
        <v>6</v>
      </c>
      <c r="C27" s="69" t="s">
        <v>2909</v>
      </c>
      <c r="D27" s="69" t="s">
        <v>3204</v>
      </c>
      <c r="E27" s="69">
        <v>1</v>
      </c>
      <c r="F27" s="69">
        <v>3.8530000000000002</v>
      </c>
      <c r="G27" s="69" t="s">
        <v>0</v>
      </c>
      <c r="H27" s="69">
        <v>7000</v>
      </c>
      <c r="I27" s="69">
        <v>25</v>
      </c>
      <c r="J27" s="69" t="s">
        <v>2</v>
      </c>
      <c r="K27" s="69"/>
      <c r="L27" s="69"/>
      <c r="M27" s="69"/>
      <c r="N27" s="69"/>
      <c r="O27" s="69"/>
      <c r="P27" s="69"/>
      <c r="Q27" s="69"/>
      <c r="R27" s="69"/>
      <c r="S27" s="69">
        <v>950</v>
      </c>
      <c r="T27" s="69">
        <v>1135</v>
      </c>
      <c r="U27" s="70">
        <v>100</v>
      </c>
    </row>
    <row r="28" spans="1:21" ht="15.75" x14ac:dyDescent="0.25">
      <c r="A28" s="68" t="s">
        <v>3126</v>
      </c>
      <c r="B28" s="69">
        <v>6</v>
      </c>
      <c r="C28" s="69" t="s">
        <v>2909</v>
      </c>
      <c r="D28" s="69" t="s">
        <v>3205</v>
      </c>
      <c r="E28" s="69">
        <v>1</v>
      </c>
      <c r="F28" s="69">
        <v>3.8530000000000002</v>
      </c>
      <c r="G28" s="69" t="s">
        <v>0</v>
      </c>
      <c r="H28" s="69">
        <v>7000</v>
      </c>
      <c r="I28" s="69">
        <v>25</v>
      </c>
      <c r="J28" s="69" t="s">
        <v>2</v>
      </c>
      <c r="K28" s="69"/>
      <c r="L28" s="69"/>
      <c r="M28" s="69"/>
      <c r="N28" s="69"/>
      <c r="O28" s="69"/>
      <c r="P28" s="69"/>
      <c r="Q28" s="69"/>
      <c r="R28" s="69"/>
      <c r="S28" s="69">
        <v>950</v>
      </c>
      <c r="T28" s="69">
        <v>1135</v>
      </c>
      <c r="U28" s="70">
        <v>100</v>
      </c>
    </row>
    <row r="29" spans="1:21" ht="15.75" x14ac:dyDescent="0.25">
      <c r="A29" s="68" t="s">
        <v>3126</v>
      </c>
      <c r="B29" s="69">
        <v>6</v>
      </c>
      <c r="C29" s="69" t="s">
        <v>2909</v>
      </c>
      <c r="D29" s="69" t="s">
        <v>3206</v>
      </c>
      <c r="E29" s="69">
        <v>1</v>
      </c>
      <c r="F29" s="69">
        <v>3.8530000000000002</v>
      </c>
      <c r="G29" s="69" t="s">
        <v>0</v>
      </c>
      <c r="H29" s="69">
        <v>7000</v>
      </c>
      <c r="I29" s="69">
        <v>25</v>
      </c>
      <c r="J29" s="69" t="s">
        <v>2</v>
      </c>
      <c r="K29" s="69"/>
      <c r="L29" s="69"/>
      <c r="M29" s="69"/>
      <c r="N29" s="69"/>
      <c r="O29" s="69"/>
      <c r="P29" s="69"/>
      <c r="Q29" s="69"/>
      <c r="R29" s="69"/>
      <c r="S29" s="69">
        <v>950</v>
      </c>
      <c r="T29" s="69">
        <v>1135</v>
      </c>
      <c r="U29" s="70">
        <v>100</v>
      </c>
    </row>
    <row r="30" spans="1:21" ht="15.75" x14ac:dyDescent="0.25">
      <c r="A30" s="68" t="s">
        <v>3126</v>
      </c>
      <c r="B30" s="69">
        <v>4</v>
      </c>
      <c r="C30" s="69" t="s">
        <v>2909</v>
      </c>
      <c r="D30" s="69" t="s">
        <v>3207</v>
      </c>
      <c r="E30" s="69">
        <v>1</v>
      </c>
      <c r="F30" s="69">
        <v>3.8530000000000002</v>
      </c>
      <c r="G30" s="69"/>
      <c r="H30" s="69">
        <v>7100</v>
      </c>
      <c r="I30" s="69">
        <v>25</v>
      </c>
      <c r="J30" s="69" t="s">
        <v>2</v>
      </c>
      <c r="K30" s="69"/>
      <c r="L30" s="69"/>
      <c r="M30" s="69"/>
      <c r="N30" s="69"/>
      <c r="O30" s="69"/>
      <c r="P30" s="69"/>
      <c r="Q30" s="69"/>
      <c r="R30" s="69"/>
      <c r="S30" s="69">
        <v>950</v>
      </c>
      <c r="T30" s="69">
        <v>1135</v>
      </c>
      <c r="U30" s="70">
        <v>100</v>
      </c>
    </row>
    <row r="31" spans="1:21" ht="15.75" x14ac:dyDescent="0.25">
      <c r="A31" s="68" t="s">
        <v>3126</v>
      </c>
      <c r="B31" s="69">
        <v>4</v>
      </c>
      <c r="C31" s="69" t="s">
        <v>2909</v>
      </c>
      <c r="D31" s="69" t="s">
        <v>3208</v>
      </c>
      <c r="E31" s="69">
        <v>1</v>
      </c>
      <c r="F31" s="69">
        <v>3.8530000000000002</v>
      </c>
      <c r="G31" s="69"/>
      <c r="H31" s="69">
        <v>7100</v>
      </c>
      <c r="I31" s="69">
        <v>25</v>
      </c>
      <c r="J31" s="69" t="s">
        <v>2</v>
      </c>
      <c r="K31" s="69"/>
      <c r="L31" s="69"/>
      <c r="M31" s="69"/>
      <c r="N31" s="69"/>
      <c r="O31" s="69"/>
      <c r="P31" s="69"/>
      <c r="Q31" s="69"/>
      <c r="R31" s="69"/>
      <c r="S31" s="69">
        <v>950</v>
      </c>
      <c r="T31" s="69">
        <v>1135</v>
      </c>
      <c r="U31" s="70">
        <v>100</v>
      </c>
    </row>
    <row r="32" spans="1:21" ht="15.75" x14ac:dyDescent="0.25">
      <c r="A32" s="68" t="s">
        <v>3126</v>
      </c>
      <c r="B32" s="69">
        <v>4</v>
      </c>
      <c r="C32" s="69" t="s">
        <v>2909</v>
      </c>
      <c r="D32" s="69" t="s">
        <v>3209</v>
      </c>
      <c r="E32" s="69">
        <v>1</v>
      </c>
      <c r="F32" s="69">
        <v>3.8530000000000002</v>
      </c>
      <c r="G32" s="69"/>
      <c r="H32" s="69">
        <v>7100</v>
      </c>
      <c r="I32" s="69">
        <v>25</v>
      </c>
      <c r="J32" s="69" t="s">
        <v>2</v>
      </c>
      <c r="K32" s="69"/>
      <c r="L32" s="69"/>
      <c r="M32" s="69"/>
      <c r="N32" s="69"/>
      <c r="O32" s="69"/>
      <c r="P32" s="69"/>
      <c r="Q32" s="69"/>
      <c r="R32" s="69"/>
      <c r="S32" s="69">
        <v>950</v>
      </c>
      <c r="T32" s="69">
        <v>1135</v>
      </c>
      <c r="U32" s="70">
        <v>100</v>
      </c>
    </row>
    <row r="33" spans="1:21" ht="15.75" x14ac:dyDescent="0.25">
      <c r="A33" s="68" t="s">
        <v>3126</v>
      </c>
      <c r="B33" s="69">
        <v>5</v>
      </c>
      <c r="C33" s="69" t="s">
        <v>2909</v>
      </c>
      <c r="D33" s="69" t="s">
        <v>3210</v>
      </c>
      <c r="E33" s="69">
        <v>1</v>
      </c>
      <c r="F33" s="69">
        <v>1.5780000000000001</v>
      </c>
      <c r="G33" s="69"/>
      <c r="H33" s="69">
        <v>6400</v>
      </c>
      <c r="I33" s="69">
        <v>16</v>
      </c>
      <c r="J33" s="69" t="s">
        <v>2</v>
      </c>
      <c r="K33" s="69"/>
      <c r="L33" s="69"/>
      <c r="M33" s="69"/>
      <c r="N33" s="69"/>
      <c r="O33" s="69"/>
      <c r="P33" s="69"/>
      <c r="Q33" s="69"/>
      <c r="R33" s="69"/>
      <c r="S33" s="69">
        <v>605</v>
      </c>
      <c r="T33" s="69">
        <v>730</v>
      </c>
      <c r="U33" s="70">
        <v>40</v>
      </c>
    </row>
    <row r="34" spans="1:21" ht="15.75" x14ac:dyDescent="0.25">
      <c r="A34" s="68" t="s">
        <v>3126</v>
      </c>
      <c r="B34" s="69">
        <v>5</v>
      </c>
      <c r="C34" s="69" t="s">
        <v>2909</v>
      </c>
      <c r="D34" s="69" t="s">
        <v>3211</v>
      </c>
      <c r="E34" s="69">
        <v>1</v>
      </c>
      <c r="F34" s="69">
        <v>1.5780000000000001</v>
      </c>
      <c r="G34" s="69"/>
      <c r="H34" s="69">
        <v>6400</v>
      </c>
      <c r="I34" s="69">
        <v>16</v>
      </c>
      <c r="J34" s="69" t="s">
        <v>2</v>
      </c>
      <c r="K34" s="69"/>
      <c r="L34" s="69"/>
      <c r="M34" s="69"/>
      <c r="N34" s="69"/>
      <c r="O34" s="69"/>
      <c r="P34" s="69"/>
      <c r="Q34" s="69"/>
      <c r="R34" s="69"/>
      <c r="S34" s="69">
        <v>605</v>
      </c>
      <c r="T34" s="69">
        <v>730</v>
      </c>
      <c r="U34" s="70">
        <v>40</v>
      </c>
    </row>
    <row r="35" spans="1:21" ht="15.75" x14ac:dyDescent="0.25">
      <c r="A35" s="68" t="s">
        <v>3126</v>
      </c>
      <c r="B35" s="69">
        <v>5</v>
      </c>
      <c r="C35" s="69" t="s">
        <v>2909</v>
      </c>
      <c r="D35" s="69" t="s">
        <v>3212</v>
      </c>
      <c r="E35" s="69">
        <v>1</v>
      </c>
      <c r="F35" s="69">
        <v>1.5780000000000001</v>
      </c>
      <c r="G35" s="69"/>
      <c r="H35" s="69">
        <v>6400</v>
      </c>
      <c r="I35" s="69">
        <v>16</v>
      </c>
      <c r="J35" s="69" t="s">
        <v>2</v>
      </c>
      <c r="K35" s="69"/>
      <c r="L35" s="69"/>
      <c r="M35" s="69"/>
      <c r="N35" s="69"/>
      <c r="O35" s="69"/>
      <c r="P35" s="69"/>
      <c r="Q35" s="69"/>
      <c r="R35" s="69"/>
      <c r="S35" s="69">
        <v>605</v>
      </c>
      <c r="T35" s="69">
        <v>730</v>
      </c>
      <c r="U35" s="70">
        <v>40</v>
      </c>
    </row>
    <row r="36" spans="1:21" ht="15.75" x14ac:dyDescent="0.25">
      <c r="A36" s="68" t="s">
        <v>3126</v>
      </c>
      <c r="B36" s="69">
        <v>5</v>
      </c>
      <c r="C36" s="69" t="s">
        <v>2909</v>
      </c>
      <c r="D36" s="69" t="s">
        <v>3213</v>
      </c>
      <c r="E36" s="69">
        <v>1</v>
      </c>
      <c r="F36" s="69">
        <v>1.5780000000000001</v>
      </c>
      <c r="G36" s="69"/>
      <c r="H36" s="69">
        <v>6400</v>
      </c>
      <c r="I36" s="69">
        <v>16</v>
      </c>
      <c r="J36" s="69" t="s">
        <v>2</v>
      </c>
      <c r="K36" s="69"/>
      <c r="L36" s="69"/>
      <c r="M36" s="69"/>
      <c r="N36" s="69"/>
      <c r="O36" s="69"/>
      <c r="P36" s="69"/>
      <c r="Q36" s="69"/>
      <c r="R36" s="69"/>
      <c r="S36" s="69">
        <v>605</v>
      </c>
      <c r="T36" s="69">
        <v>730</v>
      </c>
      <c r="U36" s="70">
        <v>40</v>
      </c>
    </row>
    <row r="37" spans="1:21" ht="31.5" x14ac:dyDescent="0.25">
      <c r="A37" s="68" t="s">
        <v>3126</v>
      </c>
      <c r="B37" s="69">
        <v>4</v>
      </c>
      <c r="C37" s="69" t="s">
        <v>2909</v>
      </c>
      <c r="D37" s="69" t="s">
        <v>3214</v>
      </c>
      <c r="E37" s="69">
        <v>1</v>
      </c>
      <c r="F37" s="69">
        <v>3.8530000000000002</v>
      </c>
      <c r="G37" s="69"/>
      <c r="H37" s="69">
        <v>7100</v>
      </c>
      <c r="I37" s="69">
        <v>25</v>
      </c>
      <c r="J37" s="69" t="s">
        <v>2</v>
      </c>
      <c r="K37" s="69"/>
      <c r="L37" s="69"/>
      <c r="M37" s="69"/>
      <c r="N37" s="69"/>
      <c r="O37" s="69"/>
      <c r="P37" s="69"/>
      <c r="Q37" s="69"/>
      <c r="R37" s="69"/>
      <c r="S37" s="69">
        <v>950</v>
      </c>
      <c r="T37" s="69">
        <v>1135</v>
      </c>
      <c r="U37" s="70">
        <v>100</v>
      </c>
    </row>
    <row r="38" spans="1:21" ht="15.75" x14ac:dyDescent="0.25">
      <c r="A38" s="68" t="s">
        <v>3126</v>
      </c>
      <c r="B38" s="69">
        <v>8</v>
      </c>
      <c r="C38" s="69" t="s">
        <v>2909</v>
      </c>
      <c r="D38" s="69" t="s">
        <v>3215</v>
      </c>
      <c r="E38" s="69">
        <v>17</v>
      </c>
      <c r="F38" s="69">
        <v>0.39500000000000002</v>
      </c>
      <c r="G38" s="69" t="s">
        <v>0</v>
      </c>
      <c r="H38" s="69">
        <v>1700</v>
      </c>
      <c r="I38" s="69">
        <v>8</v>
      </c>
      <c r="J38" s="69" t="s">
        <v>1</v>
      </c>
      <c r="K38" s="69"/>
      <c r="L38" s="69"/>
      <c r="M38" s="69"/>
      <c r="N38" s="69"/>
      <c r="O38" s="69"/>
      <c r="P38" s="69"/>
      <c r="Q38" s="69"/>
      <c r="R38" s="69"/>
      <c r="S38" s="69">
        <v>200</v>
      </c>
      <c r="T38" s="69">
        <v>250</v>
      </c>
      <c r="U38" s="70">
        <v>10</v>
      </c>
    </row>
    <row r="39" spans="1:21" ht="15.75" x14ac:dyDescent="0.25">
      <c r="A39" s="68" t="s">
        <v>3126</v>
      </c>
      <c r="B39" s="69">
        <v>8</v>
      </c>
      <c r="C39" s="69" t="s">
        <v>2909</v>
      </c>
      <c r="D39" s="69" t="s">
        <v>3216</v>
      </c>
      <c r="E39" s="69">
        <v>17</v>
      </c>
      <c r="F39" s="69">
        <v>0.39500000000000002</v>
      </c>
      <c r="G39" s="69" t="s">
        <v>0</v>
      </c>
      <c r="H39" s="69">
        <v>1700</v>
      </c>
      <c r="I39" s="69">
        <v>8</v>
      </c>
      <c r="J39" s="69" t="s">
        <v>1</v>
      </c>
      <c r="K39" s="69"/>
      <c r="L39" s="69"/>
      <c r="M39" s="69"/>
      <c r="N39" s="69"/>
      <c r="O39" s="69"/>
      <c r="P39" s="69"/>
      <c r="Q39" s="69"/>
      <c r="R39" s="69"/>
      <c r="S39" s="69">
        <v>200</v>
      </c>
      <c r="T39" s="69">
        <v>250</v>
      </c>
      <c r="U39" s="70">
        <v>10</v>
      </c>
    </row>
    <row r="40" spans="1:21" ht="15.75" x14ac:dyDescent="0.25">
      <c r="A40" s="68" t="s">
        <v>3126</v>
      </c>
      <c r="B40" s="69">
        <v>8</v>
      </c>
      <c r="C40" s="69" t="s">
        <v>2909</v>
      </c>
      <c r="D40" s="69" t="s">
        <v>3217</v>
      </c>
      <c r="E40" s="69">
        <v>17</v>
      </c>
      <c r="F40" s="69">
        <v>0.39500000000000002</v>
      </c>
      <c r="G40" s="69" t="s">
        <v>0</v>
      </c>
      <c r="H40" s="69">
        <v>1700</v>
      </c>
      <c r="I40" s="69">
        <v>8</v>
      </c>
      <c r="J40" s="69" t="s">
        <v>1</v>
      </c>
      <c r="K40" s="69"/>
      <c r="L40" s="69"/>
      <c r="M40" s="69"/>
      <c r="N40" s="69"/>
      <c r="O40" s="69"/>
      <c r="P40" s="69"/>
      <c r="Q40" s="69"/>
      <c r="R40" s="69"/>
      <c r="S40" s="69">
        <v>200</v>
      </c>
      <c r="T40" s="69">
        <v>250</v>
      </c>
      <c r="U40" s="70">
        <v>10</v>
      </c>
    </row>
    <row r="41" spans="1:21" ht="15.75" x14ac:dyDescent="0.25">
      <c r="A41" s="68" t="s">
        <v>3126</v>
      </c>
      <c r="B41" s="69">
        <v>8</v>
      </c>
      <c r="C41" s="69" t="s">
        <v>2909</v>
      </c>
      <c r="D41" s="69" t="s">
        <v>3218</v>
      </c>
      <c r="E41" s="69">
        <v>13</v>
      </c>
      <c r="F41" s="69">
        <v>0.39500000000000002</v>
      </c>
      <c r="G41" s="69" t="s">
        <v>0</v>
      </c>
      <c r="H41" s="69">
        <v>1700</v>
      </c>
      <c r="I41" s="69">
        <v>8</v>
      </c>
      <c r="J41" s="69" t="s">
        <v>1</v>
      </c>
      <c r="K41" s="69"/>
      <c r="L41" s="69"/>
      <c r="M41" s="69"/>
      <c r="N41" s="69"/>
      <c r="O41" s="69"/>
      <c r="P41" s="69"/>
      <c r="Q41" s="69"/>
      <c r="R41" s="69"/>
      <c r="S41" s="69">
        <v>200</v>
      </c>
      <c r="T41" s="69">
        <v>250</v>
      </c>
      <c r="U41" s="70">
        <v>10</v>
      </c>
    </row>
    <row r="42" spans="1:21" ht="15.75" x14ac:dyDescent="0.25">
      <c r="A42" s="68" t="s">
        <v>3126</v>
      </c>
      <c r="B42" s="69">
        <v>8</v>
      </c>
      <c r="C42" s="69" t="s">
        <v>2909</v>
      </c>
      <c r="D42" s="69" t="s">
        <v>3219</v>
      </c>
      <c r="E42" s="69">
        <v>12</v>
      </c>
      <c r="F42" s="69">
        <v>0.39500000000000002</v>
      </c>
      <c r="G42" s="69" t="s">
        <v>0</v>
      </c>
      <c r="H42" s="69">
        <v>1700</v>
      </c>
      <c r="I42" s="69">
        <v>8</v>
      </c>
      <c r="J42" s="69" t="s">
        <v>1</v>
      </c>
      <c r="K42" s="69"/>
      <c r="L42" s="69"/>
      <c r="M42" s="69"/>
      <c r="N42" s="69"/>
      <c r="O42" s="69"/>
      <c r="P42" s="69"/>
      <c r="Q42" s="69"/>
      <c r="R42" s="69"/>
      <c r="S42" s="69">
        <v>200</v>
      </c>
      <c r="T42" s="69">
        <v>250</v>
      </c>
      <c r="U42" s="70">
        <v>10</v>
      </c>
    </row>
    <row r="43" spans="1:21" ht="15.75" x14ac:dyDescent="0.25">
      <c r="A43" s="68" t="s">
        <v>3126</v>
      </c>
      <c r="B43" s="69">
        <v>8</v>
      </c>
      <c r="C43" s="69" t="s">
        <v>2909</v>
      </c>
      <c r="D43" s="69" t="s">
        <v>3220</v>
      </c>
      <c r="E43" s="69">
        <v>20</v>
      </c>
      <c r="F43" s="69">
        <v>0.39500000000000002</v>
      </c>
      <c r="G43" s="69" t="s">
        <v>0</v>
      </c>
      <c r="H43" s="69">
        <v>1700</v>
      </c>
      <c r="I43" s="69">
        <v>8</v>
      </c>
      <c r="J43" s="69" t="s">
        <v>1</v>
      </c>
      <c r="K43" s="69"/>
      <c r="L43" s="69"/>
      <c r="M43" s="69"/>
      <c r="N43" s="69"/>
      <c r="O43" s="69"/>
      <c r="P43" s="69"/>
      <c r="Q43" s="69"/>
      <c r="R43" s="69"/>
      <c r="S43" s="69">
        <v>200</v>
      </c>
      <c r="T43" s="69">
        <v>250</v>
      </c>
      <c r="U43" s="70">
        <v>10</v>
      </c>
    </row>
    <row r="44" spans="1:21" ht="15.75" x14ac:dyDescent="0.25">
      <c r="A44" s="68" t="s">
        <v>3126</v>
      </c>
      <c r="B44" s="69">
        <v>2</v>
      </c>
      <c r="C44" s="69" t="s">
        <v>2909</v>
      </c>
      <c r="D44" s="69" t="s">
        <v>3221</v>
      </c>
      <c r="E44" s="69">
        <v>15</v>
      </c>
      <c r="F44" s="69">
        <v>0.39500000000000002</v>
      </c>
      <c r="G44" s="69" t="s">
        <v>0</v>
      </c>
      <c r="H44" s="69">
        <v>1660</v>
      </c>
      <c r="I44" s="69">
        <v>8</v>
      </c>
      <c r="J44" s="69" t="s">
        <v>1</v>
      </c>
      <c r="K44" s="69"/>
      <c r="L44" s="69"/>
      <c r="M44" s="69"/>
      <c r="N44" s="69"/>
      <c r="O44" s="69"/>
      <c r="P44" s="69"/>
      <c r="Q44" s="69"/>
      <c r="R44" s="69"/>
      <c r="S44" s="69">
        <v>200</v>
      </c>
      <c r="T44" s="69">
        <v>250</v>
      </c>
      <c r="U44" s="70">
        <v>10</v>
      </c>
    </row>
    <row r="45" spans="1:21" ht="15.75" x14ac:dyDescent="0.25">
      <c r="A45" s="68" t="s">
        <v>3126</v>
      </c>
      <c r="B45" s="69">
        <v>2</v>
      </c>
      <c r="C45" s="69" t="s">
        <v>2909</v>
      </c>
      <c r="D45" s="69" t="s">
        <v>3222</v>
      </c>
      <c r="E45" s="69">
        <v>11</v>
      </c>
      <c r="F45" s="69">
        <v>0.39500000000000002</v>
      </c>
      <c r="G45" s="69" t="s">
        <v>0</v>
      </c>
      <c r="H45" s="69">
        <v>1660</v>
      </c>
      <c r="I45" s="69">
        <v>8</v>
      </c>
      <c r="J45" s="69" t="s">
        <v>1</v>
      </c>
      <c r="K45" s="69"/>
      <c r="L45" s="69"/>
      <c r="M45" s="69"/>
      <c r="N45" s="69"/>
      <c r="O45" s="69"/>
      <c r="P45" s="69"/>
      <c r="Q45" s="69"/>
      <c r="R45" s="69"/>
      <c r="S45" s="69">
        <v>200</v>
      </c>
      <c r="T45" s="69">
        <v>250</v>
      </c>
      <c r="U45" s="70">
        <v>10</v>
      </c>
    </row>
    <row r="46" spans="1:21" ht="15.75" x14ac:dyDescent="0.25">
      <c r="A46" s="68" t="s">
        <v>3126</v>
      </c>
      <c r="B46" s="69">
        <v>1</v>
      </c>
      <c r="C46" s="69" t="s">
        <v>2909</v>
      </c>
      <c r="D46" s="69" t="s">
        <v>3223</v>
      </c>
      <c r="E46" s="69">
        <v>1</v>
      </c>
      <c r="F46" s="69">
        <v>2.4660000000000002</v>
      </c>
      <c r="G46" s="69" t="s">
        <v>0</v>
      </c>
      <c r="H46" s="69">
        <v>8000</v>
      </c>
      <c r="I46" s="69">
        <v>20</v>
      </c>
      <c r="J46" s="69" t="s">
        <v>2</v>
      </c>
      <c r="K46" s="69"/>
      <c r="L46" s="69"/>
      <c r="M46" s="69"/>
      <c r="N46" s="69"/>
      <c r="O46" s="69"/>
      <c r="P46" s="69"/>
      <c r="Q46" s="69"/>
      <c r="R46" s="69"/>
      <c r="S46" s="69">
        <v>760</v>
      </c>
      <c r="T46" s="69">
        <v>910</v>
      </c>
      <c r="U46" s="70">
        <v>80</v>
      </c>
    </row>
    <row r="47" spans="1:21" ht="15.75" x14ac:dyDescent="0.25">
      <c r="A47" s="68" t="s">
        <v>3126</v>
      </c>
      <c r="B47" s="69">
        <v>1</v>
      </c>
      <c r="C47" s="69" t="s">
        <v>2909</v>
      </c>
      <c r="D47" s="69" t="s">
        <v>3224</v>
      </c>
      <c r="E47" s="69">
        <v>1</v>
      </c>
      <c r="F47" s="69">
        <v>2.4660000000000002</v>
      </c>
      <c r="G47" s="69" t="s">
        <v>0</v>
      </c>
      <c r="H47" s="69">
        <v>8000</v>
      </c>
      <c r="I47" s="69">
        <v>20</v>
      </c>
      <c r="J47" s="69" t="s">
        <v>2</v>
      </c>
      <c r="K47" s="69"/>
      <c r="L47" s="69"/>
      <c r="M47" s="69"/>
      <c r="N47" s="69"/>
      <c r="O47" s="69"/>
      <c r="P47" s="69"/>
      <c r="Q47" s="69"/>
      <c r="R47" s="69"/>
      <c r="S47" s="69">
        <v>760</v>
      </c>
      <c r="T47" s="69">
        <v>910</v>
      </c>
      <c r="U47" s="70">
        <v>80</v>
      </c>
    </row>
    <row r="48" spans="1:21" ht="15.75" x14ac:dyDescent="0.25">
      <c r="A48" s="68" t="s">
        <v>3126</v>
      </c>
      <c r="B48" s="69">
        <v>1</v>
      </c>
      <c r="C48" s="69" t="s">
        <v>2909</v>
      </c>
      <c r="D48" s="69" t="s">
        <v>3225</v>
      </c>
      <c r="E48" s="69">
        <v>1</v>
      </c>
      <c r="F48" s="69">
        <v>2.4660000000000002</v>
      </c>
      <c r="G48" s="69" t="s">
        <v>0</v>
      </c>
      <c r="H48" s="69">
        <v>8000</v>
      </c>
      <c r="I48" s="69">
        <v>20</v>
      </c>
      <c r="J48" s="69" t="s">
        <v>2</v>
      </c>
      <c r="K48" s="69"/>
      <c r="L48" s="69"/>
      <c r="M48" s="69"/>
      <c r="N48" s="69"/>
      <c r="O48" s="69"/>
      <c r="P48" s="69"/>
      <c r="Q48" s="69"/>
      <c r="R48" s="69"/>
      <c r="S48" s="69">
        <v>760</v>
      </c>
      <c r="T48" s="69">
        <v>910</v>
      </c>
      <c r="U48" s="70">
        <v>80</v>
      </c>
    </row>
    <row r="49" spans="1:21" ht="15.75" x14ac:dyDescent="0.25">
      <c r="A49" s="68" t="s">
        <v>3126</v>
      </c>
      <c r="B49" s="69">
        <v>2</v>
      </c>
      <c r="C49" s="69" t="s">
        <v>2909</v>
      </c>
      <c r="D49" s="69" t="s">
        <v>3226</v>
      </c>
      <c r="E49" s="69">
        <v>20</v>
      </c>
      <c r="F49" s="69">
        <v>0.39500000000000002</v>
      </c>
      <c r="G49" s="69" t="s">
        <v>0</v>
      </c>
      <c r="H49" s="69">
        <v>1660</v>
      </c>
      <c r="I49" s="69">
        <v>8</v>
      </c>
      <c r="J49" s="69" t="s">
        <v>1</v>
      </c>
      <c r="K49" s="69"/>
      <c r="L49" s="69"/>
      <c r="M49" s="69"/>
      <c r="N49" s="69"/>
      <c r="O49" s="69"/>
      <c r="P49" s="69"/>
      <c r="Q49" s="69"/>
      <c r="R49" s="69"/>
      <c r="S49" s="69">
        <v>200</v>
      </c>
      <c r="T49" s="69">
        <v>250</v>
      </c>
      <c r="U49" s="70">
        <v>10</v>
      </c>
    </row>
    <row r="50" spans="1:21" ht="15.75" x14ac:dyDescent="0.25">
      <c r="A50" s="68" t="s">
        <v>3126</v>
      </c>
      <c r="B50" s="69">
        <v>3</v>
      </c>
      <c r="C50" s="69" t="s">
        <v>2909</v>
      </c>
      <c r="D50" s="69" t="s">
        <v>3227</v>
      </c>
      <c r="E50" s="69">
        <v>1</v>
      </c>
      <c r="F50" s="69">
        <v>1.5780000000000001</v>
      </c>
      <c r="G50" s="69"/>
      <c r="H50" s="69">
        <v>6800</v>
      </c>
      <c r="I50" s="69">
        <v>16</v>
      </c>
      <c r="J50" s="69" t="s">
        <v>2</v>
      </c>
      <c r="K50" s="69"/>
      <c r="L50" s="69"/>
      <c r="M50" s="69"/>
      <c r="N50" s="69"/>
      <c r="O50" s="69"/>
      <c r="P50" s="69"/>
      <c r="Q50" s="69"/>
      <c r="R50" s="69"/>
      <c r="S50" s="69">
        <v>605</v>
      </c>
      <c r="T50" s="69">
        <v>730</v>
      </c>
      <c r="U50" s="70">
        <v>40</v>
      </c>
    </row>
    <row r="51" spans="1:21" ht="15.75" x14ac:dyDescent="0.25">
      <c r="A51" s="68" t="s">
        <v>3126</v>
      </c>
      <c r="B51" s="69">
        <v>3</v>
      </c>
      <c r="C51" s="69" t="s">
        <v>2909</v>
      </c>
      <c r="D51" s="69" t="s">
        <v>3228</v>
      </c>
      <c r="E51" s="69">
        <v>1</v>
      </c>
      <c r="F51" s="69">
        <v>1.5780000000000001</v>
      </c>
      <c r="G51" s="69"/>
      <c r="H51" s="69">
        <v>6800</v>
      </c>
      <c r="I51" s="69">
        <v>16</v>
      </c>
      <c r="J51" s="69" t="s">
        <v>2</v>
      </c>
      <c r="K51" s="69"/>
      <c r="L51" s="69"/>
      <c r="M51" s="69"/>
      <c r="N51" s="69"/>
      <c r="O51" s="69"/>
      <c r="P51" s="69"/>
      <c r="Q51" s="69"/>
      <c r="R51" s="69"/>
      <c r="S51" s="69">
        <v>605</v>
      </c>
      <c r="T51" s="69">
        <v>730</v>
      </c>
      <c r="U51" s="70">
        <v>40</v>
      </c>
    </row>
    <row r="52" spans="1:21" ht="15.75" x14ac:dyDescent="0.25">
      <c r="A52" s="68" t="s">
        <v>3126</v>
      </c>
      <c r="B52" s="69">
        <v>3</v>
      </c>
      <c r="C52" s="69" t="s">
        <v>2909</v>
      </c>
      <c r="D52" s="69" t="s">
        <v>3229</v>
      </c>
      <c r="E52" s="69">
        <v>1</v>
      </c>
      <c r="F52" s="69">
        <v>1.5780000000000001</v>
      </c>
      <c r="G52" s="69"/>
      <c r="H52" s="69">
        <v>6800</v>
      </c>
      <c r="I52" s="69">
        <v>16</v>
      </c>
      <c r="J52" s="69" t="s">
        <v>2</v>
      </c>
      <c r="K52" s="69"/>
      <c r="L52" s="69"/>
      <c r="M52" s="69"/>
      <c r="N52" s="69"/>
      <c r="O52" s="69"/>
      <c r="P52" s="69"/>
      <c r="Q52" s="69"/>
      <c r="R52" s="69"/>
      <c r="S52" s="69">
        <v>605</v>
      </c>
      <c r="T52" s="69">
        <v>730</v>
      </c>
      <c r="U52" s="70">
        <v>40</v>
      </c>
    </row>
    <row r="53" spans="1:21" ht="15.75" x14ac:dyDescent="0.25">
      <c r="A53" s="68" t="s">
        <v>3126</v>
      </c>
      <c r="B53" s="69">
        <v>3</v>
      </c>
      <c r="C53" s="69" t="s">
        <v>2909</v>
      </c>
      <c r="D53" s="69" t="s">
        <v>3230</v>
      </c>
      <c r="E53" s="69">
        <v>1</v>
      </c>
      <c r="F53" s="69">
        <v>1.5780000000000001</v>
      </c>
      <c r="G53" s="69"/>
      <c r="H53" s="69">
        <v>6800</v>
      </c>
      <c r="I53" s="69">
        <v>16</v>
      </c>
      <c r="J53" s="69" t="s">
        <v>2</v>
      </c>
      <c r="K53" s="69"/>
      <c r="L53" s="69"/>
      <c r="M53" s="69"/>
      <c r="N53" s="69"/>
      <c r="O53" s="69"/>
      <c r="P53" s="69"/>
      <c r="Q53" s="69"/>
      <c r="R53" s="69"/>
      <c r="S53" s="69">
        <v>605</v>
      </c>
      <c r="T53" s="69">
        <v>730</v>
      </c>
      <c r="U53" s="70">
        <v>40</v>
      </c>
    </row>
    <row r="54" spans="1:21" ht="15.75" x14ac:dyDescent="0.25">
      <c r="A54" s="68" t="s">
        <v>3126</v>
      </c>
      <c r="B54" s="69">
        <v>1</v>
      </c>
      <c r="C54" s="69" t="s">
        <v>2909</v>
      </c>
      <c r="D54" s="69" t="s">
        <v>3231</v>
      </c>
      <c r="E54" s="69">
        <v>1</v>
      </c>
      <c r="F54" s="69">
        <v>2.4660000000000002</v>
      </c>
      <c r="G54" s="69" t="s">
        <v>0</v>
      </c>
      <c r="H54" s="69">
        <v>8000</v>
      </c>
      <c r="I54" s="69">
        <v>20</v>
      </c>
      <c r="J54" s="69" t="s">
        <v>2</v>
      </c>
      <c r="K54" s="69"/>
      <c r="L54" s="69"/>
      <c r="M54" s="69"/>
      <c r="N54" s="69"/>
      <c r="O54" s="69"/>
      <c r="P54" s="69"/>
      <c r="Q54" s="69"/>
      <c r="R54" s="69"/>
      <c r="S54" s="69">
        <v>760</v>
      </c>
      <c r="T54" s="69">
        <v>910</v>
      </c>
      <c r="U54" s="70">
        <v>80</v>
      </c>
    </row>
    <row r="55" spans="1:21" ht="32.25" thickBot="1" x14ac:dyDescent="0.3">
      <c r="A55" s="87" t="s">
        <v>2971</v>
      </c>
      <c r="B55" s="22" t="s">
        <v>2971</v>
      </c>
      <c r="C55" s="22" t="s">
        <v>2981</v>
      </c>
      <c r="D55" s="22" t="s">
        <v>2982</v>
      </c>
      <c r="E55" s="22"/>
      <c r="F55" s="22"/>
      <c r="G55" s="22"/>
      <c r="H55" s="22"/>
      <c r="I55" s="22"/>
      <c r="J55" s="22"/>
      <c r="K55" s="22"/>
      <c r="L55" s="22"/>
      <c r="M55" s="22"/>
      <c r="N55" s="22"/>
      <c r="O55" s="22"/>
      <c r="P55" s="22"/>
      <c r="Q55" s="22"/>
      <c r="R55" s="22"/>
      <c r="S55" s="22"/>
      <c r="T55" s="22"/>
      <c r="U55"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55 H2:Q2 K1 R1:S1 S2:U2">
    <cfRule type="containsText" dxfId="1037" priority="2" stopIfTrue="1" operator="containsText" text="С ЛИСТА">
      <formula>NOT(ISERROR(SEARCH("С ЛИСТА",A1)))</formula>
    </cfRule>
    <cfRule type="containsText" dxfId="1036" priority="3" stopIfTrue="1" operator="containsText" text="ИЗ ФАЙЛА">
      <formula>NOT(ISERROR(SEARCH("ИЗ ФАЙЛА",A1)))</formula>
    </cfRule>
    <cfRule type="containsText" dxfId="1035" priority="4" stopIfTrue="1" operator="containsText" text="!!!">
      <formula>NOT(ISERROR(SEARCH("!!!",A1)))</formula>
    </cfRule>
    <cfRule type="containsText" dxfId="1034" priority="5" stopIfTrue="1" operator="containsText" text=" Заполнения проёмов ">
      <formula>NOT(ISERROR(SEARCH(" Заполнения проёмов ",A1)))</formula>
    </cfRule>
    <cfRule type="containsText" dxfId="1033" priority="6" stopIfTrue="1" operator="containsText" text=" Сборочные единицы ">
      <formula>NOT(ISERROR(SEARCH(" Сборочные единицы ",A1)))</formula>
    </cfRule>
    <cfRule type="containsText" dxfId="1032" priority="7" stopIfTrue="1" operator="containsText" text=" Заполнения проёмов ">
      <formula>NOT(ISERROR(SEARCH(" Заполнения проёмов ",A1)))</formula>
    </cfRule>
    <cfRule type="containsText" dxfId="1031" priority="8" stopIfTrue="1" operator="containsText" text=" Сборочные единицы ">
      <formula>NOT(ISERROR(SEARCH(" Сборочные единицы ",A1)))</formula>
    </cfRule>
    <cfRule type="containsText" dxfId="1030" priority="9" stopIfTrue="1" operator="containsText" text=" Изделия ">
      <formula>NOT(ISERROR(SEARCH(" Изделия ",A1)))</formula>
    </cfRule>
    <cfRule type="containsText" dxfId="1029" priority="10" stopIfTrue="1" operator="containsText" text=" Материалы ">
      <formula>NOT(ISERROR(SEARCH(" Материалы ",A1)))</formula>
    </cfRule>
    <cfRule type="containsText" dxfId="1028" priority="11" stopIfTrue="1" operator="containsText" text=" Изделия арматурные ">
      <formula>NOT(ISERROR(SEARCH(" Изделия арматурные ",A1)))</formula>
    </cfRule>
    <cfRule type="containsText" dxfId="1027" priority="12" stopIfTrue="1" operator="containsText" text=" Прокат ">
      <formula>NOT(ISERROR(SEARCH(" Прокат ",A1)))</formula>
    </cfRule>
    <cfRule type="containsText" dxfId="1026" priority="13" stopIfTrue="1" operator="containsText" text="Элементы на отм.">
      <formula>NOT(ISERROR(SEARCH("Элементы на отм.",A1)))</formula>
    </cfRule>
    <cfRule type="containsText" dxfId="1025" priority="14" stopIfTrue="1" operator="containsText" text=", на ">
      <formula>NOT(ISERROR(SEARCH(", на ",A1)))</formula>
    </cfRule>
    <cfRule type="containsText" dxfId="1024" priority="15" stopIfTrue="1" operator="containsText" text="шт.)">
      <formula>NOT(ISERROR(SEARCH("шт.)",A1)))</formula>
    </cfRule>
  </conditionalFormatting>
  <conditionalFormatting sqref="A1:U1048576">
    <cfRule type="expression" dxfId="1023"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7CDA8CB9-4C16-4BC5-99E0-48D341E35225}">
          <x14:formula1>
            <xm:f>'!System'!$BW$1:$BW$6</xm:f>
          </x14:formula1>
          <xm:sqref>G3:G85</xm:sqref>
        </x14:dataValidation>
        <x14:dataValidation type="list" allowBlank="1" showInputMessage="1" showErrorMessage="1" xr:uid="{5CA47250-64A1-45E9-A6E9-411D6E158521}">
          <x14:formula1>
            <xm:f>'!System'!$AG$1:$AO$1</xm:f>
          </x14:formula1>
          <xm:sqref>J3:J85</xm:sqref>
        </x14:dataValidation>
        <x14:dataValidation type="list" allowBlank="1" showInputMessage="1" showErrorMessage="1" xr:uid="{F5C7D20E-0E95-4776-A1CE-E48F28C53825}">
          <x14:formula1>
            <xm:f>'!System'!$A$1:$AE$1</xm:f>
          </x14:formula1>
          <xm:sqref>L3:L85</xm:sqref>
        </x14:dataValidation>
        <x14:dataValidation type="list" allowBlank="1" showInputMessage="1" showErrorMessage="1" xr:uid="{87F9A621-65EB-405D-B781-DCA0225F50A6}">
          <x14:formula1>
            <xm:f>'!System'!$AP$1:$BV$1</xm:f>
          </x14:formula1>
          <xm:sqref>O3:O85</xm:sqref>
        </x14:dataValidation>
        <x14:dataValidation type="list" allowBlank="1" showInputMessage="1" showErrorMessage="1" xr:uid="{B1216655-C262-450F-A48B-F9616958176B}">
          <x14:formula1>
            <xm:f>'!System'!$BX$1:$BX$5</xm:f>
          </x14:formula1>
          <xm:sqref>P3:P85</xm:sqref>
        </x14:dataValidation>
        <x14:dataValidation type="list" allowBlank="1" showInputMessage="1" showErrorMessage="1" xr:uid="{7BC2D05F-5617-4D6A-8896-33E2D84118A2}">
          <x14:formula1>
            <xm:f>'!System'!$AG$2:$AG$17</xm:f>
          </x14:formula1>
          <xm:sqref>I20 I21 I22 I23 I24 I25 I26 I27 I28 I29 I30 I31 I32 I33 I34 I35 I36 I37 I46 I47 I48 I50 I51 I52 I53 I54</xm:sqref>
        </x14:dataValidation>
        <x14:dataValidation type="list" allowBlank="1" showInputMessage="1" showErrorMessage="1" xr:uid="{BB1572E0-14DF-4BD8-9597-866856A2270A}">
          <x14:formula1>
            <xm:f>'!System'!$AH$2:$AH$16</xm:f>
          </x14:formula1>
          <xm:sqref>I38 I39 I40 I41 I42 I43 I44 I45 I49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C45B9-0D60-46C5-B824-B403E6E9FE44}">
  <sheetPr codeName="Лист55">
    <tabColor theme="8" tint="0.499984740745262"/>
  </sheetPr>
  <dimension ref="A1:U75"/>
  <sheetViews>
    <sheetView topLeftCell="A39" zoomScale="85" zoomScaleNormal="85" workbookViewId="0">
      <selection activeCell="L62" sqref="L62"/>
    </sheetView>
  </sheetViews>
  <sheetFormatPr defaultRowHeight="15" x14ac:dyDescent="0.25"/>
  <cols>
    <col min="1" max="2" width="8.7109375" customWidth="1"/>
    <col min="3" max="4" width="25.7109375" customWidth="1"/>
    <col min="5" max="6" width="8.7109375" customWidth="1"/>
    <col min="7" max="7" width="15.7109375" customWidth="1"/>
    <col min="8" max="10" width="10.7109375" customWidth="1"/>
    <col min="11" max="11" width="15.7109375" customWidth="1"/>
    <col min="12" max="12" width="34.7109375" customWidth="1"/>
    <col min="13" max="13" width="11.7109375" customWidth="1"/>
    <col min="14" max="14" width="15.7109375" customWidth="1"/>
    <col min="15" max="17" width="8.7109375" customWidth="1"/>
    <col min="18" max="18" width="15.7109375" customWidth="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17"/>
      <c r="B3" s="17"/>
      <c r="C3" s="17"/>
      <c r="D3" s="17"/>
      <c r="E3" s="17"/>
      <c r="F3" s="17"/>
      <c r="G3" s="17"/>
      <c r="H3" s="17"/>
      <c r="I3" s="17"/>
      <c r="J3" s="17"/>
      <c r="K3" s="17"/>
      <c r="L3" s="17"/>
      <c r="M3" s="17"/>
      <c r="N3" s="17"/>
      <c r="O3" s="17"/>
      <c r="P3" s="17"/>
      <c r="Q3" s="17"/>
      <c r="R3" s="17"/>
      <c r="S3" s="17"/>
      <c r="T3" s="17"/>
      <c r="U3" s="17"/>
    </row>
    <row r="4" spans="1:21" ht="15.75" x14ac:dyDescent="0.25">
      <c r="A4" s="17"/>
      <c r="B4" s="17"/>
      <c r="C4" s="17"/>
      <c r="D4" s="17"/>
      <c r="E4" s="17"/>
      <c r="F4" s="17"/>
      <c r="G4" s="17"/>
      <c r="H4" s="17"/>
      <c r="I4" s="17"/>
      <c r="J4" s="17"/>
      <c r="K4" s="17"/>
      <c r="L4" s="17"/>
      <c r="M4" s="17"/>
      <c r="N4" s="17"/>
      <c r="O4" s="17"/>
      <c r="P4" s="17"/>
      <c r="Q4" s="17"/>
      <c r="R4" s="17"/>
      <c r="S4" s="17"/>
      <c r="T4" s="17"/>
      <c r="U4" s="17"/>
    </row>
    <row r="5" spans="1:21" ht="15.75" x14ac:dyDescent="0.25">
      <c r="A5" s="18" t="s">
        <v>2940</v>
      </c>
      <c r="B5" s="19" t="str">
        <f>A5</f>
        <v>Крп20</v>
      </c>
      <c r="C5" s="19" t="s">
        <v>2932</v>
      </c>
      <c r="D5" s="19" t="s">
        <v>2941</v>
      </c>
      <c r="E5" s="19"/>
      <c r="F5" s="19"/>
      <c r="G5" s="19"/>
      <c r="H5" s="19"/>
      <c r="I5" s="19"/>
      <c r="J5" s="19"/>
      <c r="K5" s="19"/>
      <c r="L5" s="19"/>
      <c r="M5" s="19"/>
      <c r="N5" s="19"/>
      <c r="O5" s="19"/>
      <c r="P5" s="19"/>
      <c r="Q5" s="19"/>
      <c r="R5" s="19"/>
      <c r="S5" s="19"/>
      <c r="T5" s="19"/>
      <c r="U5" s="20"/>
    </row>
    <row r="6" spans="1:21" ht="31.5" x14ac:dyDescent="0.25">
      <c r="A6" s="32" t="str">
        <f>A5</f>
        <v>Крп20</v>
      </c>
      <c r="B6" s="30">
        <v>1</v>
      </c>
      <c r="C6" s="30" t="s">
        <v>2909</v>
      </c>
      <c r="D6" s="30" t="s">
        <v>2933</v>
      </c>
      <c r="E6" s="30">
        <v>9</v>
      </c>
      <c r="F6" s="13">
        <v>0.61699999999999999</v>
      </c>
      <c r="G6" s="30"/>
      <c r="H6" s="30">
        <f>165</f>
        <v>165</v>
      </c>
      <c r="I6" s="30">
        <v>10</v>
      </c>
      <c r="J6" s="30" t="s">
        <v>1</v>
      </c>
      <c r="K6" s="30"/>
      <c r="L6" s="30"/>
      <c r="M6" s="30"/>
      <c r="N6" s="30"/>
      <c r="O6" s="30"/>
      <c r="P6" s="30"/>
      <c r="Q6" s="30"/>
      <c r="R6" s="30"/>
      <c r="S6" s="30" t="s">
        <v>2934</v>
      </c>
      <c r="T6" s="30" t="s">
        <v>2934</v>
      </c>
      <c r="U6" s="33">
        <v>12.5</v>
      </c>
    </row>
    <row r="7" spans="1:21" ht="31.5" x14ac:dyDescent="0.25">
      <c r="A7" s="32" t="str">
        <f>A5</f>
        <v>Крп20</v>
      </c>
      <c r="B7" s="30">
        <v>2</v>
      </c>
      <c r="C7" s="30" t="s">
        <v>2909</v>
      </c>
      <c r="D7" s="30" t="s">
        <v>2935</v>
      </c>
      <c r="E7" s="30">
        <v>2</v>
      </c>
      <c r="F7" s="13">
        <v>0.61699999999999999</v>
      </c>
      <c r="G7" s="30"/>
      <c r="H7" s="30">
        <v>1280</v>
      </c>
      <c r="I7" s="30">
        <v>10</v>
      </c>
      <c r="J7" s="30" t="s">
        <v>1</v>
      </c>
      <c r="K7" s="30"/>
      <c r="L7" s="30"/>
      <c r="M7" s="30"/>
      <c r="N7" s="30"/>
      <c r="O7" s="30"/>
      <c r="P7" s="30"/>
      <c r="Q7" s="30"/>
      <c r="R7" s="30"/>
      <c r="S7" s="30" t="s">
        <v>2934</v>
      </c>
      <c r="T7" s="30" t="s">
        <v>2934</v>
      </c>
      <c r="U7" s="33">
        <v>12.5</v>
      </c>
    </row>
    <row r="8" spans="1:21" ht="15.75" x14ac:dyDescent="0.25">
      <c r="A8" s="17"/>
      <c r="B8" s="17"/>
      <c r="C8" s="17"/>
      <c r="D8" s="17"/>
      <c r="E8" s="17"/>
      <c r="F8" s="17"/>
      <c r="G8" s="17"/>
      <c r="H8" s="17"/>
      <c r="I8" s="17"/>
      <c r="J8" s="17"/>
      <c r="K8" s="17"/>
      <c r="L8" s="17"/>
      <c r="M8" s="17"/>
      <c r="N8" s="17"/>
      <c r="O8" s="17"/>
      <c r="P8" s="17"/>
      <c r="Q8" s="17"/>
      <c r="R8" s="17"/>
      <c r="S8" s="17"/>
      <c r="T8" s="17"/>
      <c r="U8" s="17"/>
    </row>
    <row r="9" spans="1:21" ht="15.75" x14ac:dyDescent="0.25">
      <c r="A9" s="18" t="s">
        <v>2936</v>
      </c>
      <c r="B9" s="19" t="str">
        <f>A9</f>
        <v>Мн1</v>
      </c>
      <c r="C9" s="19" t="s">
        <v>2942</v>
      </c>
      <c r="D9" s="19" t="s">
        <v>2943</v>
      </c>
      <c r="E9" s="19"/>
      <c r="F9" s="19"/>
      <c r="G9" s="19"/>
      <c r="H9" s="19"/>
      <c r="I9" s="19"/>
      <c r="J9" s="19"/>
      <c r="K9" s="19"/>
      <c r="L9" s="19"/>
      <c r="M9" s="19"/>
      <c r="N9" s="19"/>
      <c r="O9" s="19"/>
      <c r="P9" s="19"/>
      <c r="Q9" s="19"/>
      <c r="R9" s="19"/>
      <c r="S9" s="19"/>
      <c r="T9" s="19"/>
      <c r="U9" s="20"/>
    </row>
    <row r="10" spans="1:21" ht="15.75" x14ac:dyDescent="0.25">
      <c r="A10" s="32" t="s">
        <v>2936</v>
      </c>
      <c r="B10" s="21">
        <v>1</v>
      </c>
      <c r="C10" s="21" t="s">
        <v>2944</v>
      </c>
      <c r="D10" s="21" t="s">
        <v>2945</v>
      </c>
      <c r="E10" s="21">
        <v>1</v>
      </c>
      <c r="F10" s="13">
        <v>78.5</v>
      </c>
      <c r="G10" s="30"/>
      <c r="H10" s="30"/>
      <c r="I10" s="30"/>
      <c r="J10" s="30"/>
      <c r="K10" s="13">
        <v>48400</v>
      </c>
      <c r="L10" s="30" t="s">
        <v>2827</v>
      </c>
      <c r="M10" s="30" t="s">
        <v>2837</v>
      </c>
      <c r="N10" s="30"/>
      <c r="O10" s="30" t="s">
        <v>5</v>
      </c>
      <c r="P10" s="30"/>
      <c r="Q10" s="30"/>
      <c r="R10" s="30"/>
      <c r="S10" s="30"/>
      <c r="T10" s="30"/>
      <c r="U10" s="33"/>
    </row>
    <row r="11" spans="1:21" ht="31.5" x14ac:dyDescent="0.25">
      <c r="A11" s="32" t="s">
        <v>2936</v>
      </c>
      <c r="B11" s="30">
        <v>2</v>
      </c>
      <c r="C11" s="30" t="s">
        <v>2909</v>
      </c>
      <c r="D11" s="30" t="s">
        <v>2937</v>
      </c>
      <c r="E11" s="30">
        <v>4</v>
      </c>
      <c r="F11" s="13">
        <v>1.208</v>
      </c>
      <c r="G11" s="30"/>
      <c r="H11" s="30">
        <v>170</v>
      </c>
      <c r="I11" s="30">
        <v>14</v>
      </c>
      <c r="J11" s="30" t="s">
        <v>2</v>
      </c>
      <c r="K11" s="30"/>
      <c r="L11" s="30"/>
      <c r="M11" s="30"/>
      <c r="N11" s="30"/>
      <c r="O11" s="30"/>
      <c r="P11" s="30"/>
      <c r="Q11" s="30"/>
      <c r="R11" s="30"/>
      <c r="S11" s="30" t="s">
        <v>2934</v>
      </c>
      <c r="T11" s="30" t="s">
        <v>2934</v>
      </c>
      <c r="U11" s="33">
        <v>35</v>
      </c>
    </row>
    <row r="12" spans="1:21" ht="15.75" x14ac:dyDescent="0.25">
      <c r="A12" s="32" t="s">
        <v>2936</v>
      </c>
      <c r="B12" s="21">
        <v>3</v>
      </c>
      <c r="C12" s="21" t="s">
        <v>2944</v>
      </c>
      <c r="D12" s="21" t="s">
        <v>2946</v>
      </c>
      <c r="E12" s="21">
        <v>4</v>
      </c>
      <c r="F12" s="13">
        <v>62.8</v>
      </c>
      <c r="G12" s="30"/>
      <c r="H12" s="30"/>
      <c r="I12" s="30"/>
      <c r="J12" s="30"/>
      <c r="K12" s="13">
        <v>1600</v>
      </c>
      <c r="L12" s="30" t="s">
        <v>2827</v>
      </c>
      <c r="M12" s="30" t="s">
        <v>2835</v>
      </c>
      <c r="N12" s="30"/>
      <c r="O12" s="30" t="s">
        <v>5</v>
      </c>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8" t="s">
        <v>2947</v>
      </c>
      <c r="B14" s="19" t="str">
        <f>A14</f>
        <v>Му1</v>
      </c>
      <c r="C14" s="19" t="s">
        <v>2942</v>
      </c>
      <c r="D14" s="19" t="s">
        <v>2948</v>
      </c>
      <c r="E14" s="19"/>
      <c r="F14" s="19"/>
      <c r="G14" s="19"/>
      <c r="H14" s="19"/>
      <c r="I14" s="19"/>
      <c r="J14" s="19"/>
      <c r="K14" s="19"/>
      <c r="L14" s="19"/>
      <c r="M14" s="19"/>
      <c r="N14" s="19"/>
      <c r="O14" s="19"/>
      <c r="P14" s="19"/>
      <c r="Q14" s="19"/>
      <c r="R14" s="19"/>
      <c r="S14" s="19"/>
      <c r="T14" s="19"/>
      <c r="U14" s="20"/>
    </row>
    <row r="15" spans="1:21" ht="15.75" x14ac:dyDescent="0.25">
      <c r="A15" s="32" t="str">
        <f>A14</f>
        <v>Му1</v>
      </c>
      <c r="B15" s="21">
        <v>1</v>
      </c>
      <c r="C15" s="21" t="s">
        <v>2938</v>
      </c>
      <c r="D15" s="21" t="s">
        <v>2949</v>
      </c>
      <c r="E15" s="21">
        <v>1</v>
      </c>
      <c r="F15" s="13">
        <v>104.5</v>
      </c>
      <c r="G15" s="30"/>
      <c r="H15" s="30"/>
      <c r="I15" s="30"/>
      <c r="J15" s="30"/>
      <c r="K15" s="30">
        <v>100</v>
      </c>
      <c r="L15" s="30" t="s">
        <v>2026</v>
      </c>
      <c r="M15" s="30" t="s">
        <v>2145</v>
      </c>
      <c r="N15" s="30"/>
      <c r="O15" s="30" t="s">
        <v>5</v>
      </c>
      <c r="P15" s="30"/>
      <c r="Q15" s="30"/>
      <c r="R15" s="30"/>
      <c r="S15" s="30"/>
      <c r="T15" s="30"/>
      <c r="U15" s="33"/>
    </row>
    <row r="16" spans="1:21" ht="15.75" x14ac:dyDescent="0.25">
      <c r="A16" s="32" t="str">
        <f>A15</f>
        <v>Му1</v>
      </c>
      <c r="B16" s="21">
        <v>3</v>
      </c>
      <c r="C16" s="21" t="s">
        <v>2944</v>
      </c>
      <c r="D16" s="21" t="s">
        <v>2950</v>
      </c>
      <c r="E16" s="21">
        <v>1</v>
      </c>
      <c r="F16" s="13">
        <v>62.8</v>
      </c>
      <c r="G16" s="30"/>
      <c r="H16" s="30"/>
      <c r="I16" s="30"/>
      <c r="J16" s="30"/>
      <c r="K16" s="13">
        <v>9025</v>
      </c>
      <c r="L16" s="30" t="s">
        <v>2827</v>
      </c>
      <c r="M16" s="30" t="s">
        <v>2835</v>
      </c>
      <c r="N16" s="30"/>
      <c r="O16" s="30" t="s">
        <v>5</v>
      </c>
      <c r="P16" s="30"/>
      <c r="Q16" s="30"/>
      <c r="R16" s="30"/>
      <c r="S16" s="30"/>
      <c r="T16" s="30"/>
      <c r="U16" s="33"/>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8" t="s">
        <v>2951</v>
      </c>
      <c r="B18" s="19" t="str">
        <f>A18</f>
        <v>Му2</v>
      </c>
      <c r="C18" s="19" t="s">
        <v>2942</v>
      </c>
      <c r="D18" s="19" t="s">
        <v>2952</v>
      </c>
      <c r="E18" s="19"/>
      <c r="F18" s="19"/>
      <c r="G18" s="19"/>
      <c r="H18" s="19"/>
      <c r="I18" s="19"/>
      <c r="J18" s="19"/>
      <c r="K18" s="19"/>
      <c r="L18" s="19"/>
      <c r="M18" s="19"/>
      <c r="N18" s="19"/>
      <c r="O18" s="19"/>
      <c r="P18" s="19"/>
      <c r="Q18" s="19"/>
      <c r="R18" s="19"/>
      <c r="S18" s="19"/>
      <c r="T18" s="19"/>
      <c r="U18" s="20"/>
    </row>
    <row r="19" spans="1:21" ht="15.75" x14ac:dyDescent="0.25">
      <c r="A19" s="32" t="str">
        <f>A18</f>
        <v>Му2</v>
      </c>
      <c r="B19" s="21">
        <v>1</v>
      </c>
      <c r="C19" s="21" t="s">
        <v>2938</v>
      </c>
      <c r="D19" s="21" t="s">
        <v>2949</v>
      </c>
      <c r="E19" s="21">
        <v>1</v>
      </c>
      <c r="F19" s="13">
        <v>54.4</v>
      </c>
      <c r="G19" s="30"/>
      <c r="H19" s="30"/>
      <c r="I19" s="30"/>
      <c r="J19" s="30"/>
      <c r="K19" s="30">
        <v>200</v>
      </c>
      <c r="L19" s="30" t="s">
        <v>2026</v>
      </c>
      <c r="M19" s="30" t="s">
        <v>2133</v>
      </c>
      <c r="N19" s="30"/>
      <c r="O19" s="30" t="s">
        <v>5</v>
      </c>
      <c r="P19" s="30"/>
      <c r="Q19" s="30"/>
      <c r="R19" s="30"/>
      <c r="S19" s="30"/>
      <c r="T19" s="30"/>
      <c r="U19" s="33"/>
    </row>
    <row r="20" spans="1:21" ht="15.75" x14ac:dyDescent="0.25">
      <c r="A20" s="32" t="str">
        <f>A19</f>
        <v>Му2</v>
      </c>
      <c r="B20" s="21">
        <v>3</v>
      </c>
      <c r="C20" s="21" t="s">
        <v>2944</v>
      </c>
      <c r="D20" s="21" t="s">
        <v>2950</v>
      </c>
      <c r="E20" s="21">
        <v>1</v>
      </c>
      <c r="F20" s="13">
        <v>62.8</v>
      </c>
      <c r="G20" s="30"/>
      <c r="H20" s="30"/>
      <c r="I20" s="30"/>
      <c r="J20" s="30"/>
      <c r="K20" s="13">
        <v>9025</v>
      </c>
      <c r="L20" s="30" t="s">
        <v>2827</v>
      </c>
      <c r="M20" s="30" t="s">
        <v>2835</v>
      </c>
      <c r="N20" s="30"/>
      <c r="O20" s="30" t="s">
        <v>5</v>
      </c>
      <c r="P20" s="30"/>
      <c r="Q20" s="30"/>
      <c r="R20" s="30"/>
      <c r="S20" s="30"/>
      <c r="T20" s="30"/>
      <c r="U20" s="33"/>
    </row>
    <row r="21" spans="1:21" ht="15.75" x14ac:dyDescent="0.25">
      <c r="A21" s="32" t="str">
        <f>A20</f>
        <v>Му2</v>
      </c>
      <c r="B21" s="21">
        <v>3</v>
      </c>
      <c r="C21" s="21" t="s">
        <v>2944</v>
      </c>
      <c r="D21" s="21" t="s">
        <v>2950</v>
      </c>
      <c r="E21" s="21">
        <v>1</v>
      </c>
      <c r="F21" s="13">
        <v>62.8</v>
      </c>
      <c r="G21" s="30"/>
      <c r="H21" s="30"/>
      <c r="I21" s="30"/>
      <c r="J21" s="30"/>
      <c r="K21" s="13">
        <v>9025</v>
      </c>
      <c r="L21" s="30" t="s">
        <v>2827</v>
      </c>
      <c r="M21" s="30" t="s">
        <v>2835</v>
      </c>
      <c r="N21" s="30"/>
      <c r="O21" s="30" t="s">
        <v>5</v>
      </c>
      <c r="P21" s="30"/>
      <c r="Q21" s="30"/>
      <c r="R21" s="30"/>
      <c r="S21" s="30"/>
      <c r="T21" s="30"/>
      <c r="U21" s="33"/>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8" t="s">
        <v>2953</v>
      </c>
      <c r="B23" s="19" t="str">
        <f>A23</f>
        <v>Му5</v>
      </c>
      <c r="C23" s="19" t="s">
        <v>2942</v>
      </c>
      <c r="D23" s="19" t="s">
        <v>2952</v>
      </c>
      <c r="E23" s="19"/>
      <c r="F23" s="19"/>
      <c r="G23" s="19"/>
      <c r="H23" s="19"/>
      <c r="I23" s="19"/>
      <c r="J23" s="19"/>
      <c r="K23" s="19"/>
      <c r="L23" s="19"/>
      <c r="M23" s="19"/>
      <c r="N23" s="19"/>
      <c r="O23" s="19"/>
      <c r="P23" s="19"/>
      <c r="Q23" s="19"/>
      <c r="R23" s="19"/>
      <c r="S23" s="19"/>
      <c r="T23" s="19"/>
      <c r="U23" s="20"/>
    </row>
    <row r="24" spans="1:21" ht="15.75" x14ac:dyDescent="0.25">
      <c r="A24" s="32" t="str">
        <f>A23</f>
        <v>Му5</v>
      </c>
      <c r="B24" s="21">
        <v>1</v>
      </c>
      <c r="C24" s="21" t="s">
        <v>2938</v>
      </c>
      <c r="D24" s="21" t="s">
        <v>2949</v>
      </c>
      <c r="E24" s="21">
        <v>1</v>
      </c>
      <c r="F24" s="13">
        <v>54.4</v>
      </c>
      <c r="G24" s="30"/>
      <c r="H24" s="30"/>
      <c r="I24" s="30"/>
      <c r="J24" s="30"/>
      <c r="K24" s="30">
        <v>200</v>
      </c>
      <c r="L24" s="30" t="s">
        <v>2026</v>
      </c>
      <c r="M24" s="30" t="s">
        <v>2133</v>
      </c>
      <c r="N24" s="30"/>
      <c r="O24" s="30" t="s">
        <v>5</v>
      </c>
      <c r="P24" s="30"/>
      <c r="Q24" s="30"/>
      <c r="R24" s="30"/>
      <c r="S24" s="30"/>
      <c r="T24" s="30"/>
      <c r="U24" s="33"/>
    </row>
    <row r="25" spans="1:21" ht="15.75" x14ac:dyDescent="0.25">
      <c r="A25" s="32" t="str">
        <f>A24</f>
        <v>Му5</v>
      </c>
      <c r="B25" s="21">
        <v>3</v>
      </c>
      <c r="C25" s="21" t="s">
        <v>2944</v>
      </c>
      <c r="D25" s="21" t="s">
        <v>2950</v>
      </c>
      <c r="E25" s="21">
        <v>1</v>
      </c>
      <c r="F25" s="13">
        <v>62.8</v>
      </c>
      <c r="G25" s="30"/>
      <c r="H25" s="30"/>
      <c r="I25" s="30"/>
      <c r="J25" s="30"/>
      <c r="K25" s="13">
        <v>9025</v>
      </c>
      <c r="L25" s="30" t="s">
        <v>2827</v>
      </c>
      <c r="M25" s="30" t="s">
        <v>2835</v>
      </c>
      <c r="N25" s="30"/>
      <c r="O25" s="30" t="s">
        <v>5</v>
      </c>
      <c r="P25" s="30"/>
      <c r="Q25" s="30"/>
      <c r="R25" s="30"/>
      <c r="S25" s="30"/>
      <c r="T25" s="30"/>
      <c r="U25" s="33"/>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18" t="s">
        <v>3167</v>
      </c>
      <c r="B27" s="19" t="str">
        <f>A27</f>
        <v>КРс1</v>
      </c>
      <c r="C27" s="19" t="s">
        <v>2932</v>
      </c>
      <c r="D27" s="19" t="s">
        <v>3168</v>
      </c>
      <c r="E27" s="19"/>
      <c r="F27" s="19"/>
      <c r="G27" s="19"/>
      <c r="H27" s="19"/>
      <c r="I27" s="19"/>
      <c r="J27" s="19"/>
      <c r="K27" s="19"/>
      <c r="L27" s="19"/>
      <c r="M27" s="19"/>
      <c r="N27" s="19"/>
      <c r="O27" s="19"/>
      <c r="P27" s="19"/>
      <c r="Q27" s="19"/>
      <c r="R27" s="19"/>
      <c r="S27" s="19"/>
      <c r="T27" s="19"/>
      <c r="U27" s="20"/>
    </row>
    <row r="28" spans="1:21" ht="31.5" x14ac:dyDescent="0.25">
      <c r="A28" s="32" t="str">
        <f>A27</f>
        <v>КРс1</v>
      </c>
      <c r="B28" s="30">
        <v>1</v>
      </c>
      <c r="C28" s="30" t="s">
        <v>2909</v>
      </c>
      <c r="D28" s="30" t="s">
        <v>2933</v>
      </c>
      <c r="E28" s="30">
        <v>6</v>
      </c>
      <c r="F28" s="13">
        <v>0.88800000000000001</v>
      </c>
      <c r="G28" s="30"/>
      <c r="H28" s="30">
        <v>450</v>
      </c>
      <c r="I28" s="30">
        <v>12</v>
      </c>
      <c r="J28" s="30" t="s">
        <v>2</v>
      </c>
      <c r="K28" s="30"/>
      <c r="L28" s="30"/>
      <c r="M28" s="30"/>
      <c r="N28" s="30"/>
      <c r="O28" s="30"/>
      <c r="P28" s="30"/>
      <c r="Q28" s="30"/>
      <c r="R28" s="30"/>
      <c r="S28" s="30" t="s">
        <v>2934</v>
      </c>
      <c r="T28" s="30" t="s">
        <v>2934</v>
      </c>
      <c r="U28" s="33">
        <v>30</v>
      </c>
    </row>
    <row r="29" spans="1:21" ht="31.5" x14ac:dyDescent="0.25">
      <c r="A29" s="32" t="str">
        <f>A27</f>
        <v>КРс1</v>
      </c>
      <c r="B29" s="30">
        <v>2</v>
      </c>
      <c r="C29" s="30" t="s">
        <v>2909</v>
      </c>
      <c r="D29" s="30" t="s">
        <v>2935</v>
      </c>
      <c r="E29" s="30">
        <v>2</v>
      </c>
      <c r="F29" s="13">
        <v>1.208</v>
      </c>
      <c r="G29" s="30"/>
      <c r="H29" s="30">
        <v>1200</v>
      </c>
      <c r="I29" s="30">
        <v>14</v>
      </c>
      <c r="J29" s="30" t="s">
        <v>2</v>
      </c>
      <c r="K29" s="30"/>
      <c r="L29" s="30"/>
      <c r="M29" s="30"/>
      <c r="N29" s="30"/>
      <c r="O29" s="30"/>
      <c r="P29" s="30"/>
      <c r="Q29" s="30"/>
      <c r="R29" s="30"/>
      <c r="S29" s="30" t="s">
        <v>2934</v>
      </c>
      <c r="T29" s="30" t="s">
        <v>2934</v>
      </c>
      <c r="U29" s="33">
        <v>35</v>
      </c>
    </row>
    <row r="30" spans="1:21" ht="15.75" x14ac:dyDescent="0.25">
      <c r="A30" s="17"/>
      <c r="B30" s="17"/>
      <c r="C30" s="17"/>
      <c r="D30" s="17"/>
      <c r="E30" s="17"/>
      <c r="F30" s="17"/>
      <c r="G30" s="17"/>
      <c r="H30" s="17"/>
      <c r="I30" s="17"/>
      <c r="J30" s="17"/>
      <c r="K30" s="17"/>
      <c r="L30" s="17"/>
      <c r="M30" s="17"/>
      <c r="N30" s="17"/>
      <c r="O30" s="17"/>
      <c r="P30" s="17"/>
      <c r="Q30" s="17"/>
      <c r="R30" s="17"/>
      <c r="S30" s="17"/>
      <c r="T30" s="17"/>
      <c r="U30" s="17"/>
    </row>
    <row r="31" spans="1:21" ht="15.75" x14ac:dyDescent="0.25">
      <c r="A31" s="18" t="s">
        <v>3169</v>
      </c>
      <c r="B31" s="19" t="str">
        <f>A31</f>
        <v>Кр1</v>
      </c>
      <c r="C31" s="19" t="s">
        <v>2932</v>
      </c>
      <c r="D31" s="19" t="s">
        <v>3170</v>
      </c>
      <c r="E31" s="19"/>
      <c r="F31" s="19"/>
      <c r="G31" s="19"/>
      <c r="H31" s="19"/>
      <c r="I31" s="19"/>
      <c r="J31" s="19"/>
      <c r="K31" s="19"/>
      <c r="L31" s="19"/>
      <c r="M31" s="19"/>
      <c r="N31" s="19"/>
      <c r="O31" s="19"/>
      <c r="P31" s="19"/>
      <c r="Q31" s="19"/>
      <c r="R31" s="19"/>
      <c r="S31" s="19"/>
      <c r="T31" s="19"/>
      <c r="U31" s="20"/>
    </row>
    <row r="32" spans="1:21" ht="31.5" x14ac:dyDescent="0.25">
      <c r="A32" s="32" t="str">
        <f>A31</f>
        <v>Кр1</v>
      </c>
      <c r="B32" s="30">
        <v>1</v>
      </c>
      <c r="C32" s="30" t="s">
        <v>2909</v>
      </c>
      <c r="D32" s="30" t="s">
        <v>2933</v>
      </c>
      <c r="E32" s="30">
        <v>2</v>
      </c>
      <c r="F32" s="13">
        <v>0.88800000000000001</v>
      </c>
      <c r="G32" s="30"/>
      <c r="H32" s="30">
        <v>2900</v>
      </c>
      <c r="I32" s="30">
        <v>12</v>
      </c>
      <c r="J32" s="30" t="s">
        <v>2</v>
      </c>
      <c r="K32" s="30"/>
      <c r="L32" s="30"/>
      <c r="M32" s="30"/>
      <c r="N32" s="30"/>
      <c r="O32" s="30"/>
      <c r="P32" s="30"/>
      <c r="Q32" s="30"/>
      <c r="R32" s="30"/>
      <c r="S32" s="30" t="s">
        <v>2934</v>
      </c>
      <c r="T32" s="30" t="s">
        <v>2934</v>
      </c>
      <c r="U32" s="33">
        <v>30</v>
      </c>
    </row>
    <row r="33" spans="1:21" ht="31.5" x14ac:dyDescent="0.25">
      <c r="A33" s="32" t="str">
        <f>A31</f>
        <v>Кр1</v>
      </c>
      <c r="B33" s="30">
        <v>2</v>
      </c>
      <c r="C33" s="30" t="s">
        <v>2909</v>
      </c>
      <c r="D33" s="30" t="s">
        <v>2935</v>
      </c>
      <c r="E33" s="30">
        <v>15</v>
      </c>
      <c r="F33" s="13">
        <v>0.88800000000000001</v>
      </c>
      <c r="G33" s="30"/>
      <c r="H33" s="30">
        <v>780</v>
      </c>
      <c r="I33" s="30">
        <v>12</v>
      </c>
      <c r="J33" s="30" t="s">
        <v>2</v>
      </c>
      <c r="K33" s="30"/>
      <c r="L33" s="30"/>
      <c r="M33" s="30"/>
      <c r="N33" s="30"/>
      <c r="O33" s="30"/>
      <c r="P33" s="30"/>
      <c r="Q33" s="30"/>
      <c r="R33" s="30"/>
      <c r="S33" s="30" t="s">
        <v>2934</v>
      </c>
      <c r="T33" s="30" t="s">
        <v>2934</v>
      </c>
      <c r="U33" s="33">
        <v>30</v>
      </c>
    </row>
    <row r="34" spans="1:21" ht="15.75" x14ac:dyDescent="0.25">
      <c r="A34" s="17"/>
      <c r="B34" s="17"/>
      <c r="C34" s="17"/>
      <c r="D34" s="17"/>
      <c r="E34" s="17"/>
      <c r="F34" s="17"/>
      <c r="G34" s="17"/>
      <c r="H34" s="17"/>
      <c r="I34" s="17"/>
      <c r="J34" s="17"/>
      <c r="K34" s="17"/>
      <c r="L34" s="17"/>
      <c r="M34" s="17"/>
      <c r="N34" s="17"/>
      <c r="O34" s="17"/>
      <c r="P34" s="17"/>
      <c r="Q34" s="17"/>
      <c r="R34" s="17"/>
      <c r="S34" s="17"/>
      <c r="T34" s="17"/>
      <c r="U34" s="17"/>
    </row>
    <row r="35" spans="1:21" ht="15.75" x14ac:dyDescent="0.25">
      <c r="A35" s="18" t="s">
        <v>3171</v>
      </c>
      <c r="B35" s="19" t="str">
        <f>A35</f>
        <v>Кр2</v>
      </c>
      <c r="C35" s="19" t="s">
        <v>2932</v>
      </c>
      <c r="D35" s="19" t="s">
        <v>3172</v>
      </c>
      <c r="E35" s="19"/>
      <c r="F35" s="19"/>
      <c r="G35" s="19"/>
      <c r="H35" s="19"/>
      <c r="I35" s="19"/>
      <c r="J35" s="19"/>
      <c r="K35" s="19"/>
      <c r="L35" s="19"/>
      <c r="M35" s="19"/>
      <c r="N35" s="19"/>
      <c r="O35" s="19"/>
      <c r="P35" s="19"/>
      <c r="Q35" s="19"/>
      <c r="R35" s="19"/>
      <c r="S35" s="19"/>
      <c r="T35" s="19"/>
      <c r="U35" s="20"/>
    </row>
    <row r="36" spans="1:21" ht="31.5" x14ac:dyDescent="0.25">
      <c r="A36" s="32" t="str">
        <f>A35</f>
        <v>Кр2</v>
      </c>
      <c r="B36" s="30">
        <v>1</v>
      </c>
      <c r="C36" s="30" t="s">
        <v>2909</v>
      </c>
      <c r="D36" s="30" t="s">
        <v>2933</v>
      </c>
      <c r="E36" s="30">
        <v>2</v>
      </c>
      <c r="F36" s="13">
        <v>0.88800000000000001</v>
      </c>
      <c r="G36" s="30"/>
      <c r="H36" s="30">
        <v>2100</v>
      </c>
      <c r="I36" s="30">
        <v>12</v>
      </c>
      <c r="J36" s="30" t="s">
        <v>2</v>
      </c>
      <c r="K36" s="30"/>
      <c r="L36" s="30"/>
      <c r="M36" s="30"/>
      <c r="N36" s="30"/>
      <c r="O36" s="30"/>
      <c r="P36" s="30"/>
      <c r="Q36" s="30"/>
      <c r="R36" s="30"/>
      <c r="S36" s="30" t="s">
        <v>2934</v>
      </c>
      <c r="T36" s="30" t="s">
        <v>2934</v>
      </c>
      <c r="U36" s="33">
        <v>30</v>
      </c>
    </row>
    <row r="37" spans="1:21" ht="31.5" x14ac:dyDescent="0.25">
      <c r="A37" s="32" t="str">
        <f>A35</f>
        <v>Кр2</v>
      </c>
      <c r="B37" s="30">
        <v>2</v>
      </c>
      <c r="C37" s="30" t="s">
        <v>2909</v>
      </c>
      <c r="D37" s="30" t="s">
        <v>2935</v>
      </c>
      <c r="E37" s="30">
        <v>11</v>
      </c>
      <c r="F37" s="13">
        <v>0.88800000000000001</v>
      </c>
      <c r="G37" s="30"/>
      <c r="H37" s="30">
        <v>780</v>
      </c>
      <c r="I37" s="30">
        <v>12</v>
      </c>
      <c r="J37" s="30" t="s">
        <v>2</v>
      </c>
      <c r="K37" s="30"/>
      <c r="L37" s="30"/>
      <c r="M37" s="30"/>
      <c r="N37" s="30"/>
      <c r="O37" s="30"/>
      <c r="P37" s="30"/>
      <c r="Q37" s="30"/>
      <c r="R37" s="30"/>
      <c r="S37" s="30" t="s">
        <v>2934</v>
      </c>
      <c r="T37" s="30" t="s">
        <v>2934</v>
      </c>
      <c r="U37" s="33">
        <v>30</v>
      </c>
    </row>
    <row r="38" spans="1:21" ht="15.75" x14ac:dyDescent="0.25">
      <c r="A38" s="17"/>
      <c r="B38" s="17"/>
      <c r="C38" s="17"/>
      <c r="D38" s="17"/>
      <c r="E38" s="17"/>
      <c r="F38" s="17"/>
      <c r="G38" s="17"/>
      <c r="H38" s="17"/>
      <c r="I38" s="17"/>
      <c r="J38" s="17"/>
      <c r="K38" s="17"/>
      <c r="L38" s="17"/>
      <c r="M38" s="17"/>
      <c r="N38" s="17"/>
      <c r="O38" s="17"/>
      <c r="P38" s="17"/>
      <c r="Q38" s="17"/>
      <c r="R38" s="17"/>
      <c r="S38" s="17"/>
      <c r="T38" s="17"/>
      <c r="U38" s="17"/>
    </row>
    <row r="39" spans="1:21" ht="15.75" x14ac:dyDescent="0.25">
      <c r="A39" s="18" t="s">
        <v>3173</v>
      </c>
      <c r="B39" s="19" t="str">
        <f>A39</f>
        <v>КП1</v>
      </c>
      <c r="C39" s="19" t="s">
        <v>2932</v>
      </c>
      <c r="D39" s="19" t="s">
        <v>3174</v>
      </c>
      <c r="E39" s="19"/>
      <c r="F39" s="19"/>
      <c r="G39" s="19"/>
      <c r="H39" s="19"/>
      <c r="I39" s="19"/>
      <c r="J39" s="19"/>
      <c r="K39" s="19"/>
      <c r="L39" s="19"/>
      <c r="M39" s="19"/>
      <c r="N39" s="19"/>
      <c r="O39" s="19"/>
      <c r="P39" s="19"/>
      <c r="Q39" s="19"/>
      <c r="R39" s="19"/>
      <c r="S39" s="19"/>
      <c r="T39" s="19"/>
      <c r="U39" s="20"/>
    </row>
    <row r="40" spans="1:21" ht="31.5" x14ac:dyDescent="0.25">
      <c r="A40" s="32" t="str">
        <f>A39</f>
        <v>КП1</v>
      </c>
      <c r="B40" s="30">
        <v>1</v>
      </c>
      <c r="C40" s="30" t="s">
        <v>2909</v>
      </c>
      <c r="D40" s="30" t="s">
        <v>3175</v>
      </c>
      <c r="E40" s="30">
        <v>4</v>
      </c>
      <c r="F40" s="13">
        <v>0.88800000000000001</v>
      </c>
      <c r="G40" s="30"/>
      <c r="H40" s="30">
        <v>6000</v>
      </c>
      <c r="I40" s="30">
        <v>12</v>
      </c>
      <c r="J40" s="30" t="s">
        <v>2</v>
      </c>
      <c r="K40" s="30"/>
      <c r="L40" s="30"/>
      <c r="M40" s="30"/>
      <c r="N40" s="30"/>
      <c r="O40" s="30"/>
      <c r="P40" s="30"/>
      <c r="Q40" s="30"/>
      <c r="R40" s="30"/>
      <c r="S40" s="30" t="s">
        <v>2934</v>
      </c>
      <c r="T40" s="30" t="s">
        <v>2934</v>
      </c>
      <c r="U40" s="33">
        <v>30</v>
      </c>
    </row>
    <row r="41" spans="1:21" ht="31.5" x14ac:dyDescent="0.25">
      <c r="A41" s="32" t="str">
        <f>A40</f>
        <v>КП1</v>
      </c>
      <c r="B41" s="30">
        <v>2</v>
      </c>
      <c r="C41" s="30" t="s">
        <v>2909</v>
      </c>
      <c r="D41" s="30" t="s">
        <v>3176</v>
      </c>
      <c r="E41" s="30">
        <v>60</v>
      </c>
      <c r="F41" s="13">
        <v>0.88800000000000001</v>
      </c>
      <c r="G41" s="30"/>
      <c r="H41" s="30">
        <v>760</v>
      </c>
      <c r="I41" s="30">
        <v>12</v>
      </c>
      <c r="J41" s="30" t="s">
        <v>2</v>
      </c>
      <c r="K41" s="30"/>
      <c r="L41" s="30"/>
      <c r="M41" s="30"/>
      <c r="N41" s="30"/>
      <c r="O41" s="30"/>
      <c r="P41" s="30"/>
      <c r="Q41" s="30"/>
      <c r="R41" s="30"/>
      <c r="S41" s="30" t="s">
        <v>2934</v>
      </c>
      <c r="T41" s="30" t="s">
        <v>2934</v>
      </c>
      <c r="U41" s="33">
        <v>30</v>
      </c>
    </row>
    <row r="42" spans="1:21" ht="31.5" x14ac:dyDescent="0.25">
      <c r="A42" s="32" t="str">
        <f>A39</f>
        <v>КП1</v>
      </c>
      <c r="B42" s="30">
        <v>3</v>
      </c>
      <c r="C42" s="30" t="s">
        <v>2909</v>
      </c>
      <c r="D42" s="30" t="s">
        <v>2935</v>
      </c>
      <c r="E42" s="30">
        <v>60</v>
      </c>
      <c r="F42" s="13">
        <v>0.61599999999999999</v>
      </c>
      <c r="G42" s="30"/>
      <c r="H42" s="30">
        <v>500</v>
      </c>
      <c r="I42" s="30">
        <v>10</v>
      </c>
      <c r="J42" s="30" t="s">
        <v>2</v>
      </c>
      <c r="K42" s="30"/>
      <c r="L42" s="30"/>
      <c r="M42" s="30"/>
      <c r="N42" s="30"/>
      <c r="O42" s="30"/>
      <c r="P42" s="30"/>
      <c r="Q42" s="30"/>
      <c r="R42" s="30"/>
      <c r="S42" s="30" t="s">
        <v>2934</v>
      </c>
      <c r="T42" s="30" t="s">
        <v>2934</v>
      </c>
      <c r="U42" s="33">
        <v>25</v>
      </c>
    </row>
    <row r="43" spans="1:21" ht="31.5" x14ac:dyDescent="0.25">
      <c r="A43" s="32" t="str">
        <f>A40</f>
        <v>КП1</v>
      </c>
      <c r="B43" s="30">
        <v>4</v>
      </c>
      <c r="C43" s="30" t="s">
        <v>2909</v>
      </c>
      <c r="D43" s="30" t="s">
        <v>2935</v>
      </c>
      <c r="E43" s="30">
        <v>4</v>
      </c>
      <c r="F43" s="13">
        <v>0.88800000000000001</v>
      </c>
      <c r="G43" s="30"/>
      <c r="H43" s="30">
        <v>1200</v>
      </c>
      <c r="I43" s="30">
        <v>12</v>
      </c>
      <c r="J43" s="30" t="s">
        <v>2</v>
      </c>
      <c r="K43" s="30"/>
      <c r="L43" s="30"/>
      <c r="M43" s="30"/>
      <c r="N43" s="30"/>
      <c r="O43" s="30"/>
      <c r="P43" s="30"/>
      <c r="Q43" s="30"/>
      <c r="R43" s="30"/>
      <c r="S43" s="30" t="s">
        <v>2934</v>
      </c>
      <c r="T43" s="30" t="s">
        <v>2934</v>
      </c>
      <c r="U43" s="33">
        <v>30</v>
      </c>
    </row>
    <row r="44" spans="1:21" ht="15.75" x14ac:dyDescent="0.25">
      <c r="A44" s="17"/>
      <c r="B44" s="17"/>
      <c r="C44" s="17"/>
      <c r="D44" s="17"/>
      <c r="E44" s="17"/>
      <c r="F44" s="17"/>
      <c r="G44" s="17"/>
      <c r="H44" s="17"/>
      <c r="I44" s="17"/>
      <c r="J44" s="17"/>
      <c r="K44" s="17"/>
      <c r="L44" s="17"/>
      <c r="M44" s="17"/>
      <c r="N44" s="17"/>
      <c r="O44" s="17"/>
      <c r="P44" s="17"/>
      <c r="Q44" s="17"/>
      <c r="R44" s="17"/>
      <c r="S44" s="17"/>
      <c r="T44" s="17"/>
      <c r="U44" s="17"/>
    </row>
    <row r="45" spans="1:21" ht="15.75" x14ac:dyDescent="0.25">
      <c r="A45" s="18" t="s">
        <v>3177</v>
      </c>
      <c r="B45" s="19" t="str">
        <f>A45</f>
        <v>Кр3</v>
      </c>
      <c r="C45" s="19" t="s">
        <v>2932</v>
      </c>
      <c r="D45" s="19" t="s">
        <v>3178</v>
      </c>
      <c r="E45" s="19"/>
      <c r="F45" s="19"/>
      <c r="G45" s="19"/>
      <c r="H45" s="19"/>
      <c r="I45" s="19"/>
      <c r="J45" s="19"/>
      <c r="K45" s="19"/>
      <c r="L45" s="19"/>
      <c r="M45" s="19"/>
      <c r="N45" s="19"/>
      <c r="O45" s="19"/>
      <c r="P45" s="19"/>
      <c r="Q45" s="19"/>
      <c r="R45" s="19"/>
      <c r="S45" s="19"/>
      <c r="T45" s="19"/>
      <c r="U45" s="20"/>
    </row>
    <row r="46" spans="1:21" ht="31.5" x14ac:dyDescent="0.25">
      <c r="A46" s="32" t="str">
        <f>A45</f>
        <v>Кр3</v>
      </c>
      <c r="B46" s="30">
        <v>1</v>
      </c>
      <c r="C46" s="30" t="s">
        <v>2909</v>
      </c>
      <c r="D46" s="30" t="s">
        <v>2935</v>
      </c>
      <c r="E46" s="30">
        <v>2</v>
      </c>
      <c r="F46" s="13">
        <v>0.61699999999999999</v>
      </c>
      <c r="G46" s="30"/>
      <c r="H46" s="30">
        <v>1280</v>
      </c>
      <c r="I46" s="30">
        <v>10</v>
      </c>
      <c r="J46" s="30" t="s">
        <v>1</v>
      </c>
      <c r="K46" s="30"/>
      <c r="L46" s="30"/>
      <c r="M46" s="30"/>
      <c r="N46" s="30"/>
      <c r="O46" s="30"/>
      <c r="P46" s="30"/>
      <c r="Q46" s="30"/>
      <c r="R46" s="30"/>
      <c r="S46" s="30" t="s">
        <v>2934</v>
      </c>
      <c r="T46" s="30" t="s">
        <v>2934</v>
      </c>
      <c r="U46" s="33">
        <v>12.5</v>
      </c>
    </row>
    <row r="47" spans="1:21" ht="31.5" x14ac:dyDescent="0.25">
      <c r="A47" s="32" t="str">
        <f>A45</f>
        <v>Кр3</v>
      </c>
      <c r="B47" s="30">
        <v>2</v>
      </c>
      <c r="C47" s="30" t="s">
        <v>2909</v>
      </c>
      <c r="D47" s="30" t="s">
        <v>2933</v>
      </c>
      <c r="E47" s="30">
        <v>9</v>
      </c>
      <c r="F47" s="13">
        <v>0.61699999999999999</v>
      </c>
      <c r="G47" s="30"/>
      <c r="H47" s="30">
        <v>230</v>
      </c>
      <c r="I47" s="30">
        <v>10</v>
      </c>
      <c r="J47" s="30" t="s">
        <v>1</v>
      </c>
      <c r="K47" s="30"/>
      <c r="L47" s="30"/>
      <c r="M47" s="30"/>
      <c r="N47" s="30"/>
      <c r="O47" s="30"/>
      <c r="P47" s="30"/>
      <c r="Q47" s="30"/>
      <c r="R47" s="30"/>
      <c r="S47" s="30" t="s">
        <v>2934</v>
      </c>
      <c r="T47" s="30" t="s">
        <v>2934</v>
      </c>
      <c r="U47" s="33">
        <v>12.5</v>
      </c>
    </row>
    <row r="48" spans="1:21" ht="15.75" x14ac:dyDescent="0.25">
      <c r="A48" s="17"/>
      <c r="B48" s="17"/>
      <c r="C48" s="17"/>
      <c r="D48" s="17"/>
      <c r="E48" s="17"/>
      <c r="F48" s="17"/>
      <c r="G48" s="17"/>
      <c r="H48" s="17"/>
      <c r="I48" s="17"/>
      <c r="J48" s="17"/>
      <c r="K48" s="17"/>
      <c r="L48" s="17"/>
      <c r="M48" s="17"/>
      <c r="N48" s="17"/>
      <c r="O48" s="17"/>
      <c r="P48" s="17"/>
      <c r="Q48" s="17"/>
      <c r="R48" s="17"/>
      <c r="S48" s="17"/>
      <c r="T48" s="17"/>
      <c r="U48" s="17"/>
    </row>
    <row r="49" spans="1:21" ht="15.75" x14ac:dyDescent="0.25">
      <c r="A49" s="18" t="s">
        <v>3179</v>
      </c>
      <c r="B49" s="19" t="str">
        <f>A49</f>
        <v>Кр4</v>
      </c>
      <c r="C49" s="19" t="s">
        <v>2932</v>
      </c>
      <c r="D49" s="19" t="s">
        <v>3180</v>
      </c>
      <c r="E49" s="19"/>
      <c r="F49" s="19"/>
      <c r="G49" s="19"/>
      <c r="H49" s="19"/>
      <c r="I49" s="19"/>
      <c r="J49" s="19"/>
      <c r="K49" s="19"/>
      <c r="L49" s="19"/>
      <c r="M49" s="19"/>
      <c r="N49" s="19"/>
      <c r="O49" s="19"/>
      <c r="P49" s="19"/>
      <c r="Q49" s="19"/>
      <c r="R49" s="19"/>
      <c r="S49" s="19"/>
      <c r="T49" s="19"/>
      <c r="U49" s="20"/>
    </row>
    <row r="50" spans="1:21" ht="31.5" x14ac:dyDescent="0.25">
      <c r="A50" s="32" t="str">
        <f>A49</f>
        <v>Кр4</v>
      </c>
      <c r="B50" s="30">
        <v>1</v>
      </c>
      <c r="C50" s="30" t="s">
        <v>2909</v>
      </c>
      <c r="D50" s="30" t="s">
        <v>2935</v>
      </c>
      <c r="E50" s="30">
        <v>2</v>
      </c>
      <c r="F50" s="13">
        <v>0.39500000000000002</v>
      </c>
      <c r="G50" s="30"/>
      <c r="H50" s="30">
        <v>1450</v>
      </c>
      <c r="I50" s="30">
        <v>8</v>
      </c>
      <c r="J50" s="30" t="s">
        <v>2</v>
      </c>
      <c r="K50" s="30"/>
      <c r="L50" s="30"/>
      <c r="M50" s="30"/>
      <c r="N50" s="30"/>
      <c r="O50" s="30"/>
      <c r="P50" s="30"/>
      <c r="Q50" s="30"/>
      <c r="R50" s="30"/>
      <c r="S50" s="30" t="s">
        <v>2934</v>
      </c>
      <c r="T50" s="30" t="s">
        <v>2934</v>
      </c>
      <c r="U50" s="33">
        <v>20</v>
      </c>
    </row>
    <row r="51" spans="1:21" ht="31.5" x14ac:dyDescent="0.25">
      <c r="A51" s="32" t="str">
        <f>A49</f>
        <v>Кр4</v>
      </c>
      <c r="B51" s="30">
        <v>2</v>
      </c>
      <c r="C51" s="30" t="s">
        <v>2909</v>
      </c>
      <c r="D51" s="30" t="s">
        <v>2933</v>
      </c>
      <c r="E51" s="30">
        <v>18</v>
      </c>
      <c r="F51" s="13">
        <v>0.39500000000000002</v>
      </c>
      <c r="G51" s="30"/>
      <c r="H51" s="30">
        <v>260</v>
      </c>
      <c r="I51" s="30">
        <v>8</v>
      </c>
      <c r="J51" s="30" t="s">
        <v>2</v>
      </c>
      <c r="K51" s="30"/>
      <c r="L51" s="30"/>
      <c r="M51" s="30"/>
      <c r="N51" s="30"/>
      <c r="O51" s="30"/>
      <c r="P51" s="30"/>
      <c r="Q51" s="30"/>
      <c r="R51" s="30"/>
      <c r="S51" s="30" t="s">
        <v>2934</v>
      </c>
      <c r="T51" s="30" t="s">
        <v>2934</v>
      </c>
      <c r="U51" s="33">
        <v>20</v>
      </c>
    </row>
    <row r="52" spans="1:21" ht="15.75" x14ac:dyDescent="0.25">
      <c r="A52" s="17"/>
      <c r="B52" s="17"/>
      <c r="C52" s="17"/>
      <c r="D52" s="17"/>
      <c r="E52" s="17"/>
      <c r="F52" s="17"/>
      <c r="G52" s="17"/>
      <c r="H52" s="17"/>
      <c r="I52" s="17"/>
      <c r="J52" s="17"/>
      <c r="K52" s="17"/>
      <c r="L52" s="17"/>
      <c r="M52" s="17"/>
      <c r="N52" s="17"/>
      <c r="O52" s="17"/>
      <c r="P52" s="17"/>
      <c r="Q52" s="17"/>
      <c r="R52" s="17"/>
      <c r="S52" s="17"/>
      <c r="T52" s="17"/>
      <c r="U52" s="17"/>
    </row>
    <row r="53" spans="1:21" ht="15.75" x14ac:dyDescent="0.25">
      <c r="A53" s="18" t="s">
        <v>3181</v>
      </c>
      <c r="B53" s="19" t="str">
        <f>A53</f>
        <v>Кр5</v>
      </c>
      <c r="C53" s="19" t="s">
        <v>2932</v>
      </c>
      <c r="D53" s="19" t="s">
        <v>3182</v>
      </c>
      <c r="E53" s="19"/>
      <c r="F53" s="19"/>
      <c r="G53" s="19"/>
      <c r="H53" s="19"/>
      <c r="I53" s="19"/>
      <c r="J53" s="19"/>
      <c r="K53" s="19"/>
      <c r="L53" s="19"/>
      <c r="M53" s="19"/>
      <c r="N53" s="19"/>
      <c r="O53" s="19"/>
      <c r="P53" s="19"/>
      <c r="Q53" s="19"/>
      <c r="R53" s="19"/>
      <c r="S53" s="19"/>
      <c r="T53" s="19"/>
      <c r="U53" s="20"/>
    </row>
    <row r="54" spans="1:21" ht="31.5" x14ac:dyDescent="0.25">
      <c r="A54" s="32" t="str">
        <f>A53</f>
        <v>Кр5</v>
      </c>
      <c r="B54" s="30">
        <v>1</v>
      </c>
      <c r="C54" s="30" t="s">
        <v>2909</v>
      </c>
      <c r="D54" s="30" t="s">
        <v>2935</v>
      </c>
      <c r="E54" s="30">
        <v>2</v>
      </c>
      <c r="F54" s="13">
        <v>0.61699999999999999</v>
      </c>
      <c r="G54" s="30"/>
      <c r="H54" s="30">
        <v>1280</v>
      </c>
      <c r="I54" s="30">
        <v>10</v>
      </c>
      <c r="J54" s="30" t="s">
        <v>1</v>
      </c>
      <c r="K54" s="30"/>
      <c r="L54" s="30"/>
      <c r="M54" s="30"/>
      <c r="N54" s="30"/>
      <c r="O54" s="30"/>
      <c r="P54" s="30"/>
      <c r="Q54" s="30"/>
      <c r="R54" s="30"/>
      <c r="S54" s="30" t="s">
        <v>2934</v>
      </c>
      <c r="T54" s="30" t="s">
        <v>2934</v>
      </c>
      <c r="U54" s="33">
        <v>12.5</v>
      </c>
    </row>
    <row r="55" spans="1:21" ht="31.5" x14ac:dyDescent="0.25">
      <c r="A55" s="32" t="str">
        <f>A53</f>
        <v>Кр5</v>
      </c>
      <c r="B55" s="30">
        <v>2</v>
      </c>
      <c r="C55" s="30" t="s">
        <v>2909</v>
      </c>
      <c r="D55" s="30" t="s">
        <v>2933</v>
      </c>
      <c r="E55" s="30">
        <v>9</v>
      </c>
      <c r="F55" s="13">
        <v>0.61699999999999999</v>
      </c>
      <c r="G55" s="30"/>
      <c r="H55" s="30">
        <v>220</v>
      </c>
      <c r="I55" s="30">
        <v>10</v>
      </c>
      <c r="J55" s="30" t="s">
        <v>1</v>
      </c>
      <c r="K55" s="30"/>
      <c r="L55" s="30"/>
      <c r="M55" s="30"/>
      <c r="N55" s="30"/>
      <c r="O55" s="30"/>
      <c r="P55" s="30"/>
      <c r="Q55" s="30"/>
      <c r="R55" s="30"/>
      <c r="S55" s="30" t="s">
        <v>2934</v>
      </c>
      <c r="T55" s="30" t="s">
        <v>2934</v>
      </c>
      <c r="U55" s="33">
        <v>12.5</v>
      </c>
    </row>
    <row r="56" spans="1:21" ht="15.75" x14ac:dyDescent="0.25">
      <c r="A56" s="17"/>
      <c r="B56" s="17"/>
      <c r="C56" s="17"/>
      <c r="D56" s="17"/>
      <c r="E56" s="17"/>
      <c r="F56" s="17"/>
      <c r="G56" s="17"/>
      <c r="H56" s="17"/>
      <c r="I56" s="17"/>
      <c r="J56" s="17"/>
      <c r="K56" s="17"/>
      <c r="L56" s="17"/>
      <c r="M56" s="17"/>
      <c r="N56" s="17"/>
      <c r="O56" s="17"/>
      <c r="P56" s="17"/>
      <c r="Q56" s="17"/>
      <c r="R56" s="17"/>
      <c r="S56" s="17"/>
      <c r="T56" s="17"/>
      <c r="U56" s="17"/>
    </row>
    <row r="57" spans="1:21" ht="15.75" x14ac:dyDescent="0.25">
      <c r="A57" s="18" t="s">
        <v>3183</v>
      </c>
      <c r="B57" s="19" t="str">
        <f>A57</f>
        <v>Кр6</v>
      </c>
      <c r="C57" s="19" t="s">
        <v>2932</v>
      </c>
      <c r="D57" s="19" t="s">
        <v>3184</v>
      </c>
      <c r="E57" s="19"/>
      <c r="F57" s="19"/>
      <c r="G57" s="19"/>
      <c r="H57" s="19"/>
      <c r="I57" s="19"/>
      <c r="J57" s="19"/>
      <c r="K57" s="19"/>
      <c r="L57" s="19"/>
      <c r="M57" s="19"/>
      <c r="N57" s="19"/>
      <c r="O57" s="19"/>
      <c r="P57" s="19"/>
      <c r="Q57" s="19"/>
      <c r="R57" s="19"/>
      <c r="S57" s="19"/>
      <c r="T57" s="19"/>
      <c r="U57" s="20"/>
    </row>
    <row r="58" spans="1:21" ht="31.5" x14ac:dyDescent="0.25">
      <c r="A58" s="32" t="str">
        <f>A57</f>
        <v>Кр6</v>
      </c>
      <c r="B58" s="30">
        <v>1</v>
      </c>
      <c r="C58" s="30" t="s">
        <v>2909</v>
      </c>
      <c r="D58" s="30" t="s">
        <v>2935</v>
      </c>
      <c r="E58" s="30">
        <v>2</v>
      </c>
      <c r="F58" s="13">
        <v>0.39500000000000002</v>
      </c>
      <c r="G58" s="30"/>
      <c r="H58" s="30">
        <v>1400</v>
      </c>
      <c r="I58" s="30">
        <v>8</v>
      </c>
      <c r="J58" s="30" t="s">
        <v>2</v>
      </c>
      <c r="K58" s="30"/>
      <c r="L58" s="30"/>
      <c r="M58" s="30"/>
      <c r="N58" s="30"/>
      <c r="O58" s="30"/>
      <c r="P58" s="30"/>
      <c r="Q58" s="30"/>
      <c r="R58" s="30"/>
      <c r="S58" s="30" t="s">
        <v>2934</v>
      </c>
      <c r="T58" s="30" t="s">
        <v>2934</v>
      </c>
      <c r="U58" s="33">
        <v>20</v>
      </c>
    </row>
    <row r="59" spans="1:21" ht="31.5" x14ac:dyDescent="0.25">
      <c r="A59" s="32" t="str">
        <f>A57</f>
        <v>Кр6</v>
      </c>
      <c r="B59" s="30">
        <v>2</v>
      </c>
      <c r="C59" s="30" t="s">
        <v>2909</v>
      </c>
      <c r="D59" s="30" t="s">
        <v>2933</v>
      </c>
      <c r="E59" s="30">
        <v>17</v>
      </c>
      <c r="F59" s="13">
        <v>0.39500000000000002</v>
      </c>
      <c r="G59" s="30"/>
      <c r="H59" s="30">
        <v>260</v>
      </c>
      <c r="I59" s="30">
        <v>8</v>
      </c>
      <c r="J59" s="30" t="s">
        <v>2</v>
      </c>
      <c r="K59" s="30"/>
      <c r="L59" s="30"/>
      <c r="M59" s="30"/>
      <c r="N59" s="30"/>
      <c r="O59" s="30"/>
      <c r="P59" s="30"/>
      <c r="Q59" s="30"/>
      <c r="R59" s="30"/>
      <c r="S59" s="30" t="s">
        <v>2934</v>
      </c>
      <c r="T59" s="30" t="s">
        <v>2934</v>
      </c>
      <c r="U59" s="33">
        <v>20</v>
      </c>
    </row>
    <row r="60" spans="1:21" ht="15.75" x14ac:dyDescent="0.25">
      <c r="A60" s="17"/>
      <c r="B60" s="17"/>
      <c r="C60" s="17"/>
      <c r="D60" s="17"/>
      <c r="E60" s="17"/>
      <c r="F60" s="17"/>
      <c r="G60" s="17"/>
      <c r="H60" s="17"/>
      <c r="I60" s="17"/>
      <c r="J60" s="17"/>
      <c r="K60" s="17"/>
      <c r="L60" s="17"/>
      <c r="M60" s="17"/>
      <c r="N60" s="17"/>
      <c r="O60" s="17"/>
      <c r="P60" s="17"/>
      <c r="Q60" s="17"/>
      <c r="R60" s="17"/>
      <c r="S60" s="17"/>
      <c r="T60" s="17"/>
      <c r="U60" s="17"/>
    </row>
    <row r="61" spans="1:21" ht="15.75" x14ac:dyDescent="0.25">
      <c r="A61" s="18" t="s">
        <v>3185</v>
      </c>
      <c r="B61" s="19" t="str">
        <f>A61</f>
        <v>Кр7</v>
      </c>
      <c r="C61" s="19" t="s">
        <v>2932</v>
      </c>
      <c r="D61" s="19" t="s">
        <v>3186</v>
      </c>
      <c r="E61" s="19"/>
      <c r="F61" s="19"/>
      <c r="G61" s="19"/>
      <c r="H61" s="19"/>
      <c r="I61" s="19"/>
      <c r="J61" s="19"/>
      <c r="K61" s="19"/>
      <c r="L61" s="19"/>
      <c r="M61" s="19"/>
      <c r="N61" s="19"/>
      <c r="O61" s="19"/>
      <c r="P61" s="19"/>
      <c r="Q61" s="19"/>
      <c r="R61" s="19"/>
      <c r="S61" s="19"/>
      <c r="T61" s="19"/>
      <c r="U61" s="20"/>
    </row>
    <row r="62" spans="1:21" ht="31.5" x14ac:dyDescent="0.25">
      <c r="A62" s="32" t="str">
        <f>A61</f>
        <v>Кр7</v>
      </c>
      <c r="B62" s="30">
        <v>1</v>
      </c>
      <c r="C62" s="30" t="s">
        <v>2909</v>
      </c>
      <c r="D62" s="30" t="s">
        <v>2935</v>
      </c>
      <c r="E62" s="30">
        <v>2</v>
      </c>
      <c r="F62" s="13">
        <v>0.39500000000000002</v>
      </c>
      <c r="G62" s="30"/>
      <c r="H62" s="30">
        <v>1100</v>
      </c>
      <c r="I62" s="30">
        <v>8</v>
      </c>
      <c r="J62" s="30" t="s">
        <v>2</v>
      </c>
      <c r="K62" s="30"/>
      <c r="L62" s="30"/>
      <c r="M62" s="30"/>
      <c r="N62" s="30"/>
      <c r="O62" s="30"/>
      <c r="P62" s="30"/>
      <c r="Q62" s="30"/>
      <c r="R62" s="30"/>
      <c r="S62" s="30" t="s">
        <v>2934</v>
      </c>
      <c r="T62" s="30" t="s">
        <v>2934</v>
      </c>
      <c r="U62" s="33">
        <v>20</v>
      </c>
    </row>
    <row r="63" spans="1:21" ht="31.5" x14ac:dyDescent="0.25">
      <c r="A63" s="32" t="str">
        <f>A61</f>
        <v>Кр7</v>
      </c>
      <c r="B63" s="30">
        <v>2</v>
      </c>
      <c r="C63" s="30" t="s">
        <v>2909</v>
      </c>
      <c r="D63" s="30" t="s">
        <v>2933</v>
      </c>
      <c r="E63" s="30">
        <v>14</v>
      </c>
      <c r="F63" s="13">
        <v>0.39500000000000002</v>
      </c>
      <c r="G63" s="30"/>
      <c r="H63" s="30">
        <v>260</v>
      </c>
      <c r="I63" s="30">
        <v>8</v>
      </c>
      <c r="J63" s="30" t="s">
        <v>2</v>
      </c>
      <c r="K63" s="30"/>
      <c r="L63" s="30"/>
      <c r="M63" s="30"/>
      <c r="N63" s="30"/>
      <c r="O63" s="30"/>
      <c r="P63" s="30"/>
      <c r="Q63" s="30"/>
      <c r="R63" s="30"/>
      <c r="S63" s="30" t="s">
        <v>2934</v>
      </c>
      <c r="T63" s="30" t="s">
        <v>2934</v>
      </c>
      <c r="U63" s="33">
        <v>20</v>
      </c>
    </row>
    <row r="64" spans="1:21" ht="15.75" x14ac:dyDescent="0.25">
      <c r="A64" s="17"/>
      <c r="B64" s="17"/>
      <c r="C64" s="17"/>
      <c r="D64" s="17"/>
      <c r="E64" s="17"/>
      <c r="F64" s="17"/>
      <c r="G64" s="17"/>
      <c r="H64" s="17"/>
      <c r="I64" s="17"/>
      <c r="J64" s="17"/>
      <c r="K64" s="17"/>
      <c r="L64" s="17"/>
      <c r="M64" s="17"/>
      <c r="N64" s="17"/>
      <c r="O64" s="17"/>
      <c r="P64" s="17"/>
      <c r="Q64" s="17"/>
      <c r="R64" s="17"/>
      <c r="S64" s="17"/>
      <c r="T64" s="17"/>
      <c r="U64" s="17"/>
    </row>
    <row r="65" spans="1:21" ht="15.75" x14ac:dyDescent="0.25">
      <c r="A65" s="18" t="s">
        <v>3187</v>
      </c>
      <c r="B65" s="19" t="str">
        <f>A65</f>
        <v>Кр8</v>
      </c>
      <c r="C65" s="19" t="s">
        <v>2932</v>
      </c>
      <c r="D65" s="19" t="s">
        <v>3188</v>
      </c>
      <c r="E65" s="19"/>
      <c r="F65" s="19"/>
      <c r="G65" s="19"/>
      <c r="H65" s="19"/>
      <c r="I65" s="19"/>
      <c r="J65" s="19"/>
      <c r="K65" s="19"/>
      <c r="L65" s="19"/>
      <c r="M65" s="19"/>
      <c r="N65" s="19"/>
      <c r="O65" s="19"/>
      <c r="P65" s="19"/>
      <c r="Q65" s="19"/>
      <c r="R65" s="19"/>
      <c r="S65" s="19"/>
      <c r="T65" s="19"/>
      <c r="U65" s="20"/>
    </row>
    <row r="66" spans="1:21" ht="31.5" x14ac:dyDescent="0.25">
      <c r="A66" s="32" t="str">
        <f>A65</f>
        <v>Кр8</v>
      </c>
      <c r="B66" s="30">
        <v>1</v>
      </c>
      <c r="C66" s="30" t="s">
        <v>2909</v>
      </c>
      <c r="D66" s="30" t="s">
        <v>2935</v>
      </c>
      <c r="E66" s="30">
        <v>2</v>
      </c>
      <c r="F66" s="13">
        <v>0.39500000000000002</v>
      </c>
      <c r="G66" s="30"/>
      <c r="H66" s="30">
        <v>1280</v>
      </c>
      <c r="I66" s="30">
        <v>8</v>
      </c>
      <c r="J66" s="30" t="s">
        <v>1</v>
      </c>
      <c r="K66" s="30"/>
      <c r="L66" s="30"/>
      <c r="M66" s="30"/>
      <c r="N66" s="30"/>
      <c r="O66" s="30"/>
      <c r="P66" s="30"/>
      <c r="Q66" s="30"/>
      <c r="R66" s="30"/>
      <c r="S66" s="30" t="s">
        <v>2934</v>
      </c>
      <c r="T66" s="30" t="s">
        <v>2934</v>
      </c>
      <c r="U66" s="33">
        <v>10</v>
      </c>
    </row>
    <row r="67" spans="1:21" ht="31.5" x14ac:dyDescent="0.25">
      <c r="A67" s="32" t="str">
        <f>A65</f>
        <v>Кр8</v>
      </c>
      <c r="B67" s="30">
        <v>2</v>
      </c>
      <c r="C67" s="30" t="s">
        <v>2909</v>
      </c>
      <c r="D67" s="30" t="s">
        <v>2933</v>
      </c>
      <c r="E67" s="30">
        <v>9</v>
      </c>
      <c r="F67" s="13">
        <v>0.39500000000000002</v>
      </c>
      <c r="G67" s="30"/>
      <c r="H67" s="30">
        <v>170</v>
      </c>
      <c r="I67" s="30">
        <v>8</v>
      </c>
      <c r="J67" s="30" t="s">
        <v>1</v>
      </c>
      <c r="K67" s="30"/>
      <c r="L67" s="30"/>
      <c r="M67" s="30"/>
      <c r="N67" s="30"/>
      <c r="O67" s="30"/>
      <c r="P67" s="30"/>
      <c r="Q67" s="30"/>
      <c r="R67" s="30"/>
      <c r="S67" s="30" t="s">
        <v>2934</v>
      </c>
      <c r="T67" s="30" t="s">
        <v>2934</v>
      </c>
      <c r="U67" s="33">
        <v>10</v>
      </c>
    </row>
    <row r="68" spans="1:21" ht="15.75" x14ac:dyDescent="0.25">
      <c r="A68" s="17"/>
      <c r="B68" s="17"/>
      <c r="C68" s="17"/>
      <c r="D68" s="17"/>
      <c r="E68" s="17"/>
      <c r="F68" s="17"/>
      <c r="G68" s="17"/>
      <c r="H68" s="17"/>
      <c r="I68" s="17"/>
      <c r="J68" s="17"/>
      <c r="K68" s="17"/>
      <c r="L68" s="17"/>
      <c r="M68" s="17"/>
      <c r="N68" s="17"/>
      <c r="O68" s="17"/>
      <c r="P68" s="17"/>
      <c r="Q68" s="17"/>
      <c r="R68" s="17"/>
      <c r="S68" s="17"/>
      <c r="T68" s="17"/>
      <c r="U68" s="17"/>
    </row>
    <row r="69" spans="1:21" ht="15.75" x14ac:dyDescent="0.25">
      <c r="A69" s="18" t="s">
        <v>3189</v>
      </c>
      <c r="B69" s="19" t="str">
        <f>A69</f>
        <v>Кр9</v>
      </c>
      <c r="C69" s="19" t="s">
        <v>2932</v>
      </c>
      <c r="D69" s="19" t="s">
        <v>3190</v>
      </c>
      <c r="E69" s="19"/>
      <c r="F69" s="19"/>
      <c r="G69" s="19"/>
      <c r="H69" s="19"/>
      <c r="I69" s="19"/>
      <c r="J69" s="19"/>
      <c r="K69" s="19"/>
      <c r="L69" s="19"/>
      <c r="M69" s="19"/>
      <c r="N69" s="19"/>
      <c r="O69" s="19"/>
      <c r="P69" s="19"/>
      <c r="Q69" s="19"/>
      <c r="R69" s="19"/>
      <c r="S69" s="19"/>
      <c r="T69" s="19"/>
      <c r="U69" s="20"/>
    </row>
    <row r="70" spans="1:21" ht="31.5" x14ac:dyDescent="0.25">
      <c r="A70" s="32" t="str">
        <f>A69</f>
        <v>Кр9</v>
      </c>
      <c r="B70" s="30">
        <v>1</v>
      </c>
      <c r="C70" s="30" t="s">
        <v>2909</v>
      </c>
      <c r="D70" s="30" t="s">
        <v>2935</v>
      </c>
      <c r="E70" s="30">
        <v>2</v>
      </c>
      <c r="F70" s="13">
        <v>0.39500000000000002</v>
      </c>
      <c r="G70" s="30"/>
      <c r="H70" s="30">
        <v>1200</v>
      </c>
      <c r="I70" s="30">
        <v>8</v>
      </c>
      <c r="J70" s="30" t="s">
        <v>2</v>
      </c>
      <c r="K70" s="30"/>
      <c r="L70" s="30"/>
      <c r="M70" s="30"/>
      <c r="N70" s="30"/>
      <c r="O70" s="30"/>
      <c r="P70" s="30"/>
      <c r="Q70" s="30"/>
      <c r="R70" s="30"/>
      <c r="S70" s="30" t="s">
        <v>2934</v>
      </c>
      <c r="T70" s="30" t="s">
        <v>2934</v>
      </c>
      <c r="U70" s="33">
        <v>20</v>
      </c>
    </row>
    <row r="71" spans="1:21" ht="31.5" x14ac:dyDescent="0.25">
      <c r="A71" s="32" t="str">
        <f>A69</f>
        <v>Кр9</v>
      </c>
      <c r="B71" s="30">
        <v>2</v>
      </c>
      <c r="C71" s="30" t="s">
        <v>2909</v>
      </c>
      <c r="D71" s="30" t="s">
        <v>2933</v>
      </c>
      <c r="E71" s="30">
        <v>17</v>
      </c>
      <c r="F71" s="13">
        <v>0.39500000000000002</v>
      </c>
      <c r="G71" s="30"/>
      <c r="H71" s="30">
        <v>210</v>
      </c>
      <c r="I71" s="30">
        <v>8</v>
      </c>
      <c r="J71" s="30" t="s">
        <v>2</v>
      </c>
      <c r="K71" s="30"/>
      <c r="L71" s="30"/>
      <c r="M71" s="30"/>
      <c r="N71" s="30"/>
      <c r="O71" s="30"/>
      <c r="P71" s="30"/>
      <c r="Q71" s="30"/>
      <c r="R71" s="30"/>
      <c r="S71" s="30" t="s">
        <v>2934</v>
      </c>
      <c r="T71" s="30" t="s">
        <v>2934</v>
      </c>
      <c r="U71" s="33">
        <v>20</v>
      </c>
    </row>
    <row r="72" spans="1:21" ht="15.75" x14ac:dyDescent="0.25">
      <c r="A72" s="17"/>
      <c r="B72" s="17"/>
      <c r="C72" s="17"/>
      <c r="D72" s="17"/>
      <c r="E72" s="17"/>
      <c r="F72" s="17"/>
      <c r="G72" s="17"/>
      <c r="H72" s="17"/>
      <c r="I72" s="17"/>
      <c r="J72" s="17"/>
      <c r="K72" s="17"/>
      <c r="L72" s="17"/>
      <c r="M72" s="17"/>
      <c r="N72" s="17"/>
      <c r="O72" s="17"/>
      <c r="P72" s="17"/>
      <c r="Q72" s="17"/>
      <c r="R72" s="17"/>
      <c r="S72" s="17"/>
      <c r="T72" s="17"/>
      <c r="U72" s="17"/>
    </row>
    <row r="73" spans="1:21" ht="15.75" x14ac:dyDescent="0.25">
      <c r="A73" s="18" t="s">
        <v>3191</v>
      </c>
      <c r="B73" s="19" t="str">
        <f>A73</f>
        <v>Кр10</v>
      </c>
      <c r="C73" s="19" t="s">
        <v>2932</v>
      </c>
      <c r="D73" s="19" t="s">
        <v>3192</v>
      </c>
      <c r="E73" s="19"/>
      <c r="F73" s="19"/>
      <c r="G73" s="19"/>
      <c r="H73" s="19"/>
      <c r="I73" s="19"/>
      <c r="J73" s="19"/>
      <c r="K73" s="19"/>
      <c r="L73" s="19"/>
      <c r="M73" s="19"/>
      <c r="N73" s="19"/>
      <c r="O73" s="19"/>
      <c r="P73" s="19"/>
      <c r="Q73" s="19"/>
      <c r="R73" s="19"/>
      <c r="S73" s="19"/>
      <c r="T73" s="19"/>
      <c r="U73" s="20"/>
    </row>
    <row r="74" spans="1:21" ht="31.5" x14ac:dyDescent="0.25">
      <c r="A74" s="32" t="str">
        <f>A73</f>
        <v>Кр10</v>
      </c>
      <c r="B74" s="30">
        <v>1</v>
      </c>
      <c r="C74" s="30" t="s">
        <v>2909</v>
      </c>
      <c r="D74" s="30" t="s">
        <v>2935</v>
      </c>
      <c r="E74" s="30">
        <v>2</v>
      </c>
      <c r="F74" s="13">
        <v>0.39500000000000002</v>
      </c>
      <c r="G74" s="30"/>
      <c r="H74" s="30">
        <v>800</v>
      </c>
      <c r="I74" s="30">
        <v>8</v>
      </c>
      <c r="J74" s="30" t="s">
        <v>2</v>
      </c>
      <c r="K74" s="30"/>
      <c r="L74" s="30"/>
      <c r="M74" s="30"/>
      <c r="N74" s="30"/>
      <c r="O74" s="30"/>
      <c r="P74" s="30"/>
      <c r="Q74" s="30"/>
      <c r="R74" s="30"/>
      <c r="S74" s="30" t="s">
        <v>2934</v>
      </c>
      <c r="T74" s="30" t="s">
        <v>2934</v>
      </c>
      <c r="U74" s="33">
        <v>20</v>
      </c>
    </row>
    <row r="75" spans="1:21" ht="32.25" thickBot="1" x14ac:dyDescent="0.3">
      <c r="A75" s="34" t="str">
        <f>A73</f>
        <v>Кр10</v>
      </c>
      <c r="B75" s="31">
        <v>2</v>
      </c>
      <c r="C75" s="31" t="s">
        <v>2909</v>
      </c>
      <c r="D75" s="31" t="s">
        <v>2933</v>
      </c>
      <c r="E75" s="31">
        <v>11</v>
      </c>
      <c r="F75" s="22">
        <v>0.39500000000000002</v>
      </c>
      <c r="G75" s="31"/>
      <c r="H75" s="31">
        <v>210</v>
      </c>
      <c r="I75" s="31">
        <v>8</v>
      </c>
      <c r="J75" s="31" t="s">
        <v>2</v>
      </c>
      <c r="K75" s="31"/>
      <c r="L75" s="31"/>
      <c r="M75" s="31"/>
      <c r="N75" s="31"/>
      <c r="O75" s="31"/>
      <c r="P75" s="31"/>
      <c r="Q75" s="31"/>
      <c r="R75" s="31"/>
      <c r="S75" s="31" t="s">
        <v>2934</v>
      </c>
      <c r="T75" s="31" t="s">
        <v>2934</v>
      </c>
      <c r="U75" s="26">
        <v>20</v>
      </c>
    </row>
  </sheetData>
  <mergeCells count="11">
    <mergeCell ref="G1:G2"/>
    <mergeCell ref="H1:J1"/>
    <mergeCell ref="K1:Q1"/>
    <mergeCell ref="R1:R2"/>
    <mergeCell ref="S1:U1"/>
    <mergeCell ref="A1:A2"/>
    <mergeCell ref="B1:B2"/>
    <mergeCell ref="C1:C2"/>
    <mergeCell ref="D1:D2"/>
    <mergeCell ref="E1:E2"/>
    <mergeCell ref="F1:F2"/>
  </mergeCells>
  <conditionalFormatting sqref="A1:H1 A3:U75 H2:Q2 K1 R1:S1 S2:U2">
    <cfRule type="containsText" dxfId="1022" priority="2" stopIfTrue="1" operator="containsText" text="С ЛИСТА">
      <formula>NOT(ISERROR(SEARCH("С ЛИСТА",A1)))</formula>
    </cfRule>
    <cfRule type="containsText" dxfId="1021" priority="3" stopIfTrue="1" operator="containsText" text="ИЗ ФАЙЛА">
      <formula>NOT(ISERROR(SEARCH("ИЗ ФАЙЛА",A1)))</formula>
    </cfRule>
    <cfRule type="containsText" dxfId="1020" priority="4" stopIfTrue="1" operator="containsText" text="!!!">
      <formula>NOT(ISERROR(SEARCH("!!!",A1)))</formula>
    </cfRule>
    <cfRule type="containsText" dxfId="1019" priority="5" stopIfTrue="1" operator="containsText" text=" Заполнения проёмов ">
      <formula>NOT(ISERROR(SEARCH(" Заполнения проёмов ",A1)))</formula>
    </cfRule>
    <cfRule type="containsText" dxfId="1018" priority="6" stopIfTrue="1" operator="containsText" text=" Сборочные единицы ">
      <formula>NOT(ISERROR(SEARCH(" Сборочные единицы ",A1)))</formula>
    </cfRule>
    <cfRule type="containsText" dxfId="1017" priority="7" stopIfTrue="1" operator="containsText" text=" Заполнения проёмов ">
      <formula>NOT(ISERROR(SEARCH(" Заполнения проёмов ",A1)))</formula>
    </cfRule>
    <cfRule type="containsText" dxfId="1016" priority="8" stopIfTrue="1" operator="containsText" text=" Сборочные единицы ">
      <formula>NOT(ISERROR(SEARCH(" Сборочные единицы ",A1)))</formula>
    </cfRule>
    <cfRule type="containsText" dxfId="1015" priority="9" stopIfTrue="1" operator="containsText" text=" Изделия ">
      <formula>NOT(ISERROR(SEARCH(" Изделия ",A1)))</formula>
    </cfRule>
    <cfRule type="containsText" dxfId="1014" priority="10" stopIfTrue="1" operator="containsText" text=" Материалы ">
      <formula>NOT(ISERROR(SEARCH(" Материалы ",A1)))</formula>
    </cfRule>
    <cfRule type="containsText" dxfId="1013" priority="11" stopIfTrue="1" operator="containsText" text=" Изделия арматурные ">
      <formula>NOT(ISERROR(SEARCH(" Изделия арматурные ",A1)))</formula>
    </cfRule>
    <cfRule type="containsText" dxfId="1012" priority="12" stopIfTrue="1" operator="containsText" text=" Прокат ">
      <formula>NOT(ISERROR(SEARCH(" Прокат ",A1)))</formula>
    </cfRule>
    <cfRule type="containsText" dxfId="1011" priority="13" stopIfTrue="1" operator="containsText" text="Элементы на отм.">
      <formula>NOT(ISERROR(SEARCH("Элементы на отм.",A1)))</formula>
    </cfRule>
    <cfRule type="containsText" dxfId="1010" priority="14" stopIfTrue="1" operator="containsText" text=", на ">
      <formula>NOT(ISERROR(SEARCH(", на ",A1)))</formula>
    </cfRule>
    <cfRule type="containsText" dxfId="1009" priority="15" stopIfTrue="1" operator="containsText" text="шт.)">
      <formula>NOT(ISERROR(SEARCH("шт.)",A1)))</formula>
    </cfRule>
  </conditionalFormatting>
  <conditionalFormatting sqref="A1:U1048576">
    <cfRule type="expression" dxfId="1008" priority="1">
      <formula>ISERROR(A1)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errorStyle="warning" allowBlank="1" showInputMessage="1" showErrorMessage="1" xr:uid="{42C3255B-F8A1-426A-B76B-98EF5752337D}">
          <x14:formula1>
            <xm:f>'!System'!$BW$1:$BW$6</xm:f>
          </x14:formula1>
          <xm:sqref>G3:G105</xm:sqref>
        </x14:dataValidation>
        <x14:dataValidation type="list" allowBlank="1" showInputMessage="1" showErrorMessage="1" xr:uid="{1F95B66F-4430-4F8A-8661-DFA8CB7F002A}">
          <x14:formula1>
            <xm:f>'!System'!$AG$1:$AO$1</xm:f>
          </x14:formula1>
          <xm:sqref>J3:J105</xm:sqref>
        </x14:dataValidation>
        <x14:dataValidation type="list" allowBlank="1" showInputMessage="1" showErrorMessage="1" xr:uid="{52D66044-5523-426C-B33D-6F5A47BBC177}">
          <x14:formula1>
            <xm:f>'!System'!$A$1:$AE$1</xm:f>
          </x14:formula1>
          <xm:sqref>L3:L105</xm:sqref>
        </x14:dataValidation>
        <x14:dataValidation type="list" allowBlank="1" showInputMessage="1" showErrorMessage="1" xr:uid="{FF8F0A68-8DE4-4632-9817-13535B070ECF}">
          <x14:formula1>
            <xm:f>'!System'!$AP$1:$BV$1</xm:f>
          </x14:formula1>
          <xm:sqref>O3:O105</xm:sqref>
        </x14:dataValidation>
        <x14:dataValidation type="list" allowBlank="1" showInputMessage="1" showErrorMessage="1" xr:uid="{797F6DD4-DB9B-4703-9437-0D4FD5F0800D}">
          <x14:formula1>
            <xm:f>'!System'!$BX$1:$BX$5</xm:f>
          </x14:formula1>
          <xm:sqref>P3:P105</xm:sqref>
        </x14:dataValidation>
        <x14:dataValidation type="list" allowBlank="1" showInputMessage="1" showErrorMessage="1" xr:uid="{3BF03825-1C96-48D0-BB3F-661D8332034D}">
          <x14:formula1>
            <xm:f>'!System'!$AH$2:$AH$16</xm:f>
          </x14:formula1>
          <xm:sqref>I6 I7 I46 I47 I54 I55 I66 I67</xm:sqref>
        </x14:dataValidation>
        <x14:dataValidation type="list" allowBlank="1" showInputMessage="1" showErrorMessage="1" xr:uid="{70835368-8A5B-4604-BDD8-378DB7B7FA6E}">
          <x14:formula1>
            <xm:f>'!System'!$V$3:$V$43</xm:f>
          </x14:formula1>
          <xm:sqref>M10 M12 M16 M20 M21 M25</xm:sqref>
        </x14:dataValidation>
        <x14:dataValidation type="list" allowBlank="1" showInputMessage="1" showErrorMessage="1" xr:uid="{E15498CB-059C-4B77-8480-25A41CCD1154}">
          <x14:formula1>
            <xm:f>'!System'!$AG$2:$AG$17</xm:f>
          </x14:formula1>
          <xm:sqref>I11 I28 I29 I32 I33 I36 I37 I40 I41 I42 I43 I50 I51 I58 I59 I62 I63 I70 I71 I74 I75</xm:sqref>
        </x14:dataValidation>
        <x14:dataValidation type="list" allowBlank="1" showInputMessage="1" showErrorMessage="1" xr:uid="{D6FB1175-689C-44C2-9D99-A2C2CEBB3D07}">
          <x14:formula1>
            <xm:f>'!System'!$R$3:$R$123</xm:f>
          </x14:formula1>
          <xm:sqref>M15 M19 M24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30596-35E9-4FD7-BE9E-1AE5AFD1A8A5}">
  <sheetPr codeName="Лист42">
    <tabColor theme="7" tint="0.39997558519241921"/>
  </sheetPr>
  <dimension ref="A1:U51"/>
  <sheetViews>
    <sheetView topLeftCell="A22" zoomScale="80" zoomScaleNormal="80" workbookViewId="0">
      <selection activeCell="X20" sqref="X20"/>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Бм5</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Бм5</v>
      </c>
      <c r="B4" s="13" t="s">
        <v>2971</v>
      </c>
      <c r="C4" s="95" t="s">
        <v>2972</v>
      </c>
      <c r="D4" s="95" t="s">
        <v>2967</v>
      </c>
      <c r="E4" s="95">
        <f>Макс_ПоИД(A4,'из архикада Балки'!$A$3:$G$500,1,4)</f>
        <v>3.49</v>
      </c>
      <c r="F4" s="13"/>
      <c r="G4" s="13"/>
      <c r="H4" s="13"/>
      <c r="I4" s="13"/>
      <c r="J4" s="13"/>
      <c r="K4" s="13"/>
      <c r="L4" s="13"/>
      <c r="M4" s="13"/>
      <c r="N4" s="13"/>
      <c r="O4" s="13"/>
      <c r="P4" s="13"/>
      <c r="Q4" s="13"/>
      <c r="R4" s="13"/>
      <c r="S4" s="13"/>
      <c r="T4" s="13"/>
      <c r="U4" s="67"/>
    </row>
    <row r="5" spans="1:21" ht="15.75" x14ac:dyDescent="0.25">
      <c r="A5" s="66" t="str">
        <f>A6</f>
        <v>Бм5</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Бм5</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Бм5</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67"/>
    </row>
    <row r="8" spans="1:21" ht="15.75" x14ac:dyDescent="0.25">
      <c r="A8" s="66" t="str">
        <f>A9</f>
        <v>Бм5</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Бм5</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67"/>
    </row>
    <row r="10" spans="1:21" ht="15.75" x14ac:dyDescent="0.25">
      <c r="A10" s="66" t="str">
        <f>A11</f>
        <v>Бм5</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Бм5</v>
      </c>
      <c r="B11" s="15" t="s">
        <v>3074</v>
      </c>
      <c r="C11" s="15"/>
      <c r="D11" s="15" t="s">
        <v>3038</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Бм5</v>
      </c>
      <c r="B12" s="30"/>
      <c r="C12" s="35" t="s">
        <v>2980</v>
      </c>
      <c r="D12" s="35" t="s">
        <v>2967</v>
      </c>
      <c r="E12" s="35">
        <f>E4</f>
        <v>3.49</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3074</v>
      </c>
      <c r="B19" s="13" t="s">
        <v>2971</v>
      </c>
      <c r="C19" s="13" t="s">
        <v>3075</v>
      </c>
      <c r="D19" s="13" t="s">
        <v>3076</v>
      </c>
      <c r="E19" s="13"/>
      <c r="F19" s="13"/>
      <c r="G19" s="13"/>
      <c r="H19" s="13"/>
      <c r="I19" s="13"/>
      <c r="J19" s="13"/>
      <c r="K19" s="13"/>
      <c r="L19" s="13"/>
      <c r="M19" s="13"/>
      <c r="N19" s="13"/>
      <c r="O19" s="13"/>
      <c r="P19" s="13"/>
      <c r="Q19" s="13"/>
      <c r="R19" s="13"/>
      <c r="S19" s="13"/>
      <c r="T19" s="13"/>
      <c r="U19" s="67"/>
    </row>
    <row r="20" spans="1:21" ht="15.75" x14ac:dyDescent="0.25">
      <c r="A20" s="68" t="s">
        <v>3074</v>
      </c>
      <c r="B20" s="69">
        <v>6</v>
      </c>
      <c r="C20" s="69" t="s">
        <v>2909</v>
      </c>
      <c r="D20" s="69" t="s">
        <v>3077</v>
      </c>
      <c r="E20" s="69">
        <v>1</v>
      </c>
      <c r="F20" s="69">
        <v>3.8530000000000002</v>
      </c>
      <c r="G20" s="69" t="s">
        <v>0</v>
      </c>
      <c r="H20" s="69">
        <v>2600</v>
      </c>
      <c r="I20" s="69">
        <v>25</v>
      </c>
      <c r="J20" s="69" t="s">
        <v>2</v>
      </c>
      <c r="K20" s="69"/>
      <c r="L20" s="69"/>
      <c r="M20" s="69"/>
      <c r="N20" s="69"/>
      <c r="O20" s="69"/>
      <c r="P20" s="69"/>
      <c r="Q20" s="69"/>
      <c r="R20" s="69"/>
      <c r="S20" s="69">
        <v>950</v>
      </c>
      <c r="T20" s="69">
        <v>1135</v>
      </c>
      <c r="U20" s="70">
        <v>100</v>
      </c>
    </row>
    <row r="21" spans="1:21" ht="15.75" x14ac:dyDescent="0.25">
      <c r="A21" s="68" t="s">
        <v>3074</v>
      </c>
      <c r="B21" s="69">
        <v>6</v>
      </c>
      <c r="C21" s="69" t="s">
        <v>2909</v>
      </c>
      <c r="D21" s="69" t="s">
        <v>3078</v>
      </c>
      <c r="E21" s="69">
        <v>1</v>
      </c>
      <c r="F21" s="69">
        <v>3.8530000000000002</v>
      </c>
      <c r="G21" s="69" t="s">
        <v>0</v>
      </c>
      <c r="H21" s="69">
        <v>2600</v>
      </c>
      <c r="I21" s="69">
        <v>25</v>
      </c>
      <c r="J21" s="69" t="s">
        <v>2</v>
      </c>
      <c r="K21" s="69"/>
      <c r="L21" s="69"/>
      <c r="M21" s="69"/>
      <c r="N21" s="69"/>
      <c r="O21" s="69"/>
      <c r="P21" s="69"/>
      <c r="Q21" s="69"/>
      <c r="R21" s="69"/>
      <c r="S21" s="69">
        <v>950</v>
      </c>
      <c r="T21" s="69">
        <v>1135</v>
      </c>
      <c r="U21" s="70">
        <v>100</v>
      </c>
    </row>
    <row r="22" spans="1:21" ht="15.75" x14ac:dyDescent="0.25">
      <c r="A22" s="68" t="s">
        <v>3074</v>
      </c>
      <c r="B22" s="69">
        <v>7</v>
      </c>
      <c r="C22" s="69" t="s">
        <v>2909</v>
      </c>
      <c r="D22" s="69" t="s">
        <v>3079</v>
      </c>
      <c r="E22" s="69">
        <v>1</v>
      </c>
      <c r="F22" s="69">
        <v>3.8530000000000002</v>
      </c>
      <c r="G22" s="69" t="s">
        <v>0</v>
      </c>
      <c r="H22" s="69">
        <v>4000</v>
      </c>
      <c r="I22" s="69">
        <v>25</v>
      </c>
      <c r="J22" s="69" t="s">
        <v>2</v>
      </c>
      <c r="K22" s="69"/>
      <c r="L22" s="69"/>
      <c r="M22" s="69"/>
      <c r="N22" s="69"/>
      <c r="O22" s="69"/>
      <c r="P22" s="69"/>
      <c r="Q22" s="69"/>
      <c r="R22" s="69"/>
      <c r="S22" s="69">
        <v>950</v>
      </c>
      <c r="T22" s="69">
        <v>1135</v>
      </c>
      <c r="U22" s="70">
        <v>100</v>
      </c>
    </row>
    <row r="23" spans="1:21" ht="15.75" x14ac:dyDescent="0.25">
      <c r="A23" s="68" t="s">
        <v>3074</v>
      </c>
      <c r="B23" s="69">
        <v>7</v>
      </c>
      <c r="C23" s="69" t="s">
        <v>2909</v>
      </c>
      <c r="D23" s="69" t="s">
        <v>3080</v>
      </c>
      <c r="E23" s="69">
        <v>1</v>
      </c>
      <c r="F23" s="69">
        <v>3.8530000000000002</v>
      </c>
      <c r="G23" s="69" t="s">
        <v>0</v>
      </c>
      <c r="H23" s="69">
        <v>4000</v>
      </c>
      <c r="I23" s="69">
        <v>25</v>
      </c>
      <c r="J23" s="69" t="s">
        <v>2</v>
      </c>
      <c r="K23" s="69"/>
      <c r="L23" s="69"/>
      <c r="M23" s="69"/>
      <c r="N23" s="69"/>
      <c r="O23" s="69"/>
      <c r="P23" s="69"/>
      <c r="Q23" s="69"/>
      <c r="R23" s="69"/>
      <c r="S23" s="69">
        <v>950</v>
      </c>
      <c r="T23" s="69">
        <v>1135</v>
      </c>
      <c r="U23" s="70">
        <v>100</v>
      </c>
    </row>
    <row r="24" spans="1:21" ht="15.75" x14ac:dyDescent="0.25">
      <c r="A24" s="68" t="s">
        <v>3074</v>
      </c>
      <c r="B24" s="69">
        <v>7</v>
      </c>
      <c r="C24" s="69" t="s">
        <v>2909</v>
      </c>
      <c r="D24" s="69" t="s">
        <v>3081</v>
      </c>
      <c r="E24" s="69">
        <v>1</v>
      </c>
      <c r="F24" s="69">
        <v>3.8530000000000002</v>
      </c>
      <c r="G24" s="69" t="s">
        <v>0</v>
      </c>
      <c r="H24" s="69">
        <v>4000</v>
      </c>
      <c r="I24" s="69">
        <v>25</v>
      </c>
      <c r="J24" s="69" t="s">
        <v>2</v>
      </c>
      <c r="K24" s="69"/>
      <c r="L24" s="69"/>
      <c r="M24" s="69"/>
      <c r="N24" s="69"/>
      <c r="O24" s="69"/>
      <c r="P24" s="69"/>
      <c r="Q24" s="69"/>
      <c r="R24" s="69"/>
      <c r="S24" s="69">
        <v>950</v>
      </c>
      <c r="T24" s="69">
        <v>1135</v>
      </c>
      <c r="U24" s="70">
        <v>100</v>
      </c>
    </row>
    <row r="25" spans="1:21" ht="15.75" x14ac:dyDescent="0.25">
      <c r="A25" s="68" t="s">
        <v>3074</v>
      </c>
      <c r="B25" s="69">
        <v>2</v>
      </c>
      <c r="C25" s="69" t="s">
        <v>2909</v>
      </c>
      <c r="D25" s="69" t="s">
        <v>3082</v>
      </c>
      <c r="E25" s="69">
        <v>1</v>
      </c>
      <c r="F25" s="69">
        <v>3.8530000000000002</v>
      </c>
      <c r="G25" s="69" t="s">
        <v>20</v>
      </c>
      <c r="H25" s="69">
        <f>Арм_Длина_ПМ(12800,T25,11700)</f>
        <v>15070</v>
      </c>
      <c r="I25" s="69">
        <v>25</v>
      </c>
      <c r="J25" s="69" t="s">
        <v>2</v>
      </c>
      <c r="K25" s="69"/>
      <c r="L25" s="69"/>
      <c r="M25" s="69"/>
      <c r="N25" s="69"/>
      <c r="O25" s="69"/>
      <c r="P25" s="69"/>
      <c r="Q25" s="69"/>
      <c r="R25" s="69"/>
      <c r="S25" s="69">
        <v>950</v>
      </c>
      <c r="T25" s="69">
        <v>1135</v>
      </c>
      <c r="U25" s="70">
        <v>100</v>
      </c>
    </row>
    <row r="26" spans="1:21" ht="15.75" x14ac:dyDescent="0.25">
      <c r="A26" s="68" t="s">
        <v>3074</v>
      </c>
      <c r="B26" s="69">
        <v>2</v>
      </c>
      <c r="C26" s="69" t="s">
        <v>2909</v>
      </c>
      <c r="D26" s="69" t="s">
        <v>3083</v>
      </c>
      <c r="E26" s="69">
        <v>1</v>
      </c>
      <c r="F26" s="69">
        <v>3.8530000000000002</v>
      </c>
      <c r="G26" s="69" t="s">
        <v>20</v>
      </c>
      <c r="H26" s="69">
        <f>Арм_Длина_ПМ(12800,T26,11700)</f>
        <v>15070</v>
      </c>
      <c r="I26" s="69">
        <v>25</v>
      </c>
      <c r="J26" s="69" t="s">
        <v>2</v>
      </c>
      <c r="K26" s="69"/>
      <c r="L26" s="69"/>
      <c r="M26" s="69"/>
      <c r="N26" s="69"/>
      <c r="O26" s="69"/>
      <c r="P26" s="69"/>
      <c r="Q26" s="69"/>
      <c r="R26" s="69"/>
      <c r="S26" s="69">
        <v>950</v>
      </c>
      <c r="T26" s="69">
        <v>1135</v>
      </c>
      <c r="U26" s="70">
        <v>100</v>
      </c>
    </row>
    <row r="27" spans="1:21" ht="15.75" x14ac:dyDescent="0.25">
      <c r="A27" s="68" t="s">
        <v>3074</v>
      </c>
      <c r="B27" s="69">
        <v>1</v>
      </c>
      <c r="C27" s="69" t="s">
        <v>2909</v>
      </c>
      <c r="D27" s="69" t="s">
        <v>3084</v>
      </c>
      <c r="E27" s="69">
        <v>1</v>
      </c>
      <c r="F27" s="69">
        <v>3.8530000000000002</v>
      </c>
      <c r="G27" s="69" t="s">
        <v>20</v>
      </c>
      <c r="H27" s="69">
        <f>Арм_Длина_ПМ(13500,T27,11700)</f>
        <v>15770</v>
      </c>
      <c r="I27" s="69">
        <v>25</v>
      </c>
      <c r="J27" s="69" t="s">
        <v>2</v>
      </c>
      <c r="K27" s="69"/>
      <c r="L27" s="69"/>
      <c r="M27" s="69"/>
      <c r="N27" s="69"/>
      <c r="O27" s="69"/>
      <c r="P27" s="69"/>
      <c r="Q27" s="69"/>
      <c r="R27" s="69"/>
      <c r="S27" s="69">
        <v>950</v>
      </c>
      <c r="T27" s="69">
        <v>1135</v>
      </c>
      <c r="U27" s="70">
        <v>100</v>
      </c>
    </row>
    <row r="28" spans="1:21" ht="15.75" x14ac:dyDescent="0.25">
      <c r="A28" s="68" t="s">
        <v>3074</v>
      </c>
      <c r="B28" s="69">
        <v>1</v>
      </c>
      <c r="C28" s="69" t="s">
        <v>2909</v>
      </c>
      <c r="D28" s="69" t="s">
        <v>3085</v>
      </c>
      <c r="E28" s="69">
        <v>1</v>
      </c>
      <c r="F28" s="69">
        <v>3.8530000000000002</v>
      </c>
      <c r="G28" s="69" t="s">
        <v>20</v>
      </c>
      <c r="H28" s="69">
        <f>Арм_Длина_ПМ(13500,T28,11700)</f>
        <v>15770</v>
      </c>
      <c r="I28" s="69">
        <v>25</v>
      </c>
      <c r="J28" s="69" t="s">
        <v>2</v>
      </c>
      <c r="K28" s="69"/>
      <c r="L28" s="69"/>
      <c r="M28" s="69"/>
      <c r="N28" s="69"/>
      <c r="O28" s="69"/>
      <c r="P28" s="69"/>
      <c r="Q28" s="69"/>
      <c r="R28" s="69"/>
      <c r="S28" s="69">
        <v>950</v>
      </c>
      <c r="T28" s="69">
        <v>1135</v>
      </c>
      <c r="U28" s="70">
        <v>100</v>
      </c>
    </row>
    <row r="29" spans="1:21" ht="15.75" x14ac:dyDescent="0.25">
      <c r="A29" s="68" t="s">
        <v>3074</v>
      </c>
      <c r="B29" s="69">
        <v>5</v>
      </c>
      <c r="C29" s="69" t="s">
        <v>2909</v>
      </c>
      <c r="D29" s="69" t="s">
        <v>3086</v>
      </c>
      <c r="E29" s="69">
        <v>19</v>
      </c>
      <c r="F29" s="69">
        <v>0.39500000000000002</v>
      </c>
      <c r="G29" s="69" t="s">
        <v>0</v>
      </c>
      <c r="H29" s="69">
        <v>425</v>
      </c>
      <c r="I29" s="69">
        <v>8</v>
      </c>
      <c r="J29" s="69" t="s">
        <v>1</v>
      </c>
      <c r="K29" s="69"/>
      <c r="L29" s="69"/>
      <c r="M29" s="69"/>
      <c r="N29" s="69"/>
      <c r="O29" s="69"/>
      <c r="P29" s="69"/>
      <c r="Q29" s="69"/>
      <c r="R29" s="69"/>
      <c r="S29" s="69">
        <v>200</v>
      </c>
      <c r="T29" s="69">
        <v>250</v>
      </c>
      <c r="U29" s="70">
        <v>10</v>
      </c>
    </row>
    <row r="30" spans="1:21" ht="15.75" x14ac:dyDescent="0.25">
      <c r="A30" s="68" t="s">
        <v>3074</v>
      </c>
      <c r="B30" s="69">
        <v>4</v>
      </c>
      <c r="C30" s="69" t="s">
        <v>2909</v>
      </c>
      <c r="D30" s="69" t="s">
        <v>3087</v>
      </c>
      <c r="E30" s="69">
        <v>14</v>
      </c>
      <c r="F30" s="69">
        <v>0.88800000000000001</v>
      </c>
      <c r="G30" s="69" t="s">
        <v>0</v>
      </c>
      <c r="H30" s="69">
        <v>2180</v>
      </c>
      <c r="I30" s="69">
        <v>12</v>
      </c>
      <c r="J30" s="69" t="s">
        <v>1</v>
      </c>
      <c r="K30" s="69"/>
      <c r="L30" s="69"/>
      <c r="M30" s="69"/>
      <c r="N30" s="69"/>
      <c r="O30" s="69"/>
      <c r="P30" s="69"/>
      <c r="Q30" s="69"/>
      <c r="R30" s="69"/>
      <c r="S30" s="69">
        <v>220</v>
      </c>
      <c r="T30" s="69">
        <v>265</v>
      </c>
      <c r="U30" s="70">
        <v>15</v>
      </c>
    </row>
    <row r="31" spans="1:21" ht="15.75" x14ac:dyDescent="0.25">
      <c r="A31" s="68" t="s">
        <v>3074</v>
      </c>
      <c r="B31" s="69">
        <v>4</v>
      </c>
      <c r="C31" s="69" t="s">
        <v>2909</v>
      </c>
      <c r="D31" s="69" t="s">
        <v>3088</v>
      </c>
      <c r="E31" s="69">
        <v>14</v>
      </c>
      <c r="F31" s="69">
        <v>0.88800000000000001</v>
      </c>
      <c r="G31" s="69" t="s">
        <v>0</v>
      </c>
      <c r="H31" s="69">
        <v>2180</v>
      </c>
      <c r="I31" s="69">
        <v>12</v>
      </c>
      <c r="J31" s="69" t="s">
        <v>1</v>
      </c>
      <c r="K31" s="69"/>
      <c r="L31" s="69"/>
      <c r="M31" s="69"/>
      <c r="N31" s="69"/>
      <c r="O31" s="69"/>
      <c r="P31" s="69"/>
      <c r="Q31" s="69"/>
      <c r="R31" s="69"/>
      <c r="S31" s="69">
        <v>220</v>
      </c>
      <c r="T31" s="69">
        <v>265</v>
      </c>
      <c r="U31" s="70">
        <v>15</v>
      </c>
    </row>
    <row r="32" spans="1:21" ht="15.75" x14ac:dyDescent="0.25">
      <c r="A32" s="68" t="s">
        <v>3074</v>
      </c>
      <c r="B32" s="69">
        <v>4</v>
      </c>
      <c r="C32" s="69" t="s">
        <v>2909</v>
      </c>
      <c r="D32" s="69" t="s">
        <v>3089</v>
      </c>
      <c r="E32" s="69">
        <v>14</v>
      </c>
      <c r="F32" s="69">
        <v>0.88800000000000001</v>
      </c>
      <c r="G32" s="69" t="s">
        <v>0</v>
      </c>
      <c r="H32" s="69">
        <v>2180</v>
      </c>
      <c r="I32" s="69">
        <v>12</v>
      </c>
      <c r="J32" s="69" t="s">
        <v>1</v>
      </c>
      <c r="K32" s="69"/>
      <c r="L32" s="69"/>
      <c r="M32" s="69"/>
      <c r="N32" s="69"/>
      <c r="O32" s="69"/>
      <c r="P32" s="69"/>
      <c r="Q32" s="69"/>
      <c r="R32" s="69"/>
      <c r="S32" s="69">
        <v>220</v>
      </c>
      <c r="T32" s="69">
        <v>265</v>
      </c>
      <c r="U32" s="70">
        <v>15</v>
      </c>
    </row>
    <row r="33" spans="1:21" ht="15.75" x14ac:dyDescent="0.25">
      <c r="A33" s="68" t="s">
        <v>3074</v>
      </c>
      <c r="B33" s="69">
        <v>6</v>
      </c>
      <c r="C33" s="69" t="s">
        <v>2909</v>
      </c>
      <c r="D33" s="69" t="s">
        <v>3090</v>
      </c>
      <c r="E33" s="69">
        <v>1</v>
      </c>
      <c r="F33" s="69">
        <v>3.8530000000000002</v>
      </c>
      <c r="G33" s="69" t="s">
        <v>0</v>
      </c>
      <c r="H33" s="69">
        <v>2600</v>
      </c>
      <c r="I33" s="69">
        <v>25</v>
      </c>
      <c r="J33" s="69" t="s">
        <v>2</v>
      </c>
      <c r="K33" s="69"/>
      <c r="L33" s="69"/>
      <c r="M33" s="69"/>
      <c r="N33" s="69"/>
      <c r="O33" s="69"/>
      <c r="P33" s="69"/>
      <c r="Q33" s="69"/>
      <c r="R33" s="69"/>
      <c r="S33" s="69">
        <v>950</v>
      </c>
      <c r="T33" s="69">
        <v>1135</v>
      </c>
      <c r="U33" s="70">
        <v>100</v>
      </c>
    </row>
    <row r="34" spans="1:21" ht="15.75" x14ac:dyDescent="0.25">
      <c r="A34" s="68" t="s">
        <v>3074</v>
      </c>
      <c r="B34" s="69">
        <v>6</v>
      </c>
      <c r="C34" s="69" t="s">
        <v>2909</v>
      </c>
      <c r="D34" s="69" t="s">
        <v>3091</v>
      </c>
      <c r="E34" s="69">
        <v>1</v>
      </c>
      <c r="F34" s="69">
        <v>3.8530000000000002</v>
      </c>
      <c r="G34" s="69" t="s">
        <v>0</v>
      </c>
      <c r="H34" s="69">
        <v>2600</v>
      </c>
      <c r="I34" s="69">
        <v>25</v>
      </c>
      <c r="J34" s="69" t="s">
        <v>2</v>
      </c>
      <c r="K34" s="69"/>
      <c r="L34" s="69"/>
      <c r="M34" s="69"/>
      <c r="N34" s="69"/>
      <c r="O34" s="69"/>
      <c r="P34" s="69"/>
      <c r="Q34" s="69"/>
      <c r="R34" s="69"/>
      <c r="S34" s="69">
        <v>950</v>
      </c>
      <c r="T34" s="69">
        <v>1135</v>
      </c>
      <c r="U34" s="70">
        <v>100</v>
      </c>
    </row>
    <row r="35" spans="1:21" ht="15.75" x14ac:dyDescent="0.25">
      <c r="A35" s="68" t="s">
        <v>3074</v>
      </c>
      <c r="B35" s="69">
        <v>7</v>
      </c>
      <c r="C35" s="69" t="s">
        <v>2909</v>
      </c>
      <c r="D35" s="69" t="s">
        <v>3092</v>
      </c>
      <c r="E35" s="69">
        <v>1</v>
      </c>
      <c r="F35" s="69">
        <v>3.8530000000000002</v>
      </c>
      <c r="G35" s="69" t="s">
        <v>0</v>
      </c>
      <c r="H35" s="69">
        <v>4000</v>
      </c>
      <c r="I35" s="69">
        <v>25</v>
      </c>
      <c r="J35" s="69" t="s">
        <v>2</v>
      </c>
      <c r="K35" s="69"/>
      <c r="L35" s="69"/>
      <c r="M35" s="69"/>
      <c r="N35" s="69"/>
      <c r="O35" s="69"/>
      <c r="P35" s="69"/>
      <c r="Q35" s="69"/>
      <c r="R35" s="69"/>
      <c r="S35" s="69">
        <v>950</v>
      </c>
      <c r="T35" s="69">
        <v>1135</v>
      </c>
      <c r="U35" s="70">
        <v>100</v>
      </c>
    </row>
    <row r="36" spans="1:21" ht="15.75" x14ac:dyDescent="0.25">
      <c r="A36" s="68" t="s">
        <v>3074</v>
      </c>
      <c r="B36" s="69">
        <v>7</v>
      </c>
      <c r="C36" s="69" t="s">
        <v>2909</v>
      </c>
      <c r="D36" s="69" t="s">
        <v>3093</v>
      </c>
      <c r="E36" s="69">
        <v>1</v>
      </c>
      <c r="F36" s="69">
        <v>3.8530000000000002</v>
      </c>
      <c r="G36" s="69" t="s">
        <v>0</v>
      </c>
      <c r="H36" s="69">
        <v>4000</v>
      </c>
      <c r="I36" s="69">
        <v>25</v>
      </c>
      <c r="J36" s="69" t="s">
        <v>2</v>
      </c>
      <c r="K36" s="69"/>
      <c r="L36" s="69"/>
      <c r="M36" s="69"/>
      <c r="N36" s="69"/>
      <c r="O36" s="69"/>
      <c r="P36" s="69"/>
      <c r="Q36" s="69"/>
      <c r="R36" s="69"/>
      <c r="S36" s="69">
        <v>950</v>
      </c>
      <c r="T36" s="69">
        <v>1135</v>
      </c>
      <c r="U36" s="70">
        <v>100</v>
      </c>
    </row>
    <row r="37" spans="1:21" ht="15.75" x14ac:dyDescent="0.25">
      <c r="A37" s="68" t="s">
        <v>3074</v>
      </c>
      <c r="B37" s="69">
        <v>4</v>
      </c>
      <c r="C37" s="69" t="s">
        <v>2909</v>
      </c>
      <c r="D37" s="69" t="s">
        <v>3094</v>
      </c>
      <c r="E37" s="69">
        <v>14</v>
      </c>
      <c r="F37" s="69">
        <v>0.88800000000000001</v>
      </c>
      <c r="G37" s="69" t="s">
        <v>0</v>
      </c>
      <c r="H37" s="69">
        <v>2180</v>
      </c>
      <c r="I37" s="69">
        <v>12</v>
      </c>
      <c r="J37" s="69" t="s">
        <v>1</v>
      </c>
      <c r="K37" s="69"/>
      <c r="L37" s="69"/>
      <c r="M37" s="69"/>
      <c r="N37" s="69"/>
      <c r="O37" s="69"/>
      <c r="P37" s="69"/>
      <c r="Q37" s="69"/>
      <c r="R37" s="69"/>
      <c r="S37" s="69">
        <v>220</v>
      </c>
      <c r="T37" s="69">
        <v>265</v>
      </c>
      <c r="U37" s="70">
        <v>15</v>
      </c>
    </row>
    <row r="38" spans="1:21" ht="15.75" x14ac:dyDescent="0.25">
      <c r="A38" s="68" t="s">
        <v>3074</v>
      </c>
      <c r="B38" s="69">
        <v>2</v>
      </c>
      <c r="C38" s="69" t="s">
        <v>2909</v>
      </c>
      <c r="D38" s="69" t="s">
        <v>3095</v>
      </c>
      <c r="E38" s="69">
        <v>1</v>
      </c>
      <c r="F38" s="69">
        <v>3.8530000000000002</v>
      </c>
      <c r="G38" s="69" t="s">
        <v>20</v>
      </c>
      <c r="H38" s="69">
        <f>Арм_Длина_ПМ(12800,T38,11700)</f>
        <v>15070</v>
      </c>
      <c r="I38" s="69">
        <v>25</v>
      </c>
      <c r="J38" s="69" t="s">
        <v>2</v>
      </c>
      <c r="K38" s="69"/>
      <c r="L38" s="69"/>
      <c r="M38" s="69"/>
      <c r="N38" s="69"/>
      <c r="O38" s="69"/>
      <c r="P38" s="69"/>
      <c r="Q38" s="69"/>
      <c r="R38" s="69"/>
      <c r="S38" s="69">
        <v>950</v>
      </c>
      <c r="T38" s="69">
        <v>1135</v>
      </c>
      <c r="U38" s="70">
        <v>100</v>
      </c>
    </row>
    <row r="39" spans="1:21" ht="15.75" x14ac:dyDescent="0.25">
      <c r="A39" s="68" t="s">
        <v>3074</v>
      </c>
      <c r="B39" s="69">
        <v>6</v>
      </c>
      <c r="C39" s="69" t="s">
        <v>2909</v>
      </c>
      <c r="D39" s="69" t="s">
        <v>3096</v>
      </c>
      <c r="E39" s="69">
        <v>1</v>
      </c>
      <c r="F39" s="69">
        <v>3.8530000000000002</v>
      </c>
      <c r="G39" s="69" t="s">
        <v>0</v>
      </c>
      <c r="H39" s="69">
        <v>2600</v>
      </c>
      <c r="I39" s="69">
        <v>25</v>
      </c>
      <c r="J39" s="69" t="s">
        <v>2</v>
      </c>
      <c r="K39" s="69"/>
      <c r="L39" s="69"/>
      <c r="M39" s="69"/>
      <c r="N39" s="69"/>
      <c r="O39" s="69"/>
      <c r="P39" s="69"/>
      <c r="Q39" s="69"/>
      <c r="R39" s="69"/>
      <c r="S39" s="69">
        <v>950</v>
      </c>
      <c r="T39" s="69">
        <v>1135</v>
      </c>
      <c r="U39" s="70">
        <v>100</v>
      </c>
    </row>
    <row r="40" spans="1:21" ht="15.75" x14ac:dyDescent="0.25">
      <c r="A40" s="68" t="s">
        <v>3074</v>
      </c>
      <c r="B40" s="69">
        <v>1</v>
      </c>
      <c r="C40" s="69" t="s">
        <v>2909</v>
      </c>
      <c r="D40" s="69" t="s">
        <v>3097</v>
      </c>
      <c r="E40" s="69">
        <v>1</v>
      </c>
      <c r="F40" s="69">
        <v>3.8530000000000002</v>
      </c>
      <c r="G40" s="69" t="s">
        <v>20</v>
      </c>
      <c r="H40" s="69">
        <f>Арм_Длина_ПМ(13500,T40,11700)</f>
        <v>15770</v>
      </c>
      <c r="I40" s="69">
        <v>25</v>
      </c>
      <c r="J40" s="69" t="s">
        <v>2</v>
      </c>
      <c r="K40" s="69"/>
      <c r="L40" s="69"/>
      <c r="M40" s="69"/>
      <c r="N40" s="69"/>
      <c r="O40" s="69"/>
      <c r="P40" s="69"/>
      <c r="Q40" s="69"/>
      <c r="R40" s="69"/>
      <c r="S40" s="69">
        <v>950</v>
      </c>
      <c r="T40" s="69">
        <v>1135</v>
      </c>
      <c r="U40" s="70">
        <v>100</v>
      </c>
    </row>
    <row r="41" spans="1:21" ht="15.75" x14ac:dyDescent="0.25">
      <c r="A41" s="68" t="s">
        <v>3074</v>
      </c>
      <c r="B41" s="69">
        <v>6</v>
      </c>
      <c r="C41" s="69" t="s">
        <v>2909</v>
      </c>
      <c r="D41" s="69" t="s">
        <v>3098</v>
      </c>
      <c r="E41" s="69">
        <v>1</v>
      </c>
      <c r="F41" s="69">
        <v>3.8530000000000002</v>
      </c>
      <c r="G41" s="69" t="s">
        <v>0</v>
      </c>
      <c r="H41" s="69">
        <v>2600</v>
      </c>
      <c r="I41" s="69">
        <v>25</v>
      </c>
      <c r="J41" s="69" t="s">
        <v>2</v>
      </c>
      <c r="K41" s="69"/>
      <c r="L41" s="69"/>
      <c r="M41" s="69"/>
      <c r="N41" s="69"/>
      <c r="O41" s="69"/>
      <c r="P41" s="69"/>
      <c r="Q41" s="69"/>
      <c r="R41" s="69"/>
      <c r="S41" s="69">
        <v>950</v>
      </c>
      <c r="T41" s="69">
        <v>1135</v>
      </c>
      <c r="U41" s="70">
        <v>100</v>
      </c>
    </row>
    <row r="42" spans="1:21" ht="15.75" x14ac:dyDescent="0.25">
      <c r="A42" s="68" t="s">
        <v>3074</v>
      </c>
      <c r="B42" s="69">
        <v>5</v>
      </c>
      <c r="C42" s="69" t="s">
        <v>2909</v>
      </c>
      <c r="D42" s="69" t="s">
        <v>3099</v>
      </c>
      <c r="E42" s="69">
        <v>19</v>
      </c>
      <c r="F42" s="69">
        <v>0.39500000000000002</v>
      </c>
      <c r="G42" s="69" t="s">
        <v>0</v>
      </c>
      <c r="H42" s="69">
        <v>425</v>
      </c>
      <c r="I42" s="69">
        <v>8</v>
      </c>
      <c r="J42" s="69" t="s">
        <v>1</v>
      </c>
      <c r="K42" s="69"/>
      <c r="L42" s="69"/>
      <c r="M42" s="69"/>
      <c r="N42" s="69"/>
      <c r="O42" s="69"/>
      <c r="P42" s="69"/>
      <c r="Q42" s="69"/>
      <c r="R42" s="69"/>
      <c r="S42" s="69">
        <v>200</v>
      </c>
      <c r="T42" s="69">
        <v>250</v>
      </c>
      <c r="U42" s="70">
        <v>10</v>
      </c>
    </row>
    <row r="43" spans="1:21" ht="15.75" x14ac:dyDescent="0.25">
      <c r="A43" s="68" t="s">
        <v>3074</v>
      </c>
      <c r="B43" s="69">
        <v>3</v>
      </c>
      <c r="C43" s="69" t="s">
        <v>2909</v>
      </c>
      <c r="D43" s="69" t="s">
        <v>3100</v>
      </c>
      <c r="E43" s="69">
        <v>1</v>
      </c>
      <c r="F43" s="69">
        <v>1.5780000000000001</v>
      </c>
      <c r="G43" s="69" t="s">
        <v>20</v>
      </c>
      <c r="H43" s="69">
        <f>Арм_Длина_ПМ(12750,T43,11700)</f>
        <v>14210</v>
      </c>
      <c r="I43" s="69">
        <v>16</v>
      </c>
      <c r="J43" s="69" t="s">
        <v>2</v>
      </c>
      <c r="K43" s="69"/>
      <c r="L43" s="69"/>
      <c r="M43" s="69"/>
      <c r="N43" s="69"/>
      <c r="O43" s="69"/>
      <c r="P43" s="69"/>
      <c r="Q43" s="69"/>
      <c r="R43" s="69"/>
      <c r="S43" s="69">
        <v>605</v>
      </c>
      <c r="T43" s="69">
        <v>730</v>
      </c>
      <c r="U43" s="70">
        <v>40</v>
      </c>
    </row>
    <row r="44" spans="1:21" ht="15.75" x14ac:dyDescent="0.25">
      <c r="A44" s="68" t="s">
        <v>3074</v>
      </c>
      <c r="B44" s="69">
        <v>2</v>
      </c>
      <c r="C44" s="69" t="s">
        <v>2909</v>
      </c>
      <c r="D44" s="69" t="s">
        <v>3101</v>
      </c>
      <c r="E44" s="69">
        <v>1</v>
      </c>
      <c r="F44" s="69">
        <v>3.8530000000000002</v>
      </c>
      <c r="G44" s="69" t="s">
        <v>20</v>
      </c>
      <c r="H44" s="69">
        <f>Арм_Длина_ПМ(12800,T44,11700)</f>
        <v>15070</v>
      </c>
      <c r="I44" s="69">
        <v>25</v>
      </c>
      <c r="J44" s="69" t="s">
        <v>2</v>
      </c>
      <c r="K44" s="69"/>
      <c r="L44" s="69"/>
      <c r="M44" s="69"/>
      <c r="N44" s="69"/>
      <c r="O44" s="69"/>
      <c r="P44" s="69"/>
      <c r="Q44" s="69"/>
      <c r="R44" s="69"/>
      <c r="S44" s="69">
        <v>950</v>
      </c>
      <c r="T44" s="69">
        <v>1135</v>
      </c>
      <c r="U44" s="70">
        <v>100</v>
      </c>
    </row>
    <row r="45" spans="1:21" ht="15.75" x14ac:dyDescent="0.25">
      <c r="A45" s="68" t="s">
        <v>3074</v>
      </c>
      <c r="B45" s="69">
        <v>4</v>
      </c>
      <c r="C45" s="69" t="s">
        <v>2909</v>
      </c>
      <c r="D45" s="69" t="s">
        <v>3102</v>
      </c>
      <c r="E45" s="69">
        <v>14</v>
      </c>
      <c r="F45" s="69">
        <v>0.88800000000000001</v>
      </c>
      <c r="G45" s="69" t="s">
        <v>0</v>
      </c>
      <c r="H45" s="69">
        <v>2180</v>
      </c>
      <c r="I45" s="69">
        <v>12</v>
      </c>
      <c r="J45" s="69" t="s">
        <v>1</v>
      </c>
      <c r="K45" s="69"/>
      <c r="L45" s="69"/>
      <c r="M45" s="69"/>
      <c r="N45" s="69"/>
      <c r="O45" s="69"/>
      <c r="P45" s="69"/>
      <c r="Q45" s="69"/>
      <c r="R45" s="69"/>
      <c r="S45" s="69">
        <v>220</v>
      </c>
      <c r="T45" s="69">
        <v>265</v>
      </c>
      <c r="U45" s="70">
        <v>15</v>
      </c>
    </row>
    <row r="46" spans="1:21" ht="15.75" x14ac:dyDescent="0.25">
      <c r="A46" s="68" t="s">
        <v>3074</v>
      </c>
      <c r="B46" s="69">
        <v>4</v>
      </c>
      <c r="C46" s="69" t="s">
        <v>2909</v>
      </c>
      <c r="D46" s="69" t="s">
        <v>3103</v>
      </c>
      <c r="E46" s="69">
        <v>14</v>
      </c>
      <c r="F46" s="69">
        <v>0.88800000000000001</v>
      </c>
      <c r="G46" s="69" t="s">
        <v>0</v>
      </c>
      <c r="H46" s="69">
        <v>2180</v>
      </c>
      <c r="I46" s="69">
        <v>12</v>
      </c>
      <c r="J46" s="69" t="s">
        <v>1</v>
      </c>
      <c r="K46" s="69"/>
      <c r="L46" s="69"/>
      <c r="M46" s="69"/>
      <c r="N46" s="69"/>
      <c r="O46" s="69"/>
      <c r="P46" s="69"/>
      <c r="Q46" s="69"/>
      <c r="R46" s="69"/>
      <c r="S46" s="69">
        <v>220</v>
      </c>
      <c r="T46" s="69">
        <v>265</v>
      </c>
      <c r="U46" s="70">
        <v>15</v>
      </c>
    </row>
    <row r="47" spans="1:21" ht="15.75" x14ac:dyDescent="0.25">
      <c r="A47" s="68" t="s">
        <v>3074</v>
      </c>
      <c r="B47" s="69">
        <v>1</v>
      </c>
      <c r="C47" s="69" t="s">
        <v>2909</v>
      </c>
      <c r="D47" s="69" t="s">
        <v>3104</v>
      </c>
      <c r="E47" s="69">
        <v>1</v>
      </c>
      <c r="F47" s="69">
        <v>3.8530000000000002</v>
      </c>
      <c r="G47" s="69" t="s">
        <v>20</v>
      </c>
      <c r="H47" s="69">
        <f>Арм_Длина_ПМ(13500,T47,11700)</f>
        <v>15770</v>
      </c>
      <c r="I47" s="69">
        <v>25</v>
      </c>
      <c r="J47" s="69" t="s">
        <v>2</v>
      </c>
      <c r="K47" s="69"/>
      <c r="L47" s="69"/>
      <c r="M47" s="69"/>
      <c r="N47" s="69"/>
      <c r="O47" s="69"/>
      <c r="P47" s="69"/>
      <c r="Q47" s="69"/>
      <c r="R47" s="69"/>
      <c r="S47" s="69">
        <v>950</v>
      </c>
      <c r="T47" s="69">
        <v>1135</v>
      </c>
      <c r="U47" s="70">
        <v>100</v>
      </c>
    </row>
    <row r="48" spans="1:21" ht="15.75" x14ac:dyDescent="0.25">
      <c r="A48" s="68" t="s">
        <v>3074</v>
      </c>
      <c r="B48" s="69">
        <v>1</v>
      </c>
      <c r="C48" s="69" t="s">
        <v>2909</v>
      </c>
      <c r="D48" s="69" t="s">
        <v>3105</v>
      </c>
      <c r="E48" s="69">
        <v>1</v>
      </c>
      <c r="F48" s="69">
        <v>3.8530000000000002</v>
      </c>
      <c r="G48" s="69" t="s">
        <v>20</v>
      </c>
      <c r="H48" s="69">
        <f>Арм_Длина_ПМ(13500,T48,11700)</f>
        <v>15770</v>
      </c>
      <c r="I48" s="69">
        <v>25</v>
      </c>
      <c r="J48" s="69" t="s">
        <v>2</v>
      </c>
      <c r="K48" s="69"/>
      <c r="L48" s="69"/>
      <c r="M48" s="69"/>
      <c r="N48" s="69"/>
      <c r="O48" s="69"/>
      <c r="P48" s="69"/>
      <c r="Q48" s="69"/>
      <c r="R48" s="69"/>
      <c r="S48" s="69">
        <v>950</v>
      </c>
      <c r="T48" s="69">
        <v>1135</v>
      </c>
      <c r="U48" s="70">
        <v>100</v>
      </c>
    </row>
    <row r="49" spans="1:21" ht="15.75" x14ac:dyDescent="0.25">
      <c r="A49" s="68" t="s">
        <v>3074</v>
      </c>
      <c r="B49" s="69">
        <v>3</v>
      </c>
      <c r="C49" s="69" t="s">
        <v>2909</v>
      </c>
      <c r="D49" s="69" t="s">
        <v>3106</v>
      </c>
      <c r="E49" s="69">
        <v>1</v>
      </c>
      <c r="F49" s="69">
        <v>1.5780000000000001</v>
      </c>
      <c r="G49" s="69" t="s">
        <v>20</v>
      </c>
      <c r="H49" s="69">
        <f>Арм_Длина_ПМ(12750,T49,11700)</f>
        <v>14210</v>
      </c>
      <c r="I49" s="69">
        <v>16</v>
      </c>
      <c r="J49" s="69" t="s">
        <v>2</v>
      </c>
      <c r="K49" s="69"/>
      <c r="L49" s="69"/>
      <c r="M49" s="69"/>
      <c r="N49" s="69"/>
      <c r="O49" s="69"/>
      <c r="P49" s="69"/>
      <c r="Q49" s="69"/>
      <c r="R49" s="69"/>
      <c r="S49" s="69">
        <v>605</v>
      </c>
      <c r="T49" s="69">
        <v>730</v>
      </c>
      <c r="U49" s="70">
        <v>40</v>
      </c>
    </row>
    <row r="50" spans="1:21" ht="15.75" x14ac:dyDescent="0.25">
      <c r="A50" s="68" t="s">
        <v>3074</v>
      </c>
      <c r="B50" s="69">
        <v>2</v>
      </c>
      <c r="C50" s="69" t="s">
        <v>2909</v>
      </c>
      <c r="D50" s="69" t="s">
        <v>3107</v>
      </c>
      <c r="E50" s="69">
        <v>1</v>
      </c>
      <c r="F50" s="69">
        <v>3.8530000000000002</v>
      </c>
      <c r="G50" s="69" t="s">
        <v>20</v>
      </c>
      <c r="H50" s="69">
        <f>Арм_Длина_ПМ(12800,T50,11700)</f>
        <v>15070</v>
      </c>
      <c r="I50" s="69">
        <v>25</v>
      </c>
      <c r="J50" s="69" t="s">
        <v>2</v>
      </c>
      <c r="K50" s="69"/>
      <c r="L50" s="69"/>
      <c r="M50" s="69"/>
      <c r="N50" s="69"/>
      <c r="O50" s="69"/>
      <c r="P50" s="69"/>
      <c r="Q50" s="69"/>
      <c r="R50" s="69"/>
      <c r="S50" s="69">
        <v>950</v>
      </c>
      <c r="T50" s="69">
        <v>1135</v>
      </c>
      <c r="U50" s="70">
        <v>100</v>
      </c>
    </row>
    <row r="51" spans="1:21" ht="32.25" thickBot="1" x14ac:dyDescent="0.3">
      <c r="A51" s="87" t="s">
        <v>2971</v>
      </c>
      <c r="B51" s="22" t="s">
        <v>2971</v>
      </c>
      <c r="C51" s="22" t="s">
        <v>2981</v>
      </c>
      <c r="D51" s="22" t="s">
        <v>2982</v>
      </c>
      <c r="E51" s="22"/>
      <c r="F51" s="22"/>
      <c r="G51" s="22"/>
      <c r="H51" s="22"/>
      <c r="I51" s="22"/>
      <c r="J51" s="22"/>
      <c r="K51" s="22"/>
      <c r="L51" s="22"/>
      <c r="M51" s="22"/>
      <c r="N51" s="22"/>
      <c r="O51" s="22"/>
      <c r="P51" s="22"/>
      <c r="Q51" s="22"/>
      <c r="R51" s="22"/>
      <c r="S51" s="22"/>
      <c r="T51" s="22"/>
      <c r="U51"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51 H2:Q2 K1 R1:S1 S2:U2">
    <cfRule type="containsText" dxfId="1007" priority="2" stopIfTrue="1" operator="containsText" text="С ЛИСТА">
      <formula>NOT(ISERROR(SEARCH("С ЛИСТА",A1)))</formula>
    </cfRule>
    <cfRule type="containsText" dxfId="1006" priority="3" stopIfTrue="1" operator="containsText" text="ИЗ ФАЙЛА">
      <formula>NOT(ISERROR(SEARCH("ИЗ ФАЙЛА",A1)))</formula>
    </cfRule>
    <cfRule type="containsText" dxfId="1005" priority="4" stopIfTrue="1" operator="containsText" text="!!!">
      <formula>NOT(ISERROR(SEARCH("!!!",A1)))</formula>
    </cfRule>
    <cfRule type="containsText" dxfId="1004" priority="5" stopIfTrue="1" operator="containsText" text=" Заполнения проёмов ">
      <formula>NOT(ISERROR(SEARCH(" Заполнения проёмов ",A1)))</formula>
    </cfRule>
    <cfRule type="containsText" dxfId="1003" priority="6" stopIfTrue="1" operator="containsText" text=" Сборочные единицы ">
      <formula>NOT(ISERROR(SEARCH(" Сборочные единицы ",A1)))</formula>
    </cfRule>
    <cfRule type="containsText" dxfId="1002" priority="7" stopIfTrue="1" operator="containsText" text=" Заполнения проёмов ">
      <formula>NOT(ISERROR(SEARCH(" Заполнения проёмов ",A1)))</formula>
    </cfRule>
    <cfRule type="containsText" dxfId="1001" priority="8" stopIfTrue="1" operator="containsText" text=" Сборочные единицы ">
      <formula>NOT(ISERROR(SEARCH(" Сборочные единицы ",A1)))</formula>
    </cfRule>
    <cfRule type="containsText" dxfId="1000" priority="9" stopIfTrue="1" operator="containsText" text=" Изделия ">
      <formula>NOT(ISERROR(SEARCH(" Изделия ",A1)))</formula>
    </cfRule>
    <cfRule type="containsText" dxfId="999" priority="10" stopIfTrue="1" operator="containsText" text=" Материалы ">
      <formula>NOT(ISERROR(SEARCH(" Материалы ",A1)))</formula>
    </cfRule>
    <cfRule type="containsText" dxfId="998" priority="11" stopIfTrue="1" operator="containsText" text=" Изделия арматурные ">
      <formula>NOT(ISERROR(SEARCH(" Изделия арматурные ",A1)))</formula>
    </cfRule>
    <cfRule type="containsText" dxfId="997" priority="12" stopIfTrue="1" operator="containsText" text=" Прокат ">
      <formula>NOT(ISERROR(SEARCH(" Прокат ",A1)))</formula>
    </cfRule>
    <cfRule type="containsText" dxfId="996" priority="13" stopIfTrue="1" operator="containsText" text="Элементы на отм.">
      <formula>NOT(ISERROR(SEARCH("Элементы на отм.",A1)))</formula>
    </cfRule>
    <cfRule type="containsText" dxfId="995" priority="14" stopIfTrue="1" operator="containsText" text=", на ">
      <formula>NOT(ISERROR(SEARCH(", на ",A1)))</formula>
    </cfRule>
    <cfRule type="containsText" dxfId="994" priority="15" stopIfTrue="1" operator="containsText" text="шт.)">
      <formula>NOT(ISERROR(SEARCH("шт.)",A1)))</formula>
    </cfRule>
  </conditionalFormatting>
  <conditionalFormatting sqref="A1:U1048576">
    <cfRule type="expression" dxfId="993"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4850D66-E059-419B-8DAE-77CFEE399715}">
          <x14:formula1>
            <xm:f>'!System'!$BW$1:$BW$6</xm:f>
          </x14:formula1>
          <xm:sqref>G3:G81</xm:sqref>
        </x14:dataValidation>
        <x14:dataValidation type="list" allowBlank="1" showInputMessage="1" showErrorMessage="1" xr:uid="{A76D5B14-815F-49EE-A52B-897973BDBB2E}">
          <x14:formula1>
            <xm:f>'!System'!$AG$1:$AO$1</xm:f>
          </x14:formula1>
          <xm:sqref>J3:J81</xm:sqref>
        </x14:dataValidation>
        <x14:dataValidation type="list" allowBlank="1" showInputMessage="1" showErrorMessage="1" xr:uid="{B6F1413F-227A-474A-AD3B-B23A5132916A}">
          <x14:formula1>
            <xm:f>'!System'!$A$1:$AE$1</xm:f>
          </x14:formula1>
          <xm:sqref>L3:L81</xm:sqref>
        </x14:dataValidation>
        <x14:dataValidation type="list" allowBlank="1" showInputMessage="1" showErrorMessage="1" xr:uid="{4A6A79B2-CF51-45E3-9D67-1B8A84B0FFAB}">
          <x14:formula1>
            <xm:f>'!System'!$AP$1:$BV$1</xm:f>
          </x14:formula1>
          <xm:sqref>O3:O81</xm:sqref>
        </x14:dataValidation>
        <x14:dataValidation type="list" allowBlank="1" showInputMessage="1" showErrorMessage="1" xr:uid="{4F37762A-2D16-4E3B-9546-2B7CB6B6F3BE}">
          <x14:formula1>
            <xm:f>'!System'!$BX$1:$BX$5</xm:f>
          </x14:formula1>
          <xm:sqref>P3:P81</xm:sqref>
        </x14:dataValidation>
        <x14:dataValidation type="list" allowBlank="1" showInputMessage="1" showErrorMessage="1" xr:uid="{91D4E1DC-78D5-4FED-9F9F-31FCBE0A2BB8}">
          <x14:formula1>
            <xm:f>'!System'!$AG$2:$AG$17</xm:f>
          </x14:formula1>
          <xm:sqref>I20 I21 I22 I23 I24 I25 I26 I27 I28 I33 I34 I35 I36 I38 I39 I40 I41 I43 I44 I47 I48 I49 I50</xm:sqref>
        </x14:dataValidation>
        <x14:dataValidation type="list" allowBlank="1" showInputMessage="1" showErrorMessage="1" xr:uid="{A01E2ACA-E7DF-476D-A141-6CC347F05D87}">
          <x14:formula1>
            <xm:f>'!System'!$AH$2:$AH$16</xm:f>
          </x14:formula1>
          <xm:sqref>I29 I30 I31 I32 I37 I42 I45 I46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F513E-5D94-4F60-8F3F-0A23F4ECECE3}">
  <sheetPr codeName="Лист41">
    <tabColor theme="7" tint="0.39997558519241921"/>
  </sheetPr>
  <dimension ref="A1:U52"/>
  <sheetViews>
    <sheetView zoomScale="80" zoomScaleNormal="80" workbookViewId="0">
      <selection activeCell="X38" sqref="X38"/>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Бм4</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Бм4</v>
      </c>
      <c r="B4" s="13" t="s">
        <v>2971</v>
      </c>
      <c r="C4" s="95" t="s">
        <v>2972</v>
      </c>
      <c r="D4" s="95" t="s">
        <v>2967</v>
      </c>
      <c r="E4" s="95">
        <f>Макс_ПоИД(A4,'из архикада Балки'!$A$3:$G$500,1,4)</f>
        <v>4.5199999999999996</v>
      </c>
      <c r="F4" s="13"/>
      <c r="G4" s="13"/>
      <c r="H4" s="13"/>
      <c r="I4" s="13"/>
      <c r="J4" s="13"/>
      <c r="K4" s="13"/>
      <c r="L4" s="13"/>
      <c r="M4" s="13"/>
      <c r="N4" s="13"/>
      <c r="O4" s="13"/>
      <c r="P4" s="13"/>
      <c r="Q4" s="13"/>
      <c r="R4" s="13"/>
      <c r="S4" s="13"/>
      <c r="T4" s="13"/>
      <c r="U4" s="67"/>
    </row>
    <row r="5" spans="1:21" ht="15.75" x14ac:dyDescent="0.25">
      <c r="A5" s="66" t="str">
        <f>A6</f>
        <v>Бм4</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Бм4</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Бм4</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67"/>
    </row>
    <row r="8" spans="1:21" ht="15.75" x14ac:dyDescent="0.25">
      <c r="A8" s="66" t="str">
        <f>A9</f>
        <v>Бм4</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Бм4</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67"/>
    </row>
    <row r="10" spans="1:21" ht="15.75" x14ac:dyDescent="0.25">
      <c r="A10" s="66" t="str">
        <f>A11</f>
        <v>Бм4</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Бм4</v>
      </c>
      <c r="B11" s="15" t="s">
        <v>3037</v>
      </c>
      <c r="C11" s="15"/>
      <c r="D11" s="15" t="s">
        <v>3038</v>
      </c>
      <c r="E11" s="15">
        <f>VLOOKUP(B11,'из архикада Имена сборок_поз'!A3:D100,4,FALSE)</f>
        <v>2</v>
      </c>
      <c r="F11" s="15"/>
      <c r="G11" s="15"/>
      <c r="H11" s="15"/>
      <c r="I11" s="15"/>
      <c r="J11" s="15"/>
      <c r="K11" s="15"/>
      <c r="L11" s="15"/>
      <c r="M11" s="15"/>
      <c r="N11" s="15"/>
      <c r="O11" s="15"/>
      <c r="P11" s="15"/>
      <c r="Q11" s="15"/>
      <c r="R11" s="15"/>
      <c r="S11" s="15"/>
      <c r="T11" s="15"/>
      <c r="U11" s="16"/>
    </row>
    <row r="12" spans="1:21" ht="15.75" x14ac:dyDescent="0.25">
      <c r="A12" s="32" t="str">
        <f>$B$11</f>
        <v>Бм4</v>
      </c>
      <c r="B12" s="30"/>
      <c r="C12" s="35" t="s">
        <v>2980</v>
      </c>
      <c r="D12" s="35" t="s">
        <v>2967</v>
      </c>
      <c r="E12" s="35">
        <f>E4</f>
        <v>4.5199999999999996</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3037</v>
      </c>
      <c r="B19" s="13" t="s">
        <v>2971</v>
      </c>
      <c r="C19" s="13" t="s">
        <v>3039</v>
      </c>
      <c r="D19" s="13" t="s">
        <v>3040</v>
      </c>
      <c r="E19" s="13"/>
      <c r="F19" s="13"/>
      <c r="G19" s="13"/>
      <c r="H19" s="13"/>
      <c r="I19" s="13"/>
      <c r="J19" s="13"/>
      <c r="K19" s="13"/>
      <c r="L19" s="13"/>
      <c r="M19" s="13"/>
      <c r="N19" s="13"/>
      <c r="O19" s="13"/>
      <c r="P19" s="13"/>
      <c r="Q19" s="13"/>
      <c r="R19" s="13"/>
      <c r="S19" s="13"/>
      <c r="T19" s="13"/>
      <c r="U19" s="67"/>
    </row>
    <row r="20" spans="1:21" ht="15.75" x14ac:dyDescent="0.25">
      <c r="A20" s="68" t="s">
        <v>3037</v>
      </c>
      <c r="B20" s="69">
        <v>4</v>
      </c>
      <c r="C20" s="69" t="s">
        <v>2909</v>
      </c>
      <c r="D20" s="69" t="s">
        <v>3041</v>
      </c>
      <c r="E20" s="69">
        <v>15</v>
      </c>
      <c r="F20" s="69">
        <v>0.88800000000000001</v>
      </c>
      <c r="G20" s="69" t="s">
        <v>0</v>
      </c>
      <c r="H20" s="69">
        <v>2380</v>
      </c>
      <c r="I20" s="69">
        <v>12</v>
      </c>
      <c r="J20" s="69" t="s">
        <v>1</v>
      </c>
      <c r="K20" s="69"/>
      <c r="L20" s="69"/>
      <c r="M20" s="69"/>
      <c r="N20" s="69"/>
      <c r="O20" s="69"/>
      <c r="P20" s="69"/>
      <c r="Q20" s="69"/>
      <c r="R20" s="69"/>
      <c r="S20" s="69">
        <v>220</v>
      </c>
      <c r="T20" s="69">
        <v>265</v>
      </c>
      <c r="U20" s="70">
        <v>15</v>
      </c>
    </row>
    <row r="21" spans="1:21" ht="15.75" x14ac:dyDescent="0.25">
      <c r="A21" s="68" t="s">
        <v>3037</v>
      </c>
      <c r="B21" s="69">
        <v>5</v>
      </c>
      <c r="C21" s="69" t="s">
        <v>2909</v>
      </c>
      <c r="D21" s="69" t="s">
        <v>3042</v>
      </c>
      <c r="E21" s="69">
        <v>20</v>
      </c>
      <c r="F21" s="69">
        <v>0.39500000000000002</v>
      </c>
      <c r="G21" s="69" t="s">
        <v>0</v>
      </c>
      <c r="H21" s="69">
        <v>525</v>
      </c>
      <c r="I21" s="69">
        <v>8</v>
      </c>
      <c r="J21" s="69" t="s">
        <v>1</v>
      </c>
      <c r="K21" s="69"/>
      <c r="L21" s="69"/>
      <c r="M21" s="69"/>
      <c r="N21" s="69"/>
      <c r="O21" s="69"/>
      <c r="P21" s="69"/>
      <c r="Q21" s="69"/>
      <c r="R21" s="69"/>
      <c r="S21" s="69">
        <v>200</v>
      </c>
      <c r="T21" s="69">
        <v>250</v>
      </c>
      <c r="U21" s="70">
        <v>10</v>
      </c>
    </row>
    <row r="22" spans="1:21" ht="15.75" x14ac:dyDescent="0.25">
      <c r="A22" s="68" t="s">
        <v>3037</v>
      </c>
      <c r="B22" s="69">
        <v>4</v>
      </c>
      <c r="C22" s="69" t="s">
        <v>2909</v>
      </c>
      <c r="D22" s="69" t="s">
        <v>3043</v>
      </c>
      <c r="E22" s="69">
        <v>14</v>
      </c>
      <c r="F22" s="69">
        <v>0.88800000000000001</v>
      </c>
      <c r="G22" s="69" t="s">
        <v>0</v>
      </c>
      <c r="H22" s="69">
        <v>2380</v>
      </c>
      <c r="I22" s="69">
        <v>12</v>
      </c>
      <c r="J22" s="69" t="s">
        <v>1</v>
      </c>
      <c r="K22" s="69"/>
      <c r="L22" s="69"/>
      <c r="M22" s="69"/>
      <c r="N22" s="69"/>
      <c r="O22" s="69"/>
      <c r="P22" s="69"/>
      <c r="Q22" s="69"/>
      <c r="R22" s="69"/>
      <c r="S22" s="69">
        <v>220</v>
      </c>
      <c r="T22" s="69">
        <v>265</v>
      </c>
      <c r="U22" s="70">
        <v>15</v>
      </c>
    </row>
    <row r="23" spans="1:21" ht="15.75" x14ac:dyDescent="0.25">
      <c r="A23" s="68" t="s">
        <v>3037</v>
      </c>
      <c r="B23" s="69">
        <v>4</v>
      </c>
      <c r="C23" s="69" t="s">
        <v>2909</v>
      </c>
      <c r="D23" s="69" t="s">
        <v>3044</v>
      </c>
      <c r="E23" s="69">
        <v>15</v>
      </c>
      <c r="F23" s="69">
        <v>0.88800000000000001</v>
      </c>
      <c r="G23" s="69" t="s">
        <v>0</v>
      </c>
      <c r="H23" s="69">
        <v>2380</v>
      </c>
      <c r="I23" s="69">
        <v>12</v>
      </c>
      <c r="J23" s="69" t="s">
        <v>1</v>
      </c>
      <c r="K23" s="69"/>
      <c r="L23" s="69"/>
      <c r="M23" s="69"/>
      <c r="N23" s="69"/>
      <c r="O23" s="69"/>
      <c r="P23" s="69"/>
      <c r="Q23" s="69"/>
      <c r="R23" s="69"/>
      <c r="S23" s="69">
        <v>220</v>
      </c>
      <c r="T23" s="69">
        <v>265</v>
      </c>
      <c r="U23" s="70">
        <v>15</v>
      </c>
    </row>
    <row r="24" spans="1:21" ht="15.75" x14ac:dyDescent="0.25">
      <c r="A24" s="68" t="s">
        <v>3037</v>
      </c>
      <c r="B24" s="69">
        <v>6</v>
      </c>
      <c r="C24" s="69" t="s">
        <v>2909</v>
      </c>
      <c r="D24" s="69" t="s">
        <v>3045</v>
      </c>
      <c r="E24" s="69">
        <v>1</v>
      </c>
      <c r="F24" s="69">
        <v>3.8530000000000002</v>
      </c>
      <c r="G24" s="69" t="s">
        <v>0</v>
      </c>
      <c r="H24" s="69">
        <v>2600</v>
      </c>
      <c r="I24" s="69">
        <v>25</v>
      </c>
      <c r="J24" s="69" t="s">
        <v>2</v>
      </c>
      <c r="K24" s="69"/>
      <c r="L24" s="69"/>
      <c r="M24" s="69"/>
      <c r="N24" s="69"/>
      <c r="O24" s="69"/>
      <c r="P24" s="69"/>
      <c r="Q24" s="69"/>
      <c r="R24" s="69"/>
      <c r="S24" s="69">
        <v>950</v>
      </c>
      <c r="T24" s="69">
        <v>1135</v>
      </c>
      <c r="U24" s="70">
        <v>100</v>
      </c>
    </row>
    <row r="25" spans="1:21" ht="15.75" x14ac:dyDescent="0.25">
      <c r="A25" s="68" t="s">
        <v>3037</v>
      </c>
      <c r="B25" s="69">
        <v>6</v>
      </c>
      <c r="C25" s="69" t="s">
        <v>2909</v>
      </c>
      <c r="D25" s="69" t="s">
        <v>3046</v>
      </c>
      <c r="E25" s="69">
        <v>1</v>
      </c>
      <c r="F25" s="69">
        <v>3.8530000000000002</v>
      </c>
      <c r="G25" s="69" t="s">
        <v>0</v>
      </c>
      <c r="H25" s="69">
        <v>2600</v>
      </c>
      <c r="I25" s="69">
        <v>25</v>
      </c>
      <c r="J25" s="69" t="s">
        <v>2</v>
      </c>
      <c r="K25" s="69"/>
      <c r="L25" s="69"/>
      <c r="M25" s="69"/>
      <c r="N25" s="69"/>
      <c r="O25" s="69"/>
      <c r="P25" s="69"/>
      <c r="Q25" s="69"/>
      <c r="R25" s="69"/>
      <c r="S25" s="69">
        <v>950</v>
      </c>
      <c r="T25" s="69">
        <v>1135</v>
      </c>
      <c r="U25" s="70">
        <v>100</v>
      </c>
    </row>
    <row r="26" spans="1:21" ht="15.75" x14ac:dyDescent="0.25">
      <c r="A26" s="68" t="s">
        <v>3037</v>
      </c>
      <c r="B26" s="69">
        <v>7</v>
      </c>
      <c r="C26" s="69" t="s">
        <v>2909</v>
      </c>
      <c r="D26" s="69" t="s">
        <v>3047</v>
      </c>
      <c r="E26" s="69">
        <v>1</v>
      </c>
      <c r="F26" s="69">
        <v>3.8530000000000002</v>
      </c>
      <c r="G26" s="69" t="s">
        <v>0</v>
      </c>
      <c r="H26" s="69">
        <v>4000</v>
      </c>
      <c r="I26" s="69">
        <v>25</v>
      </c>
      <c r="J26" s="69" t="s">
        <v>2</v>
      </c>
      <c r="K26" s="69"/>
      <c r="L26" s="69"/>
      <c r="M26" s="69"/>
      <c r="N26" s="69"/>
      <c r="O26" s="69"/>
      <c r="P26" s="69"/>
      <c r="Q26" s="69"/>
      <c r="R26" s="69"/>
      <c r="S26" s="69">
        <v>950</v>
      </c>
      <c r="T26" s="69">
        <v>1135</v>
      </c>
      <c r="U26" s="70">
        <v>100</v>
      </c>
    </row>
    <row r="27" spans="1:21" ht="15.75" x14ac:dyDescent="0.25">
      <c r="A27" s="68" t="s">
        <v>3037</v>
      </c>
      <c r="B27" s="69">
        <v>7</v>
      </c>
      <c r="C27" s="69" t="s">
        <v>2909</v>
      </c>
      <c r="D27" s="69" t="s">
        <v>3048</v>
      </c>
      <c r="E27" s="69">
        <v>1</v>
      </c>
      <c r="F27" s="69">
        <v>3.8530000000000002</v>
      </c>
      <c r="G27" s="69" t="s">
        <v>0</v>
      </c>
      <c r="H27" s="69">
        <v>4000</v>
      </c>
      <c r="I27" s="69">
        <v>25</v>
      </c>
      <c r="J27" s="69" t="s">
        <v>2</v>
      </c>
      <c r="K27" s="69"/>
      <c r="L27" s="69"/>
      <c r="M27" s="69"/>
      <c r="N27" s="69"/>
      <c r="O27" s="69"/>
      <c r="P27" s="69"/>
      <c r="Q27" s="69"/>
      <c r="R27" s="69"/>
      <c r="S27" s="69">
        <v>950</v>
      </c>
      <c r="T27" s="69">
        <v>1135</v>
      </c>
      <c r="U27" s="70">
        <v>100</v>
      </c>
    </row>
    <row r="28" spans="1:21" ht="15.75" x14ac:dyDescent="0.25">
      <c r="A28" s="68" t="s">
        <v>3037</v>
      </c>
      <c r="B28" s="69">
        <v>7</v>
      </c>
      <c r="C28" s="69" t="s">
        <v>2909</v>
      </c>
      <c r="D28" s="69" t="s">
        <v>3049</v>
      </c>
      <c r="E28" s="69">
        <v>1</v>
      </c>
      <c r="F28" s="69">
        <v>3.8530000000000002</v>
      </c>
      <c r="G28" s="69" t="s">
        <v>0</v>
      </c>
      <c r="H28" s="69">
        <v>4000</v>
      </c>
      <c r="I28" s="69">
        <v>25</v>
      </c>
      <c r="J28" s="69" t="s">
        <v>2</v>
      </c>
      <c r="K28" s="69"/>
      <c r="L28" s="69"/>
      <c r="M28" s="69"/>
      <c r="N28" s="69"/>
      <c r="O28" s="69"/>
      <c r="P28" s="69"/>
      <c r="Q28" s="69"/>
      <c r="R28" s="69"/>
      <c r="S28" s="69">
        <v>950</v>
      </c>
      <c r="T28" s="69">
        <v>1135</v>
      </c>
      <c r="U28" s="70">
        <v>100</v>
      </c>
    </row>
    <row r="29" spans="1:21" ht="15.75" x14ac:dyDescent="0.25">
      <c r="A29" s="68" t="s">
        <v>3037</v>
      </c>
      <c r="B29" s="69">
        <v>7</v>
      </c>
      <c r="C29" s="69" t="s">
        <v>2909</v>
      </c>
      <c r="D29" s="69" t="s">
        <v>3050</v>
      </c>
      <c r="E29" s="69">
        <v>1</v>
      </c>
      <c r="F29" s="69">
        <v>3.8530000000000002</v>
      </c>
      <c r="G29" s="69" t="s">
        <v>0</v>
      </c>
      <c r="H29" s="69">
        <v>4000</v>
      </c>
      <c r="I29" s="69">
        <v>25</v>
      </c>
      <c r="J29" s="69" t="s">
        <v>2</v>
      </c>
      <c r="K29" s="69"/>
      <c r="L29" s="69"/>
      <c r="M29" s="69"/>
      <c r="N29" s="69"/>
      <c r="O29" s="69"/>
      <c r="P29" s="69"/>
      <c r="Q29" s="69"/>
      <c r="R29" s="69"/>
      <c r="S29" s="69">
        <v>950</v>
      </c>
      <c r="T29" s="69">
        <v>1135</v>
      </c>
      <c r="U29" s="70">
        <v>100</v>
      </c>
    </row>
    <row r="30" spans="1:21" ht="15.75" x14ac:dyDescent="0.25">
      <c r="A30" s="68" t="s">
        <v>3037</v>
      </c>
      <c r="B30" s="69">
        <v>7</v>
      </c>
      <c r="C30" s="69" t="s">
        <v>2909</v>
      </c>
      <c r="D30" s="69" t="s">
        <v>3051</v>
      </c>
      <c r="E30" s="69">
        <v>1</v>
      </c>
      <c r="F30" s="69">
        <v>3.8530000000000002</v>
      </c>
      <c r="G30" s="69" t="s">
        <v>0</v>
      </c>
      <c r="H30" s="69">
        <v>4000</v>
      </c>
      <c r="I30" s="69">
        <v>25</v>
      </c>
      <c r="J30" s="69" t="s">
        <v>2</v>
      </c>
      <c r="K30" s="69"/>
      <c r="L30" s="69"/>
      <c r="M30" s="69"/>
      <c r="N30" s="69"/>
      <c r="O30" s="69"/>
      <c r="P30" s="69"/>
      <c r="Q30" s="69"/>
      <c r="R30" s="69"/>
      <c r="S30" s="69">
        <v>950</v>
      </c>
      <c r="T30" s="69">
        <v>1135</v>
      </c>
      <c r="U30" s="70">
        <v>100</v>
      </c>
    </row>
    <row r="31" spans="1:21" ht="15.75" x14ac:dyDescent="0.25">
      <c r="A31" s="68" t="s">
        <v>3037</v>
      </c>
      <c r="B31" s="69">
        <v>7</v>
      </c>
      <c r="C31" s="69" t="s">
        <v>2909</v>
      </c>
      <c r="D31" s="69" t="s">
        <v>3052</v>
      </c>
      <c r="E31" s="69">
        <v>1</v>
      </c>
      <c r="F31" s="69">
        <v>3.8530000000000002</v>
      </c>
      <c r="G31" s="69" t="s">
        <v>0</v>
      </c>
      <c r="H31" s="69">
        <v>4000</v>
      </c>
      <c r="I31" s="69">
        <v>25</v>
      </c>
      <c r="J31" s="69" t="s">
        <v>2</v>
      </c>
      <c r="K31" s="69"/>
      <c r="L31" s="69"/>
      <c r="M31" s="69"/>
      <c r="N31" s="69"/>
      <c r="O31" s="69"/>
      <c r="P31" s="69"/>
      <c r="Q31" s="69"/>
      <c r="R31" s="69"/>
      <c r="S31" s="69">
        <v>950</v>
      </c>
      <c r="T31" s="69">
        <v>1135</v>
      </c>
      <c r="U31" s="70">
        <v>100</v>
      </c>
    </row>
    <row r="32" spans="1:21" ht="15.75" x14ac:dyDescent="0.25">
      <c r="A32" s="68" t="s">
        <v>3037</v>
      </c>
      <c r="B32" s="69">
        <v>4</v>
      </c>
      <c r="C32" s="69" t="s">
        <v>2909</v>
      </c>
      <c r="D32" s="69" t="s">
        <v>3053</v>
      </c>
      <c r="E32" s="69">
        <v>15</v>
      </c>
      <c r="F32" s="69">
        <v>0.88800000000000001</v>
      </c>
      <c r="G32" s="69" t="s">
        <v>0</v>
      </c>
      <c r="H32" s="69">
        <v>2380</v>
      </c>
      <c r="I32" s="69">
        <v>12</v>
      </c>
      <c r="J32" s="69" t="s">
        <v>1</v>
      </c>
      <c r="K32" s="69"/>
      <c r="L32" s="69"/>
      <c r="M32" s="69"/>
      <c r="N32" s="69"/>
      <c r="O32" s="69"/>
      <c r="P32" s="69"/>
      <c r="Q32" s="69"/>
      <c r="R32" s="69"/>
      <c r="S32" s="69">
        <v>220</v>
      </c>
      <c r="T32" s="69">
        <v>265</v>
      </c>
      <c r="U32" s="70">
        <v>15</v>
      </c>
    </row>
    <row r="33" spans="1:21" ht="15.75" x14ac:dyDescent="0.25">
      <c r="A33" s="68" t="s">
        <v>3037</v>
      </c>
      <c r="B33" s="69">
        <v>2</v>
      </c>
      <c r="C33" s="69" t="s">
        <v>2909</v>
      </c>
      <c r="D33" s="69" t="s">
        <v>3054</v>
      </c>
      <c r="E33" s="69">
        <v>1</v>
      </c>
      <c r="F33" s="69">
        <v>3.8530000000000002</v>
      </c>
      <c r="G33" s="69" t="s">
        <v>20</v>
      </c>
      <c r="H33" s="69">
        <f>Арм_Длина_ПМ(13300,T33,11700)</f>
        <v>15570</v>
      </c>
      <c r="I33" s="69">
        <v>25</v>
      </c>
      <c r="J33" s="69" t="s">
        <v>2</v>
      </c>
      <c r="K33" s="69"/>
      <c r="L33" s="69"/>
      <c r="M33" s="69"/>
      <c r="N33" s="69"/>
      <c r="O33" s="69"/>
      <c r="P33" s="69"/>
      <c r="Q33" s="69"/>
      <c r="R33" s="69"/>
      <c r="S33" s="69">
        <v>950</v>
      </c>
      <c r="T33" s="69">
        <v>1135</v>
      </c>
      <c r="U33" s="70">
        <v>100</v>
      </c>
    </row>
    <row r="34" spans="1:21" ht="15.75" x14ac:dyDescent="0.25">
      <c r="A34" s="68" t="s">
        <v>3037</v>
      </c>
      <c r="B34" s="69">
        <v>2</v>
      </c>
      <c r="C34" s="69" t="s">
        <v>2909</v>
      </c>
      <c r="D34" s="69" t="s">
        <v>3055</v>
      </c>
      <c r="E34" s="69">
        <v>1</v>
      </c>
      <c r="F34" s="69">
        <v>3.8530000000000002</v>
      </c>
      <c r="G34" s="69" t="s">
        <v>20</v>
      </c>
      <c r="H34" s="69">
        <f>Арм_Длина_ПМ(13300,T34,11700)</f>
        <v>15570</v>
      </c>
      <c r="I34" s="69">
        <v>25</v>
      </c>
      <c r="J34" s="69" t="s">
        <v>2</v>
      </c>
      <c r="K34" s="69"/>
      <c r="L34" s="69"/>
      <c r="M34" s="69"/>
      <c r="N34" s="69"/>
      <c r="O34" s="69"/>
      <c r="P34" s="69"/>
      <c r="Q34" s="69"/>
      <c r="R34" s="69"/>
      <c r="S34" s="69">
        <v>950</v>
      </c>
      <c r="T34" s="69">
        <v>1135</v>
      </c>
      <c r="U34" s="70">
        <v>100</v>
      </c>
    </row>
    <row r="35" spans="1:21" ht="15.75" x14ac:dyDescent="0.25">
      <c r="A35" s="68" t="s">
        <v>3037</v>
      </c>
      <c r="B35" s="69">
        <v>2</v>
      </c>
      <c r="C35" s="69" t="s">
        <v>2909</v>
      </c>
      <c r="D35" s="69" t="s">
        <v>3056</v>
      </c>
      <c r="E35" s="69">
        <v>1</v>
      </c>
      <c r="F35" s="69">
        <v>3.8530000000000002</v>
      </c>
      <c r="G35" s="69" t="s">
        <v>20</v>
      </c>
      <c r="H35" s="69">
        <f>Арм_Длина_ПМ(13300,T35,11700)</f>
        <v>15570</v>
      </c>
      <c r="I35" s="69">
        <v>25</v>
      </c>
      <c r="J35" s="69" t="s">
        <v>2</v>
      </c>
      <c r="K35" s="69"/>
      <c r="L35" s="69"/>
      <c r="M35" s="69"/>
      <c r="N35" s="69"/>
      <c r="O35" s="69"/>
      <c r="P35" s="69"/>
      <c r="Q35" s="69"/>
      <c r="R35" s="69"/>
      <c r="S35" s="69">
        <v>950</v>
      </c>
      <c r="T35" s="69">
        <v>1135</v>
      </c>
      <c r="U35" s="70">
        <v>100</v>
      </c>
    </row>
    <row r="36" spans="1:21" ht="15.75" x14ac:dyDescent="0.25">
      <c r="A36" s="68" t="s">
        <v>3037</v>
      </c>
      <c r="B36" s="69">
        <v>2</v>
      </c>
      <c r="C36" s="69" t="s">
        <v>2909</v>
      </c>
      <c r="D36" s="69" t="s">
        <v>3057</v>
      </c>
      <c r="E36" s="69">
        <v>1</v>
      </c>
      <c r="F36" s="69">
        <v>3.8530000000000002</v>
      </c>
      <c r="G36" s="69" t="s">
        <v>20</v>
      </c>
      <c r="H36" s="69">
        <f>Арм_Длина_ПМ(13300,T36,11700)</f>
        <v>15570</v>
      </c>
      <c r="I36" s="69">
        <v>25</v>
      </c>
      <c r="J36" s="69" t="s">
        <v>2</v>
      </c>
      <c r="K36" s="69"/>
      <c r="L36" s="69"/>
      <c r="M36" s="69"/>
      <c r="N36" s="69"/>
      <c r="O36" s="69"/>
      <c r="P36" s="69"/>
      <c r="Q36" s="69"/>
      <c r="R36" s="69"/>
      <c r="S36" s="69">
        <v>950</v>
      </c>
      <c r="T36" s="69">
        <v>1135</v>
      </c>
      <c r="U36" s="70">
        <v>100</v>
      </c>
    </row>
    <row r="37" spans="1:21" ht="15.75" x14ac:dyDescent="0.25">
      <c r="A37" s="68" t="s">
        <v>3037</v>
      </c>
      <c r="B37" s="69">
        <v>6</v>
      </c>
      <c r="C37" s="69" t="s">
        <v>2909</v>
      </c>
      <c r="D37" s="69" t="s">
        <v>3058</v>
      </c>
      <c r="E37" s="69">
        <v>1</v>
      </c>
      <c r="F37" s="69">
        <v>3.8530000000000002</v>
      </c>
      <c r="G37" s="69" t="s">
        <v>0</v>
      </c>
      <c r="H37" s="69">
        <v>2600</v>
      </c>
      <c r="I37" s="69">
        <v>25</v>
      </c>
      <c r="J37" s="69" t="s">
        <v>2</v>
      </c>
      <c r="K37" s="69"/>
      <c r="L37" s="69"/>
      <c r="M37" s="69"/>
      <c r="N37" s="69"/>
      <c r="O37" s="69"/>
      <c r="P37" s="69"/>
      <c r="Q37" s="69"/>
      <c r="R37" s="69"/>
      <c r="S37" s="69">
        <v>950</v>
      </c>
      <c r="T37" s="69">
        <v>1135</v>
      </c>
      <c r="U37" s="70">
        <v>100</v>
      </c>
    </row>
    <row r="38" spans="1:21" ht="15.75" x14ac:dyDescent="0.25">
      <c r="A38" s="68" t="s">
        <v>3037</v>
      </c>
      <c r="B38" s="69">
        <v>1</v>
      </c>
      <c r="C38" s="69" t="s">
        <v>2909</v>
      </c>
      <c r="D38" s="69" t="s">
        <v>3059</v>
      </c>
      <c r="E38" s="69">
        <v>1</v>
      </c>
      <c r="F38" s="69">
        <v>3.8530000000000002</v>
      </c>
      <c r="G38" s="69" t="s">
        <v>20</v>
      </c>
      <c r="H38" s="69">
        <f>Арм_Длина_ПМ(14000,T38,11700)</f>
        <v>16270</v>
      </c>
      <c r="I38" s="69">
        <v>25</v>
      </c>
      <c r="J38" s="69" t="s">
        <v>2</v>
      </c>
      <c r="K38" s="69"/>
      <c r="L38" s="69"/>
      <c r="M38" s="69"/>
      <c r="N38" s="69"/>
      <c r="O38" s="69"/>
      <c r="P38" s="69"/>
      <c r="Q38" s="69"/>
      <c r="R38" s="69"/>
      <c r="S38" s="69">
        <v>950</v>
      </c>
      <c r="T38" s="69">
        <v>1135</v>
      </c>
      <c r="U38" s="70">
        <v>100</v>
      </c>
    </row>
    <row r="39" spans="1:21" ht="15.75" x14ac:dyDescent="0.25">
      <c r="A39" s="68" t="s">
        <v>3037</v>
      </c>
      <c r="B39" s="69">
        <v>1</v>
      </c>
      <c r="C39" s="69" t="s">
        <v>2909</v>
      </c>
      <c r="D39" s="69" t="s">
        <v>3060</v>
      </c>
      <c r="E39" s="69">
        <v>1</v>
      </c>
      <c r="F39" s="69">
        <v>3.8530000000000002</v>
      </c>
      <c r="G39" s="69" t="s">
        <v>20</v>
      </c>
      <c r="H39" s="69">
        <f>Арм_Длина_ПМ(14000,T39,11700)</f>
        <v>16270</v>
      </c>
      <c r="I39" s="69">
        <v>25</v>
      </c>
      <c r="J39" s="69" t="s">
        <v>2</v>
      </c>
      <c r="K39" s="69"/>
      <c r="L39" s="69"/>
      <c r="M39" s="69"/>
      <c r="N39" s="69"/>
      <c r="O39" s="69"/>
      <c r="P39" s="69"/>
      <c r="Q39" s="69"/>
      <c r="R39" s="69"/>
      <c r="S39" s="69">
        <v>950</v>
      </c>
      <c r="T39" s="69">
        <v>1135</v>
      </c>
      <c r="U39" s="70">
        <v>100</v>
      </c>
    </row>
    <row r="40" spans="1:21" ht="15.75" x14ac:dyDescent="0.25">
      <c r="A40" s="68" t="s">
        <v>3037</v>
      </c>
      <c r="B40" s="69">
        <v>1</v>
      </c>
      <c r="C40" s="69" t="s">
        <v>2909</v>
      </c>
      <c r="D40" s="69" t="s">
        <v>3061</v>
      </c>
      <c r="E40" s="69">
        <v>1</v>
      </c>
      <c r="F40" s="69">
        <v>3.8530000000000002</v>
      </c>
      <c r="G40" s="69" t="s">
        <v>20</v>
      </c>
      <c r="H40" s="69">
        <f>Арм_Длина_ПМ(14000,T40,11700)</f>
        <v>16270</v>
      </c>
      <c r="I40" s="69">
        <v>25</v>
      </c>
      <c r="J40" s="69" t="s">
        <v>2</v>
      </c>
      <c r="K40" s="69"/>
      <c r="L40" s="69"/>
      <c r="M40" s="69"/>
      <c r="N40" s="69"/>
      <c r="O40" s="69"/>
      <c r="P40" s="69"/>
      <c r="Q40" s="69"/>
      <c r="R40" s="69"/>
      <c r="S40" s="69">
        <v>950</v>
      </c>
      <c r="T40" s="69">
        <v>1135</v>
      </c>
      <c r="U40" s="70">
        <v>100</v>
      </c>
    </row>
    <row r="41" spans="1:21" ht="31.5" x14ac:dyDescent="0.25">
      <c r="A41" s="68" t="s">
        <v>3037</v>
      </c>
      <c r="B41" s="69">
        <v>1</v>
      </c>
      <c r="C41" s="69" t="s">
        <v>2909</v>
      </c>
      <c r="D41" s="69" t="s">
        <v>3062</v>
      </c>
      <c r="E41" s="69">
        <v>1</v>
      </c>
      <c r="F41" s="69">
        <v>3.8530000000000002</v>
      </c>
      <c r="G41" s="69" t="s">
        <v>20</v>
      </c>
      <c r="H41" s="69">
        <f>Арм_Длина_ПМ(14000,T41,11700)</f>
        <v>16270</v>
      </c>
      <c r="I41" s="69">
        <v>25</v>
      </c>
      <c r="J41" s="69" t="s">
        <v>2</v>
      </c>
      <c r="K41" s="69"/>
      <c r="L41" s="69"/>
      <c r="M41" s="69"/>
      <c r="N41" s="69"/>
      <c r="O41" s="69"/>
      <c r="P41" s="69"/>
      <c r="Q41" s="69"/>
      <c r="R41" s="69"/>
      <c r="S41" s="69">
        <v>950</v>
      </c>
      <c r="T41" s="69">
        <v>1135</v>
      </c>
      <c r="U41" s="70">
        <v>100</v>
      </c>
    </row>
    <row r="42" spans="1:21" ht="15.75" x14ac:dyDescent="0.25">
      <c r="A42" s="68" t="s">
        <v>3037</v>
      </c>
      <c r="B42" s="69">
        <v>6</v>
      </c>
      <c r="C42" s="69" t="s">
        <v>2909</v>
      </c>
      <c r="D42" s="69" t="s">
        <v>3063</v>
      </c>
      <c r="E42" s="69">
        <v>1</v>
      </c>
      <c r="F42" s="69">
        <v>3.8530000000000002</v>
      </c>
      <c r="G42" s="69" t="s">
        <v>0</v>
      </c>
      <c r="H42" s="69">
        <v>2600</v>
      </c>
      <c r="I42" s="69">
        <v>25</v>
      </c>
      <c r="J42" s="69" t="s">
        <v>2</v>
      </c>
      <c r="K42" s="69"/>
      <c r="L42" s="69"/>
      <c r="M42" s="69"/>
      <c r="N42" s="69"/>
      <c r="O42" s="69"/>
      <c r="P42" s="69"/>
      <c r="Q42" s="69"/>
      <c r="R42" s="69"/>
      <c r="S42" s="69">
        <v>950</v>
      </c>
      <c r="T42" s="69">
        <v>1135</v>
      </c>
      <c r="U42" s="70">
        <v>100</v>
      </c>
    </row>
    <row r="43" spans="1:21" ht="15.75" x14ac:dyDescent="0.25">
      <c r="A43" s="68" t="s">
        <v>3037</v>
      </c>
      <c r="B43" s="69">
        <v>5</v>
      </c>
      <c r="C43" s="69" t="s">
        <v>2909</v>
      </c>
      <c r="D43" s="69" t="s">
        <v>3064</v>
      </c>
      <c r="E43" s="69">
        <v>20</v>
      </c>
      <c r="F43" s="69">
        <v>0.39500000000000002</v>
      </c>
      <c r="G43" s="69" t="s">
        <v>0</v>
      </c>
      <c r="H43" s="69">
        <v>525</v>
      </c>
      <c r="I43" s="69">
        <v>8</v>
      </c>
      <c r="J43" s="69" t="s">
        <v>1</v>
      </c>
      <c r="K43" s="69"/>
      <c r="L43" s="69"/>
      <c r="M43" s="69"/>
      <c r="N43" s="69"/>
      <c r="O43" s="69"/>
      <c r="P43" s="69"/>
      <c r="Q43" s="69"/>
      <c r="R43" s="69"/>
      <c r="S43" s="69">
        <v>200</v>
      </c>
      <c r="T43" s="69">
        <v>250</v>
      </c>
      <c r="U43" s="70">
        <v>10</v>
      </c>
    </row>
    <row r="44" spans="1:21" ht="15.75" x14ac:dyDescent="0.25">
      <c r="A44" s="68" t="s">
        <v>3037</v>
      </c>
      <c r="B44" s="69">
        <v>3</v>
      </c>
      <c r="C44" s="69" t="s">
        <v>2909</v>
      </c>
      <c r="D44" s="69" t="s">
        <v>3065</v>
      </c>
      <c r="E44" s="69">
        <v>1</v>
      </c>
      <c r="F44" s="69">
        <v>1.5780000000000001</v>
      </c>
      <c r="G44" s="69" t="s">
        <v>20</v>
      </c>
      <c r="H44" s="69">
        <f>Арм_Длина_ПМ(12750,T44,11700)</f>
        <v>14210</v>
      </c>
      <c r="I44" s="69">
        <v>16</v>
      </c>
      <c r="J44" s="69" t="s">
        <v>2</v>
      </c>
      <c r="K44" s="69"/>
      <c r="L44" s="69"/>
      <c r="M44" s="69"/>
      <c r="N44" s="69"/>
      <c r="O44" s="69"/>
      <c r="P44" s="69"/>
      <c r="Q44" s="69"/>
      <c r="R44" s="69"/>
      <c r="S44" s="69">
        <v>605</v>
      </c>
      <c r="T44" s="69">
        <v>730</v>
      </c>
      <c r="U44" s="70">
        <v>40</v>
      </c>
    </row>
    <row r="45" spans="1:21" ht="15.75" x14ac:dyDescent="0.25">
      <c r="A45" s="68" t="s">
        <v>3037</v>
      </c>
      <c r="B45" s="69">
        <v>2</v>
      </c>
      <c r="C45" s="69" t="s">
        <v>2909</v>
      </c>
      <c r="D45" s="69" t="s">
        <v>3066</v>
      </c>
      <c r="E45" s="69">
        <v>1</v>
      </c>
      <c r="F45" s="69">
        <v>3.8530000000000002</v>
      </c>
      <c r="G45" s="69" t="s">
        <v>20</v>
      </c>
      <c r="H45" s="69">
        <f>Арм_Длина_ПМ(13300,T45,11700)</f>
        <v>15570</v>
      </c>
      <c r="I45" s="69">
        <v>25</v>
      </c>
      <c r="J45" s="69" t="s">
        <v>2</v>
      </c>
      <c r="K45" s="69"/>
      <c r="L45" s="69"/>
      <c r="M45" s="69"/>
      <c r="N45" s="69"/>
      <c r="O45" s="69"/>
      <c r="P45" s="69"/>
      <c r="Q45" s="69"/>
      <c r="R45" s="69"/>
      <c r="S45" s="69">
        <v>950</v>
      </c>
      <c r="T45" s="69">
        <v>1135</v>
      </c>
      <c r="U45" s="70">
        <v>100</v>
      </c>
    </row>
    <row r="46" spans="1:21" ht="15.75" x14ac:dyDescent="0.25">
      <c r="A46" s="68" t="s">
        <v>3037</v>
      </c>
      <c r="B46" s="69">
        <v>4</v>
      </c>
      <c r="C46" s="69" t="s">
        <v>2909</v>
      </c>
      <c r="D46" s="69" t="s">
        <v>3067</v>
      </c>
      <c r="E46" s="69">
        <v>14</v>
      </c>
      <c r="F46" s="69">
        <v>0.88800000000000001</v>
      </c>
      <c r="G46" s="69" t="s">
        <v>0</v>
      </c>
      <c r="H46" s="69">
        <v>2380</v>
      </c>
      <c r="I46" s="69">
        <v>12</v>
      </c>
      <c r="J46" s="69" t="s">
        <v>1</v>
      </c>
      <c r="K46" s="69"/>
      <c r="L46" s="69"/>
      <c r="M46" s="69"/>
      <c r="N46" s="69"/>
      <c r="O46" s="69"/>
      <c r="P46" s="69"/>
      <c r="Q46" s="69"/>
      <c r="R46" s="69"/>
      <c r="S46" s="69">
        <v>220</v>
      </c>
      <c r="T46" s="69">
        <v>265</v>
      </c>
      <c r="U46" s="70">
        <v>15</v>
      </c>
    </row>
    <row r="47" spans="1:21" ht="15.75" x14ac:dyDescent="0.25">
      <c r="A47" s="68" t="s">
        <v>3037</v>
      </c>
      <c r="B47" s="69">
        <v>4</v>
      </c>
      <c r="C47" s="69" t="s">
        <v>2909</v>
      </c>
      <c r="D47" s="69" t="s">
        <v>3068</v>
      </c>
      <c r="E47" s="69">
        <v>15</v>
      </c>
      <c r="F47" s="69">
        <v>0.88800000000000001</v>
      </c>
      <c r="G47" s="69" t="s">
        <v>0</v>
      </c>
      <c r="H47" s="69">
        <v>2380</v>
      </c>
      <c r="I47" s="69">
        <v>12</v>
      </c>
      <c r="J47" s="69" t="s">
        <v>1</v>
      </c>
      <c r="K47" s="69"/>
      <c r="L47" s="69"/>
      <c r="M47" s="69"/>
      <c r="N47" s="69"/>
      <c r="O47" s="69"/>
      <c r="P47" s="69"/>
      <c r="Q47" s="69"/>
      <c r="R47" s="69"/>
      <c r="S47" s="69">
        <v>220</v>
      </c>
      <c r="T47" s="69">
        <v>265</v>
      </c>
      <c r="U47" s="70">
        <v>15</v>
      </c>
    </row>
    <row r="48" spans="1:21" ht="15.75" x14ac:dyDescent="0.25">
      <c r="A48" s="68" t="s">
        <v>3037</v>
      </c>
      <c r="B48" s="69">
        <v>1</v>
      </c>
      <c r="C48" s="69" t="s">
        <v>2909</v>
      </c>
      <c r="D48" s="69" t="s">
        <v>3069</v>
      </c>
      <c r="E48" s="69">
        <v>1</v>
      </c>
      <c r="F48" s="69">
        <v>3.8530000000000002</v>
      </c>
      <c r="G48" s="69" t="s">
        <v>20</v>
      </c>
      <c r="H48" s="69">
        <f>Арм_Длина_ПМ(14000,T48,11700)</f>
        <v>16270</v>
      </c>
      <c r="I48" s="69">
        <v>25</v>
      </c>
      <c r="J48" s="69" t="s">
        <v>2</v>
      </c>
      <c r="K48" s="69"/>
      <c r="L48" s="69"/>
      <c r="M48" s="69"/>
      <c r="N48" s="69"/>
      <c r="O48" s="69"/>
      <c r="P48" s="69"/>
      <c r="Q48" s="69"/>
      <c r="R48" s="69"/>
      <c r="S48" s="69">
        <v>950</v>
      </c>
      <c r="T48" s="69">
        <v>1135</v>
      </c>
      <c r="U48" s="70">
        <v>100</v>
      </c>
    </row>
    <row r="49" spans="1:21" ht="15.75" x14ac:dyDescent="0.25">
      <c r="A49" s="68" t="s">
        <v>3037</v>
      </c>
      <c r="B49" s="69">
        <v>1</v>
      </c>
      <c r="C49" s="69" t="s">
        <v>2909</v>
      </c>
      <c r="D49" s="69" t="s">
        <v>3070</v>
      </c>
      <c r="E49" s="69">
        <v>1</v>
      </c>
      <c r="F49" s="69">
        <v>3.8530000000000002</v>
      </c>
      <c r="G49" s="69" t="s">
        <v>20</v>
      </c>
      <c r="H49" s="69">
        <f>Арм_Длина_ПМ(14000,T49,11700)</f>
        <v>16270</v>
      </c>
      <c r="I49" s="69">
        <v>25</v>
      </c>
      <c r="J49" s="69" t="s">
        <v>2</v>
      </c>
      <c r="K49" s="69"/>
      <c r="L49" s="69"/>
      <c r="M49" s="69"/>
      <c r="N49" s="69"/>
      <c r="O49" s="69"/>
      <c r="P49" s="69"/>
      <c r="Q49" s="69"/>
      <c r="R49" s="69"/>
      <c r="S49" s="69">
        <v>950</v>
      </c>
      <c r="T49" s="69">
        <v>1135</v>
      </c>
      <c r="U49" s="70">
        <v>100</v>
      </c>
    </row>
    <row r="50" spans="1:21" ht="15.75" x14ac:dyDescent="0.25">
      <c r="A50" s="68" t="s">
        <v>3037</v>
      </c>
      <c r="B50" s="69">
        <v>3</v>
      </c>
      <c r="C50" s="69" t="s">
        <v>2909</v>
      </c>
      <c r="D50" s="69" t="s">
        <v>3071</v>
      </c>
      <c r="E50" s="69">
        <v>1</v>
      </c>
      <c r="F50" s="69">
        <v>1.5780000000000001</v>
      </c>
      <c r="G50" s="69" t="s">
        <v>20</v>
      </c>
      <c r="H50" s="69">
        <f>Арм_Длина_ПМ(12750,T50,11700)</f>
        <v>14210</v>
      </c>
      <c r="I50" s="69">
        <v>16</v>
      </c>
      <c r="J50" s="69" t="s">
        <v>2</v>
      </c>
      <c r="K50" s="69"/>
      <c r="L50" s="69"/>
      <c r="M50" s="69"/>
      <c r="N50" s="69"/>
      <c r="O50" s="69"/>
      <c r="P50" s="69"/>
      <c r="Q50" s="69"/>
      <c r="R50" s="69"/>
      <c r="S50" s="69">
        <v>605</v>
      </c>
      <c r="T50" s="69">
        <v>730</v>
      </c>
      <c r="U50" s="70">
        <v>40</v>
      </c>
    </row>
    <row r="51" spans="1:21" ht="15.75" x14ac:dyDescent="0.25">
      <c r="A51" s="68" t="s">
        <v>3037</v>
      </c>
      <c r="B51" s="69">
        <v>2</v>
      </c>
      <c r="C51" s="69" t="s">
        <v>2909</v>
      </c>
      <c r="D51" s="69" t="s">
        <v>3072</v>
      </c>
      <c r="E51" s="69">
        <v>1</v>
      </c>
      <c r="F51" s="69">
        <v>3.8530000000000002</v>
      </c>
      <c r="G51" s="69" t="s">
        <v>20</v>
      </c>
      <c r="H51" s="69">
        <f>Арм_Длина_ПМ(13300,T51,11700)</f>
        <v>15570</v>
      </c>
      <c r="I51" s="69">
        <v>25</v>
      </c>
      <c r="J51" s="69" t="s">
        <v>2</v>
      </c>
      <c r="K51" s="69"/>
      <c r="L51" s="69"/>
      <c r="M51" s="69"/>
      <c r="N51" s="69"/>
      <c r="O51" s="69"/>
      <c r="P51" s="69"/>
      <c r="Q51" s="69"/>
      <c r="R51" s="69"/>
      <c r="S51" s="69">
        <v>950</v>
      </c>
      <c r="T51" s="69">
        <v>1135</v>
      </c>
      <c r="U51" s="70">
        <v>100</v>
      </c>
    </row>
    <row r="52" spans="1:21" ht="32.25" thickBot="1" x14ac:dyDescent="0.3">
      <c r="A52" s="87" t="s">
        <v>2971</v>
      </c>
      <c r="B52" s="22" t="s">
        <v>2971</v>
      </c>
      <c r="C52" s="22" t="s">
        <v>2981</v>
      </c>
      <c r="D52" s="22" t="s">
        <v>2982</v>
      </c>
      <c r="E52" s="22"/>
      <c r="F52" s="22"/>
      <c r="G52" s="22"/>
      <c r="H52" s="22"/>
      <c r="I52" s="22"/>
      <c r="J52" s="22"/>
      <c r="K52" s="22"/>
      <c r="L52" s="22"/>
      <c r="M52" s="22"/>
      <c r="N52" s="22"/>
      <c r="O52" s="22"/>
      <c r="P52" s="22"/>
      <c r="Q52" s="22"/>
      <c r="R52" s="22"/>
      <c r="S52" s="22"/>
      <c r="T52" s="22"/>
      <c r="U52"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U1048576">
    <cfRule type="expression" dxfId="992" priority="1">
      <formula>ISERROR(A1)</formula>
    </cfRule>
  </conditionalFormatting>
  <conditionalFormatting sqref="A1:H1 A3:U52 H2:Q2 K1 R1:S1 S2:U2">
    <cfRule type="containsText" dxfId="991" priority="2" stopIfTrue="1" operator="containsText" text="С ЛИСТА">
      <formula>NOT(ISERROR(SEARCH("С ЛИСТА",A1)))</formula>
    </cfRule>
    <cfRule type="containsText" dxfId="990" priority="3" stopIfTrue="1" operator="containsText" text="ИЗ ФАЙЛА">
      <formula>NOT(ISERROR(SEARCH("ИЗ ФАЙЛА",A1)))</formula>
    </cfRule>
    <cfRule type="containsText" dxfId="989" priority="4" stopIfTrue="1" operator="containsText" text="!!!">
      <formula>NOT(ISERROR(SEARCH("!!!",A1)))</formula>
    </cfRule>
    <cfRule type="containsText" dxfId="988" priority="5" stopIfTrue="1" operator="containsText" text=" Заполнения проёмов ">
      <formula>NOT(ISERROR(SEARCH(" Заполнения проёмов ",A1)))</formula>
    </cfRule>
    <cfRule type="containsText" dxfId="987" priority="6" stopIfTrue="1" operator="containsText" text=" Сборочные единицы ">
      <formula>NOT(ISERROR(SEARCH(" Сборочные единицы ",A1)))</formula>
    </cfRule>
    <cfRule type="containsText" dxfId="986" priority="7" stopIfTrue="1" operator="containsText" text=" Заполнения проёмов ">
      <formula>NOT(ISERROR(SEARCH(" Заполнения проёмов ",A1)))</formula>
    </cfRule>
    <cfRule type="containsText" dxfId="985" priority="8" stopIfTrue="1" operator="containsText" text=" Сборочные единицы ">
      <formula>NOT(ISERROR(SEARCH(" Сборочные единицы ",A1)))</formula>
    </cfRule>
    <cfRule type="containsText" dxfId="984" priority="9" stopIfTrue="1" operator="containsText" text=" Изделия ">
      <formula>NOT(ISERROR(SEARCH(" Изделия ",A1)))</formula>
    </cfRule>
    <cfRule type="containsText" dxfId="983" priority="10" stopIfTrue="1" operator="containsText" text=" Материалы ">
      <formula>NOT(ISERROR(SEARCH(" Материалы ",A1)))</formula>
    </cfRule>
    <cfRule type="containsText" dxfId="982" priority="11" stopIfTrue="1" operator="containsText" text=" Изделия арматурные ">
      <formula>NOT(ISERROR(SEARCH(" Изделия арматурные ",A1)))</formula>
    </cfRule>
    <cfRule type="containsText" dxfId="981" priority="12" stopIfTrue="1" operator="containsText" text=" Прокат ">
      <formula>NOT(ISERROR(SEARCH(" Прокат ",A1)))</formula>
    </cfRule>
    <cfRule type="containsText" dxfId="980" priority="13" stopIfTrue="1" operator="containsText" text="Элементы на отм.">
      <formula>NOT(ISERROR(SEARCH("Элементы на отм.",A1)))</formula>
    </cfRule>
    <cfRule type="containsText" dxfId="979" priority="14" stopIfTrue="1" operator="containsText" text=", на ">
      <formula>NOT(ISERROR(SEARCH(", на ",A1)))</formula>
    </cfRule>
    <cfRule type="containsText" dxfId="978" priority="15" stopIfTrue="1" operator="containsText" text="шт.)">
      <formula>NOT(ISERROR(SEARCH("шт.)",A1)))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2A942405-8AF5-4BD2-8D83-D7129E29A80B}">
          <x14:formula1>
            <xm:f>'!System'!$BW$1:$BW$6</xm:f>
          </x14:formula1>
          <xm:sqref>G3:G82</xm:sqref>
        </x14:dataValidation>
        <x14:dataValidation type="list" allowBlank="1" showInputMessage="1" showErrorMessage="1" xr:uid="{86348383-7485-41FD-A98D-82765CE7BDAC}">
          <x14:formula1>
            <xm:f>'!System'!$AG$1:$AO$1</xm:f>
          </x14:formula1>
          <xm:sqref>J3:J82</xm:sqref>
        </x14:dataValidation>
        <x14:dataValidation type="list" allowBlank="1" showInputMessage="1" showErrorMessage="1" xr:uid="{756F9665-ABD9-41D2-8BD6-1BCC4CDA9787}">
          <x14:formula1>
            <xm:f>'!System'!$A$1:$AE$1</xm:f>
          </x14:formula1>
          <xm:sqref>L3:L82</xm:sqref>
        </x14:dataValidation>
        <x14:dataValidation type="list" allowBlank="1" showInputMessage="1" showErrorMessage="1" xr:uid="{434276B4-4CF7-4A27-B82B-B2393DCCDAFD}">
          <x14:formula1>
            <xm:f>'!System'!$AP$1:$BV$1</xm:f>
          </x14:formula1>
          <xm:sqref>O3:O82</xm:sqref>
        </x14:dataValidation>
        <x14:dataValidation type="list" allowBlank="1" showInputMessage="1" showErrorMessage="1" xr:uid="{FD5F1619-D9AE-4EF0-ABE5-65517199E1AD}">
          <x14:formula1>
            <xm:f>'!System'!$BX$1:$BX$5</xm:f>
          </x14:formula1>
          <xm:sqref>P3:P82</xm:sqref>
        </x14:dataValidation>
        <x14:dataValidation type="list" allowBlank="1" showInputMessage="1" showErrorMessage="1" xr:uid="{D92D72E3-8107-465E-8A53-B821477D59D2}">
          <x14:formula1>
            <xm:f>'!System'!$AH$2:$AH$16</xm:f>
          </x14:formula1>
          <xm:sqref>I20 I21 I22 I23 I32 I43 I46 I47</xm:sqref>
        </x14:dataValidation>
        <x14:dataValidation type="list" allowBlank="1" showInputMessage="1" showErrorMessage="1" xr:uid="{7618FB5C-EFDA-47B8-A528-1DBAEAC3884B}">
          <x14:formula1>
            <xm:f>'!System'!$AG$2:$AG$17</xm:f>
          </x14:formula1>
          <xm:sqref>I24 I25 I26 I27 I28 I29 I30 I31 I33 I34 I35 I36 I37 I38 I39 I40 I41 I42 I44 I45 I48 I49 I50 I51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109E9-9687-4F24-AE54-D1851CEB41D6}">
  <sheetPr codeName="Лист40">
    <tabColor theme="7" tint="0.39997558519241921"/>
  </sheetPr>
  <dimension ref="A1:U34"/>
  <sheetViews>
    <sheetView zoomScale="80" zoomScaleNormal="80" workbookViewId="0">
      <selection activeCell="Y34" sqref="Y34"/>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Бм3</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Бм3</v>
      </c>
      <c r="B4" s="13" t="s">
        <v>2971</v>
      </c>
      <c r="C4" s="95" t="s">
        <v>2972</v>
      </c>
      <c r="D4" s="95" t="s">
        <v>2967</v>
      </c>
      <c r="E4" s="95">
        <f>Макс_ПоИД(A4,'из архикада Балки'!$A$3:$G$500,1,4)</f>
        <v>0.44</v>
      </c>
      <c r="F4" s="13"/>
      <c r="G4" s="13"/>
      <c r="H4" s="13"/>
      <c r="I4" s="13"/>
      <c r="J4" s="13"/>
      <c r="K4" s="13"/>
      <c r="L4" s="13"/>
      <c r="M4" s="13"/>
      <c r="N4" s="13"/>
      <c r="O4" s="13"/>
      <c r="P4" s="13"/>
      <c r="Q4" s="13"/>
      <c r="R4" s="13"/>
      <c r="S4" s="13"/>
      <c r="T4" s="13"/>
      <c r="U4" s="67"/>
    </row>
    <row r="5" spans="1:21" ht="15.75" x14ac:dyDescent="0.25">
      <c r="A5" s="66" t="str">
        <f>A6</f>
        <v>Бм3</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Бм3</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Бм3</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67"/>
    </row>
    <row r="8" spans="1:21" ht="15.75" x14ac:dyDescent="0.25">
      <c r="A8" s="66" t="str">
        <f>A9</f>
        <v>Бм3</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Бм3</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67"/>
    </row>
    <row r="10" spans="1:21" ht="15.75" x14ac:dyDescent="0.25">
      <c r="A10" s="66" t="str">
        <f>A11</f>
        <v>Бм3</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Бм3</v>
      </c>
      <c r="B11" s="15" t="s">
        <v>3017</v>
      </c>
      <c r="C11" s="15"/>
      <c r="D11" s="15" t="s">
        <v>3018</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Бм3</v>
      </c>
      <c r="B12" s="30"/>
      <c r="C12" s="35" t="s">
        <v>2980</v>
      </c>
      <c r="D12" s="35" t="s">
        <v>2967</v>
      </c>
      <c r="E12" s="35">
        <f>E4</f>
        <v>0.44</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3017</v>
      </c>
      <c r="B19" s="13" t="s">
        <v>2971</v>
      </c>
      <c r="C19" s="13" t="s">
        <v>3019</v>
      </c>
      <c r="D19" s="13" t="s">
        <v>3020</v>
      </c>
      <c r="E19" s="13"/>
      <c r="F19" s="13"/>
      <c r="G19" s="13"/>
      <c r="H19" s="13"/>
      <c r="I19" s="13"/>
      <c r="J19" s="13"/>
      <c r="K19" s="13"/>
      <c r="L19" s="13"/>
      <c r="M19" s="13"/>
      <c r="N19" s="13"/>
      <c r="O19" s="13"/>
      <c r="P19" s="13"/>
      <c r="Q19" s="13"/>
      <c r="R19" s="13"/>
      <c r="S19" s="13"/>
      <c r="T19" s="13"/>
      <c r="U19" s="67"/>
    </row>
    <row r="20" spans="1:21" ht="15.75" x14ac:dyDescent="0.25">
      <c r="A20" s="68" t="s">
        <v>3017</v>
      </c>
      <c r="B20" s="69">
        <v>6</v>
      </c>
      <c r="C20" s="69" t="s">
        <v>2909</v>
      </c>
      <c r="D20" s="69" t="s">
        <v>3021</v>
      </c>
      <c r="E20" s="69">
        <v>1</v>
      </c>
      <c r="F20" s="69">
        <v>3.8530000000000002</v>
      </c>
      <c r="G20" s="69" t="s">
        <v>0</v>
      </c>
      <c r="H20" s="69">
        <v>2560</v>
      </c>
      <c r="I20" s="69">
        <v>25</v>
      </c>
      <c r="J20" s="69" t="s">
        <v>2</v>
      </c>
      <c r="K20" s="69"/>
      <c r="L20" s="69"/>
      <c r="M20" s="69"/>
      <c r="N20" s="69"/>
      <c r="O20" s="69"/>
      <c r="P20" s="69"/>
      <c r="Q20" s="69"/>
      <c r="R20" s="69"/>
      <c r="S20" s="69">
        <v>950</v>
      </c>
      <c r="T20" s="69">
        <v>1135</v>
      </c>
      <c r="U20" s="70">
        <v>100</v>
      </c>
    </row>
    <row r="21" spans="1:21" ht="15.75" x14ac:dyDescent="0.25">
      <c r="A21" s="68" t="s">
        <v>3017</v>
      </c>
      <c r="B21" s="69">
        <v>6</v>
      </c>
      <c r="C21" s="69" t="s">
        <v>2909</v>
      </c>
      <c r="D21" s="69" t="s">
        <v>3022</v>
      </c>
      <c r="E21" s="69">
        <v>1</v>
      </c>
      <c r="F21" s="69">
        <v>3.8530000000000002</v>
      </c>
      <c r="G21" s="69" t="s">
        <v>0</v>
      </c>
      <c r="H21" s="69">
        <v>2560</v>
      </c>
      <c r="I21" s="69">
        <v>25</v>
      </c>
      <c r="J21" s="69" t="s">
        <v>2</v>
      </c>
      <c r="K21" s="69"/>
      <c r="L21" s="69"/>
      <c r="M21" s="69"/>
      <c r="N21" s="69"/>
      <c r="O21" s="69"/>
      <c r="P21" s="69"/>
      <c r="Q21" s="69"/>
      <c r="R21" s="69"/>
      <c r="S21" s="69">
        <v>950</v>
      </c>
      <c r="T21" s="69">
        <v>1135</v>
      </c>
      <c r="U21" s="70">
        <v>100</v>
      </c>
    </row>
    <row r="22" spans="1:21" ht="15.75" x14ac:dyDescent="0.25">
      <c r="A22" s="68" t="s">
        <v>3017</v>
      </c>
      <c r="B22" s="69">
        <v>5</v>
      </c>
      <c r="C22" s="69" t="s">
        <v>2909</v>
      </c>
      <c r="D22" s="69" t="s">
        <v>3023</v>
      </c>
      <c r="E22" s="69">
        <v>8</v>
      </c>
      <c r="F22" s="69">
        <v>0.39500000000000002</v>
      </c>
      <c r="G22" s="69" t="s">
        <v>0</v>
      </c>
      <c r="H22" s="69">
        <v>425</v>
      </c>
      <c r="I22" s="69">
        <v>8</v>
      </c>
      <c r="J22" s="69" t="s">
        <v>1</v>
      </c>
      <c r="K22" s="69"/>
      <c r="L22" s="69"/>
      <c r="M22" s="69"/>
      <c r="N22" s="69"/>
      <c r="O22" s="69"/>
      <c r="P22" s="69"/>
      <c r="Q22" s="69"/>
      <c r="R22" s="69"/>
      <c r="S22" s="69">
        <v>200</v>
      </c>
      <c r="T22" s="69">
        <v>250</v>
      </c>
      <c r="U22" s="70">
        <v>10</v>
      </c>
    </row>
    <row r="23" spans="1:21" ht="15.75" x14ac:dyDescent="0.25">
      <c r="A23" s="68" t="s">
        <v>3017</v>
      </c>
      <c r="B23" s="69">
        <v>3</v>
      </c>
      <c r="C23" s="69" t="s">
        <v>2909</v>
      </c>
      <c r="D23" s="69" t="s">
        <v>3024</v>
      </c>
      <c r="E23" s="69">
        <v>1</v>
      </c>
      <c r="F23" s="69">
        <v>1.5780000000000001</v>
      </c>
      <c r="G23" s="69"/>
      <c r="H23" s="69">
        <v>2800</v>
      </c>
      <c r="I23" s="69">
        <v>16</v>
      </c>
      <c r="J23" s="69" t="s">
        <v>2</v>
      </c>
      <c r="K23" s="69"/>
      <c r="L23" s="69"/>
      <c r="M23" s="69"/>
      <c r="N23" s="69"/>
      <c r="O23" s="69"/>
      <c r="P23" s="69"/>
      <c r="Q23" s="69"/>
      <c r="R23" s="69"/>
      <c r="S23" s="69">
        <v>605</v>
      </c>
      <c r="T23" s="69">
        <v>730</v>
      </c>
      <c r="U23" s="70">
        <v>40</v>
      </c>
    </row>
    <row r="24" spans="1:21" ht="15.75" x14ac:dyDescent="0.25">
      <c r="A24" s="68" t="s">
        <v>3017</v>
      </c>
      <c r="B24" s="69">
        <v>2</v>
      </c>
      <c r="C24" s="69" t="s">
        <v>2909</v>
      </c>
      <c r="D24" s="69" t="s">
        <v>3025</v>
      </c>
      <c r="E24" s="69">
        <v>1</v>
      </c>
      <c r="F24" s="69">
        <v>3.8530000000000002</v>
      </c>
      <c r="G24" s="69" t="s">
        <v>0</v>
      </c>
      <c r="H24" s="69">
        <v>3300</v>
      </c>
      <c r="I24" s="69">
        <v>25</v>
      </c>
      <c r="J24" s="69" t="s">
        <v>2</v>
      </c>
      <c r="K24" s="69"/>
      <c r="L24" s="69"/>
      <c r="M24" s="69"/>
      <c r="N24" s="69"/>
      <c r="O24" s="69"/>
      <c r="P24" s="69"/>
      <c r="Q24" s="69"/>
      <c r="R24" s="69"/>
      <c r="S24" s="69">
        <v>950</v>
      </c>
      <c r="T24" s="69">
        <v>1135</v>
      </c>
      <c r="U24" s="70">
        <v>100</v>
      </c>
    </row>
    <row r="25" spans="1:21" ht="15.75" x14ac:dyDescent="0.25">
      <c r="A25" s="68" t="s">
        <v>3017</v>
      </c>
      <c r="B25" s="69">
        <v>2</v>
      </c>
      <c r="C25" s="69" t="s">
        <v>2909</v>
      </c>
      <c r="D25" s="69" t="s">
        <v>3026</v>
      </c>
      <c r="E25" s="69">
        <v>1</v>
      </c>
      <c r="F25" s="69">
        <v>3.8530000000000002</v>
      </c>
      <c r="G25" s="69" t="s">
        <v>0</v>
      </c>
      <c r="H25" s="69">
        <v>3300</v>
      </c>
      <c r="I25" s="69">
        <v>25</v>
      </c>
      <c r="J25" s="69" t="s">
        <v>2</v>
      </c>
      <c r="K25" s="69"/>
      <c r="L25" s="69"/>
      <c r="M25" s="69"/>
      <c r="N25" s="69"/>
      <c r="O25" s="69"/>
      <c r="P25" s="69"/>
      <c r="Q25" s="69"/>
      <c r="R25" s="69"/>
      <c r="S25" s="69">
        <v>950</v>
      </c>
      <c r="T25" s="69">
        <v>1135</v>
      </c>
      <c r="U25" s="70">
        <v>100</v>
      </c>
    </row>
    <row r="26" spans="1:21" ht="15.75" x14ac:dyDescent="0.25">
      <c r="A26" s="68" t="s">
        <v>3017</v>
      </c>
      <c r="B26" s="69">
        <v>4</v>
      </c>
      <c r="C26" s="69" t="s">
        <v>2909</v>
      </c>
      <c r="D26" s="69" t="s">
        <v>3027</v>
      </c>
      <c r="E26" s="69">
        <v>7</v>
      </c>
      <c r="F26" s="69">
        <v>0.39500000000000002</v>
      </c>
      <c r="G26" s="69" t="s">
        <v>0</v>
      </c>
      <c r="H26" s="69">
        <v>1780</v>
      </c>
      <c r="I26" s="69">
        <v>8</v>
      </c>
      <c r="J26" s="69" t="s">
        <v>1</v>
      </c>
      <c r="K26" s="69"/>
      <c r="L26" s="69"/>
      <c r="M26" s="69"/>
      <c r="N26" s="69"/>
      <c r="O26" s="69"/>
      <c r="P26" s="69"/>
      <c r="Q26" s="69"/>
      <c r="R26" s="69"/>
      <c r="S26" s="69">
        <v>200</v>
      </c>
      <c r="T26" s="69">
        <v>250</v>
      </c>
      <c r="U26" s="70">
        <v>10</v>
      </c>
    </row>
    <row r="27" spans="1:21" ht="15.75" x14ac:dyDescent="0.25">
      <c r="A27" s="68" t="s">
        <v>3017</v>
      </c>
      <c r="B27" s="69">
        <v>4</v>
      </c>
      <c r="C27" s="69" t="s">
        <v>2909</v>
      </c>
      <c r="D27" s="69" t="s">
        <v>3028</v>
      </c>
      <c r="E27" s="69">
        <v>3</v>
      </c>
      <c r="F27" s="69">
        <v>0.39500000000000002</v>
      </c>
      <c r="G27" s="69" t="s">
        <v>0</v>
      </c>
      <c r="H27" s="69">
        <v>1780</v>
      </c>
      <c r="I27" s="69">
        <v>8</v>
      </c>
      <c r="J27" s="69" t="s">
        <v>1</v>
      </c>
      <c r="K27" s="69"/>
      <c r="L27" s="69"/>
      <c r="M27" s="69"/>
      <c r="N27" s="69"/>
      <c r="O27" s="69"/>
      <c r="P27" s="69"/>
      <c r="Q27" s="69"/>
      <c r="R27" s="69"/>
      <c r="S27" s="69">
        <v>200</v>
      </c>
      <c r="T27" s="69">
        <v>250</v>
      </c>
      <c r="U27" s="70">
        <v>10</v>
      </c>
    </row>
    <row r="28" spans="1:21" ht="15.75" x14ac:dyDescent="0.25">
      <c r="A28" s="68" t="s">
        <v>3017</v>
      </c>
      <c r="B28" s="69">
        <v>4</v>
      </c>
      <c r="C28" s="69" t="s">
        <v>2909</v>
      </c>
      <c r="D28" s="69" t="s">
        <v>3029</v>
      </c>
      <c r="E28" s="69">
        <v>7</v>
      </c>
      <c r="F28" s="69">
        <v>0.39500000000000002</v>
      </c>
      <c r="G28" s="69" t="s">
        <v>0</v>
      </c>
      <c r="H28" s="69">
        <v>1780</v>
      </c>
      <c r="I28" s="69">
        <v>8</v>
      </c>
      <c r="J28" s="69" t="s">
        <v>1</v>
      </c>
      <c r="K28" s="69"/>
      <c r="L28" s="69"/>
      <c r="M28" s="69"/>
      <c r="N28" s="69"/>
      <c r="O28" s="69"/>
      <c r="P28" s="69"/>
      <c r="Q28" s="69"/>
      <c r="R28" s="69"/>
      <c r="S28" s="69">
        <v>200</v>
      </c>
      <c r="T28" s="69">
        <v>250</v>
      </c>
      <c r="U28" s="70">
        <v>10</v>
      </c>
    </row>
    <row r="29" spans="1:21" ht="15.75" x14ac:dyDescent="0.25">
      <c r="A29" s="68" t="s">
        <v>3017</v>
      </c>
      <c r="B29" s="69">
        <v>1</v>
      </c>
      <c r="C29" s="69" t="s">
        <v>2909</v>
      </c>
      <c r="D29" s="69" t="s">
        <v>3030</v>
      </c>
      <c r="E29" s="69">
        <v>1</v>
      </c>
      <c r="F29" s="69">
        <v>3.8530000000000002</v>
      </c>
      <c r="G29" s="69" t="s">
        <v>0</v>
      </c>
      <c r="H29" s="69">
        <v>3920</v>
      </c>
      <c r="I29" s="69">
        <v>25</v>
      </c>
      <c r="J29" s="69" t="s">
        <v>2</v>
      </c>
      <c r="K29" s="69"/>
      <c r="L29" s="69"/>
      <c r="M29" s="69"/>
      <c r="N29" s="69"/>
      <c r="O29" s="69"/>
      <c r="P29" s="69"/>
      <c r="Q29" s="69"/>
      <c r="R29" s="69"/>
      <c r="S29" s="69">
        <v>950</v>
      </c>
      <c r="T29" s="69">
        <v>1135</v>
      </c>
      <c r="U29" s="70">
        <v>100</v>
      </c>
    </row>
    <row r="30" spans="1:21" ht="15.75" x14ac:dyDescent="0.25">
      <c r="A30" s="68" t="s">
        <v>3017</v>
      </c>
      <c r="B30" s="69">
        <v>1</v>
      </c>
      <c r="C30" s="69" t="s">
        <v>2909</v>
      </c>
      <c r="D30" s="69" t="s">
        <v>3031</v>
      </c>
      <c r="E30" s="69">
        <v>1</v>
      </c>
      <c r="F30" s="69">
        <v>3.8530000000000002</v>
      </c>
      <c r="G30" s="69" t="s">
        <v>0</v>
      </c>
      <c r="H30" s="69">
        <v>3920</v>
      </c>
      <c r="I30" s="69">
        <v>25</v>
      </c>
      <c r="J30" s="69" t="s">
        <v>2</v>
      </c>
      <c r="K30" s="69"/>
      <c r="L30" s="69"/>
      <c r="M30" s="69"/>
      <c r="N30" s="69"/>
      <c r="O30" s="69"/>
      <c r="P30" s="69"/>
      <c r="Q30" s="69"/>
      <c r="R30" s="69"/>
      <c r="S30" s="69">
        <v>950</v>
      </c>
      <c r="T30" s="69">
        <v>1135</v>
      </c>
      <c r="U30" s="70">
        <v>100</v>
      </c>
    </row>
    <row r="31" spans="1:21" ht="15.75" x14ac:dyDescent="0.25">
      <c r="A31" s="68" t="s">
        <v>3017</v>
      </c>
      <c r="B31" s="69">
        <v>1</v>
      </c>
      <c r="C31" s="69" t="s">
        <v>2909</v>
      </c>
      <c r="D31" s="69" t="s">
        <v>3032</v>
      </c>
      <c r="E31" s="69">
        <v>1</v>
      </c>
      <c r="F31" s="69">
        <v>3.8530000000000002</v>
      </c>
      <c r="G31" s="69" t="s">
        <v>0</v>
      </c>
      <c r="H31" s="69">
        <v>3920</v>
      </c>
      <c r="I31" s="69">
        <v>25</v>
      </c>
      <c r="J31" s="69" t="s">
        <v>2</v>
      </c>
      <c r="K31" s="69"/>
      <c r="L31" s="69"/>
      <c r="M31" s="69"/>
      <c r="N31" s="69"/>
      <c r="O31" s="69"/>
      <c r="P31" s="69"/>
      <c r="Q31" s="69"/>
      <c r="R31" s="69"/>
      <c r="S31" s="69">
        <v>950</v>
      </c>
      <c r="T31" s="69">
        <v>1135</v>
      </c>
      <c r="U31" s="70">
        <v>100</v>
      </c>
    </row>
    <row r="32" spans="1:21" ht="15.75" x14ac:dyDescent="0.25">
      <c r="A32" s="68" t="s">
        <v>3017</v>
      </c>
      <c r="B32" s="69">
        <v>3</v>
      </c>
      <c r="C32" s="69" t="s">
        <v>2909</v>
      </c>
      <c r="D32" s="69" t="s">
        <v>3033</v>
      </c>
      <c r="E32" s="69">
        <v>1</v>
      </c>
      <c r="F32" s="69">
        <v>1.5780000000000001</v>
      </c>
      <c r="G32" s="69"/>
      <c r="H32" s="69">
        <v>2800</v>
      </c>
      <c r="I32" s="69">
        <v>16</v>
      </c>
      <c r="J32" s="69" t="s">
        <v>2</v>
      </c>
      <c r="K32" s="69"/>
      <c r="L32" s="69"/>
      <c r="M32" s="69"/>
      <c r="N32" s="69"/>
      <c r="O32" s="69"/>
      <c r="P32" s="69"/>
      <c r="Q32" s="69"/>
      <c r="R32" s="69"/>
      <c r="S32" s="69">
        <v>605</v>
      </c>
      <c r="T32" s="69">
        <v>730</v>
      </c>
      <c r="U32" s="70">
        <v>40</v>
      </c>
    </row>
    <row r="33" spans="1:21" ht="15.75" x14ac:dyDescent="0.25">
      <c r="A33" s="68" t="s">
        <v>3017</v>
      </c>
      <c r="B33" s="69">
        <v>2</v>
      </c>
      <c r="C33" s="69" t="s">
        <v>2909</v>
      </c>
      <c r="D33" s="69" t="s">
        <v>3034</v>
      </c>
      <c r="E33" s="69">
        <v>1</v>
      </c>
      <c r="F33" s="69">
        <v>3.8530000000000002</v>
      </c>
      <c r="G33" s="69" t="s">
        <v>0</v>
      </c>
      <c r="H33" s="69">
        <v>3300</v>
      </c>
      <c r="I33" s="69">
        <v>25</v>
      </c>
      <c r="J33" s="69" t="s">
        <v>2</v>
      </c>
      <c r="K33" s="69"/>
      <c r="L33" s="69"/>
      <c r="M33" s="69"/>
      <c r="N33" s="69"/>
      <c r="O33" s="69"/>
      <c r="P33" s="69"/>
      <c r="Q33" s="69"/>
      <c r="R33" s="69"/>
      <c r="S33" s="69">
        <v>950</v>
      </c>
      <c r="T33" s="69">
        <v>1135</v>
      </c>
      <c r="U33" s="70">
        <v>100</v>
      </c>
    </row>
    <row r="34" spans="1:21" ht="32.25" thickBot="1" x14ac:dyDescent="0.3">
      <c r="A34" s="87" t="s">
        <v>2971</v>
      </c>
      <c r="B34" s="22" t="s">
        <v>2971</v>
      </c>
      <c r="C34" s="22" t="s">
        <v>2981</v>
      </c>
      <c r="D34" s="22" t="s">
        <v>2982</v>
      </c>
      <c r="E34" s="22"/>
      <c r="F34" s="22"/>
      <c r="G34" s="22"/>
      <c r="H34" s="22"/>
      <c r="I34" s="22"/>
      <c r="J34" s="22"/>
      <c r="K34" s="22"/>
      <c r="L34" s="22"/>
      <c r="M34" s="22"/>
      <c r="N34" s="22"/>
      <c r="O34" s="22"/>
      <c r="P34" s="22"/>
      <c r="Q34" s="22"/>
      <c r="R34" s="22"/>
      <c r="S34" s="22"/>
      <c r="T34" s="22"/>
      <c r="U34"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U1048576">
    <cfRule type="expression" dxfId="977" priority="1">
      <formula>ISERROR(A1)</formula>
    </cfRule>
  </conditionalFormatting>
  <conditionalFormatting sqref="A1:H1 A3:U34 H2:Q2 K1 R1:S1 S2:U2">
    <cfRule type="containsText" dxfId="976" priority="2" stopIfTrue="1" operator="containsText" text="С ЛИСТА">
      <formula>NOT(ISERROR(SEARCH("С ЛИСТА",A1)))</formula>
    </cfRule>
    <cfRule type="containsText" dxfId="975" priority="3" stopIfTrue="1" operator="containsText" text="ИЗ ФАЙЛА">
      <formula>NOT(ISERROR(SEARCH("ИЗ ФАЙЛА",A1)))</formula>
    </cfRule>
    <cfRule type="containsText" dxfId="974" priority="4" stopIfTrue="1" operator="containsText" text="!!!">
      <formula>NOT(ISERROR(SEARCH("!!!",A1)))</formula>
    </cfRule>
    <cfRule type="containsText" dxfId="973" priority="5" stopIfTrue="1" operator="containsText" text=" Заполнения проёмов ">
      <formula>NOT(ISERROR(SEARCH(" Заполнения проёмов ",A1)))</formula>
    </cfRule>
    <cfRule type="containsText" dxfId="972" priority="6" stopIfTrue="1" operator="containsText" text=" Сборочные единицы ">
      <formula>NOT(ISERROR(SEARCH(" Сборочные единицы ",A1)))</formula>
    </cfRule>
    <cfRule type="containsText" dxfId="971" priority="7" stopIfTrue="1" operator="containsText" text=" Заполнения проёмов ">
      <formula>NOT(ISERROR(SEARCH(" Заполнения проёмов ",A1)))</formula>
    </cfRule>
    <cfRule type="containsText" dxfId="970" priority="8" stopIfTrue="1" operator="containsText" text=" Сборочные единицы ">
      <formula>NOT(ISERROR(SEARCH(" Сборочные единицы ",A1)))</formula>
    </cfRule>
    <cfRule type="containsText" dxfId="969" priority="9" stopIfTrue="1" operator="containsText" text=" Изделия ">
      <formula>NOT(ISERROR(SEARCH(" Изделия ",A1)))</formula>
    </cfRule>
    <cfRule type="containsText" dxfId="968" priority="10" stopIfTrue="1" operator="containsText" text=" Материалы ">
      <formula>NOT(ISERROR(SEARCH(" Материалы ",A1)))</formula>
    </cfRule>
    <cfRule type="containsText" dxfId="967" priority="11" stopIfTrue="1" operator="containsText" text=" Изделия арматурные ">
      <formula>NOT(ISERROR(SEARCH(" Изделия арматурные ",A1)))</formula>
    </cfRule>
    <cfRule type="containsText" dxfId="966" priority="12" stopIfTrue="1" operator="containsText" text=" Прокат ">
      <formula>NOT(ISERROR(SEARCH(" Прокат ",A1)))</formula>
    </cfRule>
    <cfRule type="containsText" dxfId="965" priority="13" stopIfTrue="1" operator="containsText" text="Элементы на отм.">
      <formula>NOT(ISERROR(SEARCH("Элементы на отм.",A1)))</formula>
    </cfRule>
    <cfRule type="containsText" dxfId="964" priority="14" stopIfTrue="1" operator="containsText" text=", на ">
      <formula>NOT(ISERROR(SEARCH(", на ",A1)))</formula>
    </cfRule>
    <cfRule type="containsText" dxfId="963" priority="15" stopIfTrue="1" operator="containsText" text="шт.)">
      <formula>NOT(ISERROR(SEARCH("шт.)",A1)))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21209BC2-E51F-454F-AB30-287528649273}">
          <x14:formula1>
            <xm:f>'!System'!$BW$1:$BW$6</xm:f>
          </x14:formula1>
          <xm:sqref>G3:G64</xm:sqref>
        </x14:dataValidation>
        <x14:dataValidation type="list" allowBlank="1" showInputMessage="1" showErrorMessage="1" xr:uid="{4F560887-43B6-4C9F-A4A5-4D9C8AC8B872}">
          <x14:formula1>
            <xm:f>'!System'!$AG$1:$AO$1</xm:f>
          </x14:formula1>
          <xm:sqref>J3:J64</xm:sqref>
        </x14:dataValidation>
        <x14:dataValidation type="list" allowBlank="1" showInputMessage="1" showErrorMessage="1" xr:uid="{40DB0D2F-8098-4677-9B7E-15E67EAC9111}">
          <x14:formula1>
            <xm:f>'!System'!$A$1:$AE$1</xm:f>
          </x14:formula1>
          <xm:sqref>L3:L64</xm:sqref>
        </x14:dataValidation>
        <x14:dataValidation type="list" allowBlank="1" showInputMessage="1" showErrorMessage="1" xr:uid="{F95B971C-DC05-4F17-9972-BBC62966CDF0}">
          <x14:formula1>
            <xm:f>'!System'!$AP$1:$BV$1</xm:f>
          </x14:formula1>
          <xm:sqref>O3:O64</xm:sqref>
        </x14:dataValidation>
        <x14:dataValidation type="list" allowBlank="1" showInputMessage="1" showErrorMessage="1" xr:uid="{5A2D0A4C-B1DC-453D-BE16-0A4889733B40}">
          <x14:formula1>
            <xm:f>'!System'!$BX$1:$BX$5</xm:f>
          </x14:formula1>
          <xm:sqref>P3:P64</xm:sqref>
        </x14:dataValidation>
        <x14:dataValidation type="list" allowBlank="1" showInputMessage="1" showErrorMessage="1" xr:uid="{DA908D1D-7164-434D-AA3A-E2138B287087}">
          <x14:formula1>
            <xm:f>'!System'!$AG$2:$AG$17</xm:f>
          </x14:formula1>
          <xm:sqref>I20 I21 I23 I24 I25 I29 I30 I31 I32 I33</xm:sqref>
        </x14:dataValidation>
        <x14:dataValidation type="list" allowBlank="1" showInputMessage="1" showErrorMessage="1" xr:uid="{D4A9A403-02C5-4CEA-B584-DBDEA479D385}">
          <x14:formula1>
            <xm:f>'!System'!$AH$2:$AH$16</xm:f>
          </x14:formula1>
          <xm:sqref>I22 I26 I27 I28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1A745-8C69-422A-9218-5B2F9D022904}">
  <sheetPr codeName="Лист39">
    <tabColor theme="7" tint="0.39997558519241921"/>
  </sheetPr>
  <dimension ref="A1:U34"/>
  <sheetViews>
    <sheetView zoomScale="80" zoomScaleNormal="80" workbookViewId="0">
      <selection activeCell="S18" sqref="S18"/>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Бм2</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Бм2</v>
      </c>
      <c r="B4" s="13" t="s">
        <v>2971</v>
      </c>
      <c r="C4" s="95" t="s">
        <v>2972</v>
      </c>
      <c r="D4" s="95" t="s">
        <v>2967</v>
      </c>
      <c r="E4" s="95">
        <f>Макс_ПоИД(A4,'из архикада Балки'!$A$3:$G$500,1,4)</f>
        <v>0.69</v>
      </c>
      <c r="F4" s="13"/>
      <c r="G4" s="13"/>
      <c r="H4" s="13"/>
      <c r="I4" s="13"/>
      <c r="J4" s="13"/>
      <c r="K4" s="13"/>
      <c r="L4" s="13"/>
      <c r="M4" s="13"/>
      <c r="N4" s="13"/>
      <c r="O4" s="13"/>
      <c r="P4" s="13"/>
      <c r="Q4" s="13"/>
      <c r="R4" s="13"/>
      <c r="S4" s="13"/>
      <c r="T4" s="13"/>
      <c r="U4" s="67"/>
    </row>
    <row r="5" spans="1:21" ht="15.75" x14ac:dyDescent="0.25">
      <c r="A5" s="66" t="str">
        <f>A6</f>
        <v>Бм2</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Бм2</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Бм2</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67"/>
    </row>
    <row r="8" spans="1:21" ht="15.75" x14ac:dyDescent="0.25">
      <c r="A8" s="66" t="str">
        <f>A9</f>
        <v>Бм2</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Бм2</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67"/>
    </row>
    <row r="10" spans="1:21" ht="15.75" x14ac:dyDescent="0.25">
      <c r="A10" s="66" t="str">
        <f>A11</f>
        <v>Бм2</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Бм2</v>
      </c>
      <c r="B11" s="15" t="s">
        <v>2998</v>
      </c>
      <c r="C11" s="15"/>
      <c r="D11" s="15" t="s">
        <v>2999</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Бм2</v>
      </c>
      <c r="B12" s="30"/>
      <c r="C12" s="35" t="s">
        <v>2980</v>
      </c>
      <c r="D12" s="35" t="s">
        <v>2967</v>
      </c>
      <c r="E12" s="35">
        <f>E4</f>
        <v>0.69</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2998</v>
      </c>
      <c r="B19" s="13" t="s">
        <v>2971</v>
      </c>
      <c r="C19" s="13" t="s">
        <v>3000</v>
      </c>
      <c r="D19" s="13" t="s">
        <v>3001</v>
      </c>
      <c r="E19" s="13"/>
      <c r="F19" s="13"/>
      <c r="G19" s="13"/>
      <c r="H19" s="13"/>
      <c r="I19" s="13"/>
      <c r="J19" s="13"/>
      <c r="K19" s="13"/>
      <c r="L19" s="13"/>
      <c r="M19" s="13"/>
      <c r="N19" s="13"/>
      <c r="O19" s="13"/>
      <c r="P19" s="13"/>
      <c r="Q19" s="13"/>
      <c r="R19" s="13"/>
      <c r="S19" s="13"/>
      <c r="T19" s="13"/>
      <c r="U19" s="67"/>
    </row>
    <row r="20" spans="1:21" ht="15.75" x14ac:dyDescent="0.25">
      <c r="A20" s="68" t="s">
        <v>2998</v>
      </c>
      <c r="B20" s="69">
        <v>6</v>
      </c>
      <c r="C20" s="69" t="s">
        <v>2909</v>
      </c>
      <c r="D20" s="69" t="s">
        <v>3002</v>
      </c>
      <c r="E20" s="69">
        <v>1</v>
      </c>
      <c r="F20" s="69">
        <v>3.8530000000000002</v>
      </c>
      <c r="G20" s="69" t="s">
        <v>0</v>
      </c>
      <c r="H20" s="69">
        <v>2560</v>
      </c>
      <c r="I20" s="69">
        <v>25</v>
      </c>
      <c r="J20" s="69" t="s">
        <v>2</v>
      </c>
      <c r="K20" s="69"/>
      <c r="L20" s="69"/>
      <c r="M20" s="69"/>
      <c r="N20" s="69"/>
      <c r="O20" s="69"/>
      <c r="P20" s="69"/>
      <c r="Q20" s="69"/>
      <c r="R20" s="69"/>
      <c r="S20" s="69">
        <v>950</v>
      </c>
      <c r="T20" s="69">
        <v>1135</v>
      </c>
      <c r="U20" s="70">
        <v>100</v>
      </c>
    </row>
    <row r="21" spans="1:21" ht="15.75" x14ac:dyDescent="0.25">
      <c r="A21" s="68" t="s">
        <v>2998</v>
      </c>
      <c r="B21" s="69">
        <v>6</v>
      </c>
      <c r="C21" s="69" t="s">
        <v>2909</v>
      </c>
      <c r="D21" s="69" t="s">
        <v>3003</v>
      </c>
      <c r="E21" s="69">
        <v>1</v>
      </c>
      <c r="F21" s="69">
        <v>3.8530000000000002</v>
      </c>
      <c r="G21" s="69" t="s">
        <v>0</v>
      </c>
      <c r="H21" s="69">
        <v>2560</v>
      </c>
      <c r="I21" s="69">
        <v>25</v>
      </c>
      <c r="J21" s="69" t="s">
        <v>2</v>
      </c>
      <c r="K21" s="69"/>
      <c r="L21" s="69"/>
      <c r="M21" s="69"/>
      <c r="N21" s="69"/>
      <c r="O21" s="69"/>
      <c r="P21" s="69"/>
      <c r="Q21" s="69"/>
      <c r="R21" s="69"/>
      <c r="S21" s="69">
        <v>950</v>
      </c>
      <c r="T21" s="69">
        <v>1135</v>
      </c>
      <c r="U21" s="70">
        <v>100</v>
      </c>
    </row>
    <row r="22" spans="1:21" ht="15.75" x14ac:dyDescent="0.25">
      <c r="A22" s="68" t="s">
        <v>2998</v>
      </c>
      <c r="B22" s="69">
        <v>5</v>
      </c>
      <c r="C22" s="69" t="s">
        <v>2909</v>
      </c>
      <c r="D22" s="69" t="s">
        <v>3004</v>
      </c>
      <c r="E22" s="69">
        <v>12</v>
      </c>
      <c r="F22" s="69">
        <v>0.39500000000000002</v>
      </c>
      <c r="G22" s="69" t="s">
        <v>0</v>
      </c>
      <c r="H22" s="69">
        <v>425</v>
      </c>
      <c r="I22" s="69">
        <v>8</v>
      </c>
      <c r="J22" s="69" t="s">
        <v>1</v>
      </c>
      <c r="K22" s="69"/>
      <c r="L22" s="69"/>
      <c r="M22" s="69"/>
      <c r="N22" s="69"/>
      <c r="O22" s="69"/>
      <c r="P22" s="69"/>
      <c r="Q22" s="69"/>
      <c r="R22" s="69"/>
      <c r="S22" s="69">
        <v>200</v>
      </c>
      <c r="T22" s="69">
        <v>250</v>
      </c>
      <c r="U22" s="70">
        <v>10</v>
      </c>
    </row>
    <row r="23" spans="1:21" ht="15.75" x14ac:dyDescent="0.25">
      <c r="A23" s="68" t="s">
        <v>2998</v>
      </c>
      <c r="B23" s="69">
        <v>3</v>
      </c>
      <c r="C23" s="69" t="s">
        <v>2909</v>
      </c>
      <c r="D23" s="69" t="s">
        <v>3005</v>
      </c>
      <c r="E23" s="69">
        <v>1</v>
      </c>
      <c r="F23" s="69">
        <v>1.5780000000000001</v>
      </c>
      <c r="G23" s="69"/>
      <c r="H23" s="69">
        <v>4000</v>
      </c>
      <c r="I23" s="69">
        <v>16</v>
      </c>
      <c r="J23" s="69" t="s">
        <v>2</v>
      </c>
      <c r="K23" s="69"/>
      <c r="L23" s="69"/>
      <c r="M23" s="69"/>
      <c r="N23" s="69"/>
      <c r="O23" s="69"/>
      <c r="P23" s="69"/>
      <c r="Q23" s="69"/>
      <c r="R23" s="69"/>
      <c r="S23" s="69">
        <v>605</v>
      </c>
      <c r="T23" s="69">
        <v>730</v>
      </c>
      <c r="U23" s="70">
        <v>40</v>
      </c>
    </row>
    <row r="24" spans="1:21" ht="15.75" x14ac:dyDescent="0.25">
      <c r="A24" s="68" t="s">
        <v>2998</v>
      </c>
      <c r="B24" s="69">
        <v>2</v>
      </c>
      <c r="C24" s="69" t="s">
        <v>2909</v>
      </c>
      <c r="D24" s="69" t="s">
        <v>3006</v>
      </c>
      <c r="E24" s="69">
        <v>1</v>
      </c>
      <c r="F24" s="69">
        <v>3.8530000000000002</v>
      </c>
      <c r="G24" s="69" t="s">
        <v>0</v>
      </c>
      <c r="H24" s="69">
        <v>4500</v>
      </c>
      <c r="I24" s="69">
        <v>25</v>
      </c>
      <c r="J24" s="69" t="s">
        <v>2</v>
      </c>
      <c r="K24" s="69"/>
      <c r="L24" s="69"/>
      <c r="M24" s="69"/>
      <c r="N24" s="69"/>
      <c r="O24" s="69"/>
      <c r="P24" s="69"/>
      <c r="Q24" s="69"/>
      <c r="R24" s="69"/>
      <c r="S24" s="69">
        <v>950</v>
      </c>
      <c r="T24" s="69">
        <v>1135</v>
      </c>
      <c r="U24" s="70">
        <v>100</v>
      </c>
    </row>
    <row r="25" spans="1:21" ht="15.75" x14ac:dyDescent="0.25">
      <c r="A25" s="68" t="s">
        <v>2998</v>
      </c>
      <c r="B25" s="69">
        <v>2</v>
      </c>
      <c r="C25" s="69" t="s">
        <v>2909</v>
      </c>
      <c r="D25" s="69" t="s">
        <v>3007</v>
      </c>
      <c r="E25" s="69">
        <v>1</v>
      </c>
      <c r="F25" s="69">
        <v>3.8530000000000002</v>
      </c>
      <c r="G25" s="69" t="s">
        <v>0</v>
      </c>
      <c r="H25" s="69">
        <v>4500</v>
      </c>
      <c r="I25" s="69">
        <v>25</v>
      </c>
      <c r="J25" s="69" t="s">
        <v>2</v>
      </c>
      <c r="K25" s="69"/>
      <c r="L25" s="69"/>
      <c r="M25" s="69"/>
      <c r="N25" s="69"/>
      <c r="O25" s="69"/>
      <c r="P25" s="69"/>
      <c r="Q25" s="69"/>
      <c r="R25" s="69"/>
      <c r="S25" s="69">
        <v>950</v>
      </c>
      <c r="T25" s="69">
        <v>1135</v>
      </c>
      <c r="U25" s="70">
        <v>100</v>
      </c>
    </row>
    <row r="26" spans="1:21" ht="15.75" x14ac:dyDescent="0.25">
      <c r="A26" s="68" t="s">
        <v>2998</v>
      </c>
      <c r="B26" s="69">
        <v>4</v>
      </c>
      <c r="C26" s="69" t="s">
        <v>2909</v>
      </c>
      <c r="D26" s="69" t="s">
        <v>3008</v>
      </c>
      <c r="E26" s="69">
        <v>9</v>
      </c>
      <c r="F26" s="69">
        <v>0.39500000000000002</v>
      </c>
      <c r="G26" s="69" t="s">
        <v>0</v>
      </c>
      <c r="H26" s="69">
        <v>1780</v>
      </c>
      <c r="I26" s="69">
        <v>8</v>
      </c>
      <c r="J26" s="69" t="s">
        <v>1</v>
      </c>
      <c r="K26" s="69"/>
      <c r="L26" s="69"/>
      <c r="M26" s="69"/>
      <c r="N26" s="69"/>
      <c r="O26" s="69"/>
      <c r="P26" s="69"/>
      <c r="Q26" s="69"/>
      <c r="R26" s="69"/>
      <c r="S26" s="69">
        <v>200</v>
      </c>
      <c r="T26" s="69">
        <v>250</v>
      </c>
      <c r="U26" s="70">
        <v>10</v>
      </c>
    </row>
    <row r="27" spans="1:21" ht="15.75" x14ac:dyDescent="0.25">
      <c r="A27" s="68" t="s">
        <v>2998</v>
      </c>
      <c r="B27" s="69">
        <v>4</v>
      </c>
      <c r="C27" s="69" t="s">
        <v>2909</v>
      </c>
      <c r="D27" s="69" t="s">
        <v>3009</v>
      </c>
      <c r="E27" s="69">
        <v>8</v>
      </c>
      <c r="F27" s="69">
        <v>0.39500000000000002</v>
      </c>
      <c r="G27" s="69" t="s">
        <v>0</v>
      </c>
      <c r="H27" s="69">
        <v>1780</v>
      </c>
      <c r="I27" s="69">
        <v>8</v>
      </c>
      <c r="J27" s="69" t="s">
        <v>1</v>
      </c>
      <c r="K27" s="69"/>
      <c r="L27" s="69"/>
      <c r="M27" s="69"/>
      <c r="N27" s="69"/>
      <c r="O27" s="69"/>
      <c r="P27" s="69"/>
      <c r="Q27" s="69"/>
      <c r="R27" s="69"/>
      <c r="S27" s="69">
        <v>200</v>
      </c>
      <c r="T27" s="69">
        <v>250</v>
      </c>
      <c r="U27" s="70">
        <v>10</v>
      </c>
    </row>
    <row r="28" spans="1:21" ht="15.75" x14ac:dyDescent="0.25">
      <c r="A28" s="68" t="s">
        <v>2998</v>
      </c>
      <c r="B28" s="69">
        <v>4</v>
      </c>
      <c r="C28" s="69" t="s">
        <v>2909</v>
      </c>
      <c r="D28" s="69" t="s">
        <v>3010</v>
      </c>
      <c r="E28" s="69">
        <v>9</v>
      </c>
      <c r="F28" s="69">
        <v>0.39500000000000002</v>
      </c>
      <c r="G28" s="69" t="s">
        <v>0</v>
      </c>
      <c r="H28" s="69">
        <v>1780</v>
      </c>
      <c r="I28" s="69">
        <v>8</v>
      </c>
      <c r="J28" s="69" t="s">
        <v>1</v>
      </c>
      <c r="K28" s="69"/>
      <c r="L28" s="69"/>
      <c r="M28" s="69"/>
      <c r="N28" s="69"/>
      <c r="O28" s="69"/>
      <c r="P28" s="69"/>
      <c r="Q28" s="69"/>
      <c r="R28" s="69"/>
      <c r="S28" s="69">
        <v>200</v>
      </c>
      <c r="T28" s="69">
        <v>250</v>
      </c>
      <c r="U28" s="70">
        <v>10</v>
      </c>
    </row>
    <row r="29" spans="1:21" ht="15.75" x14ac:dyDescent="0.25">
      <c r="A29" s="68" t="s">
        <v>2998</v>
      </c>
      <c r="B29" s="69">
        <v>1</v>
      </c>
      <c r="C29" s="69" t="s">
        <v>2909</v>
      </c>
      <c r="D29" s="69" t="s">
        <v>3011</v>
      </c>
      <c r="E29" s="69">
        <v>1</v>
      </c>
      <c r="F29" s="69">
        <v>3.8530000000000002</v>
      </c>
      <c r="G29" s="69" t="s">
        <v>0</v>
      </c>
      <c r="H29" s="69">
        <v>5120</v>
      </c>
      <c r="I29" s="69">
        <v>25</v>
      </c>
      <c r="J29" s="69" t="s">
        <v>2</v>
      </c>
      <c r="K29" s="69"/>
      <c r="L29" s="69"/>
      <c r="M29" s="69"/>
      <c r="N29" s="69"/>
      <c r="O29" s="69"/>
      <c r="P29" s="69"/>
      <c r="Q29" s="69"/>
      <c r="R29" s="69"/>
      <c r="S29" s="69">
        <v>950</v>
      </c>
      <c r="T29" s="69">
        <v>1135</v>
      </c>
      <c r="U29" s="70">
        <v>100</v>
      </c>
    </row>
    <row r="30" spans="1:21" ht="15.75" x14ac:dyDescent="0.25">
      <c r="A30" s="68" t="s">
        <v>2998</v>
      </c>
      <c r="B30" s="69">
        <v>1</v>
      </c>
      <c r="C30" s="69" t="s">
        <v>2909</v>
      </c>
      <c r="D30" s="69" t="s">
        <v>3012</v>
      </c>
      <c r="E30" s="69">
        <v>1</v>
      </c>
      <c r="F30" s="69">
        <v>3.8530000000000002</v>
      </c>
      <c r="G30" s="69" t="s">
        <v>0</v>
      </c>
      <c r="H30" s="69">
        <v>5120</v>
      </c>
      <c r="I30" s="69">
        <v>25</v>
      </c>
      <c r="J30" s="69" t="s">
        <v>2</v>
      </c>
      <c r="K30" s="69"/>
      <c r="L30" s="69"/>
      <c r="M30" s="69"/>
      <c r="N30" s="69"/>
      <c r="O30" s="69"/>
      <c r="P30" s="69"/>
      <c r="Q30" s="69"/>
      <c r="R30" s="69"/>
      <c r="S30" s="69">
        <v>950</v>
      </c>
      <c r="T30" s="69">
        <v>1135</v>
      </c>
      <c r="U30" s="70">
        <v>100</v>
      </c>
    </row>
    <row r="31" spans="1:21" ht="15.75" x14ac:dyDescent="0.25">
      <c r="A31" s="68" t="s">
        <v>2998</v>
      </c>
      <c r="B31" s="69">
        <v>1</v>
      </c>
      <c r="C31" s="69" t="s">
        <v>2909</v>
      </c>
      <c r="D31" s="69" t="s">
        <v>3013</v>
      </c>
      <c r="E31" s="69">
        <v>1</v>
      </c>
      <c r="F31" s="69">
        <v>3.8530000000000002</v>
      </c>
      <c r="G31" s="69" t="s">
        <v>0</v>
      </c>
      <c r="H31" s="69">
        <v>5120</v>
      </c>
      <c r="I31" s="69">
        <v>25</v>
      </c>
      <c r="J31" s="69" t="s">
        <v>2</v>
      </c>
      <c r="K31" s="69"/>
      <c r="L31" s="69"/>
      <c r="M31" s="69"/>
      <c r="N31" s="69"/>
      <c r="O31" s="69"/>
      <c r="P31" s="69"/>
      <c r="Q31" s="69"/>
      <c r="R31" s="69"/>
      <c r="S31" s="69">
        <v>950</v>
      </c>
      <c r="T31" s="69">
        <v>1135</v>
      </c>
      <c r="U31" s="70">
        <v>100</v>
      </c>
    </row>
    <row r="32" spans="1:21" ht="15.75" x14ac:dyDescent="0.25">
      <c r="A32" s="68" t="s">
        <v>2998</v>
      </c>
      <c r="B32" s="69">
        <v>3</v>
      </c>
      <c r="C32" s="69" t="s">
        <v>2909</v>
      </c>
      <c r="D32" s="69" t="s">
        <v>3014</v>
      </c>
      <c r="E32" s="69">
        <v>1</v>
      </c>
      <c r="F32" s="69">
        <v>1.5780000000000001</v>
      </c>
      <c r="G32" s="69"/>
      <c r="H32" s="69">
        <v>4000</v>
      </c>
      <c r="I32" s="69">
        <v>16</v>
      </c>
      <c r="J32" s="69" t="s">
        <v>2</v>
      </c>
      <c r="K32" s="69"/>
      <c r="L32" s="69"/>
      <c r="M32" s="69"/>
      <c r="N32" s="69"/>
      <c r="O32" s="69"/>
      <c r="P32" s="69"/>
      <c r="Q32" s="69"/>
      <c r="R32" s="69"/>
      <c r="S32" s="69">
        <v>605</v>
      </c>
      <c r="T32" s="69">
        <v>730</v>
      </c>
      <c r="U32" s="70">
        <v>40</v>
      </c>
    </row>
    <row r="33" spans="1:21" ht="15.75" x14ac:dyDescent="0.25">
      <c r="A33" s="68" t="s">
        <v>2998</v>
      </c>
      <c r="B33" s="69">
        <v>2</v>
      </c>
      <c r="C33" s="69" t="s">
        <v>2909</v>
      </c>
      <c r="D33" s="69" t="s">
        <v>3015</v>
      </c>
      <c r="E33" s="69">
        <v>1</v>
      </c>
      <c r="F33" s="69">
        <v>3.8530000000000002</v>
      </c>
      <c r="G33" s="69" t="s">
        <v>0</v>
      </c>
      <c r="H33" s="69">
        <v>4500</v>
      </c>
      <c r="I33" s="69">
        <v>25</v>
      </c>
      <c r="J33" s="69" t="s">
        <v>2</v>
      </c>
      <c r="K33" s="69"/>
      <c r="L33" s="69"/>
      <c r="M33" s="69"/>
      <c r="N33" s="69"/>
      <c r="O33" s="69"/>
      <c r="P33" s="69"/>
      <c r="Q33" s="69"/>
      <c r="R33" s="69"/>
      <c r="S33" s="69">
        <v>950</v>
      </c>
      <c r="T33" s="69">
        <v>1135</v>
      </c>
      <c r="U33" s="70">
        <v>100</v>
      </c>
    </row>
    <row r="34" spans="1:21" ht="32.25" thickBot="1" x14ac:dyDescent="0.3">
      <c r="A34" s="87" t="s">
        <v>2971</v>
      </c>
      <c r="B34" s="22" t="s">
        <v>2971</v>
      </c>
      <c r="C34" s="22" t="s">
        <v>2981</v>
      </c>
      <c r="D34" s="22" t="s">
        <v>2982</v>
      </c>
      <c r="E34" s="22"/>
      <c r="F34" s="22"/>
      <c r="G34" s="22"/>
      <c r="H34" s="22"/>
      <c r="I34" s="22"/>
      <c r="J34" s="22"/>
      <c r="K34" s="22"/>
      <c r="L34" s="22"/>
      <c r="M34" s="22"/>
      <c r="N34" s="22"/>
      <c r="O34" s="22"/>
      <c r="P34" s="22"/>
      <c r="Q34" s="22"/>
      <c r="R34" s="22"/>
      <c r="S34" s="22"/>
      <c r="T34" s="22"/>
      <c r="U34"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34 H2:Q2 K1 R1:S1 S2:U2">
    <cfRule type="containsText" dxfId="962" priority="2" stopIfTrue="1" operator="containsText" text="С ЛИСТА">
      <formula>NOT(ISERROR(SEARCH("С ЛИСТА",A1)))</formula>
    </cfRule>
    <cfRule type="containsText" dxfId="961" priority="3" stopIfTrue="1" operator="containsText" text="ИЗ ФАЙЛА">
      <formula>NOT(ISERROR(SEARCH("ИЗ ФАЙЛА",A1)))</formula>
    </cfRule>
    <cfRule type="containsText" dxfId="960" priority="4" stopIfTrue="1" operator="containsText" text="!!!">
      <formula>NOT(ISERROR(SEARCH("!!!",A1)))</formula>
    </cfRule>
    <cfRule type="containsText" dxfId="959" priority="5" stopIfTrue="1" operator="containsText" text=" Заполнения проёмов ">
      <formula>NOT(ISERROR(SEARCH(" Заполнения проёмов ",A1)))</formula>
    </cfRule>
    <cfRule type="containsText" dxfId="958" priority="6" stopIfTrue="1" operator="containsText" text=" Сборочные единицы ">
      <formula>NOT(ISERROR(SEARCH(" Сборочные единицы ",A1)))</formula>
    </cfRule>
    <cfRule type="containsText" dxfId="957" priority="7" stopIfTrue="1" operator="containsText" text=" Заполнения проёмов ">
      <formula>NOT(ISERROR(SEARCH(" Заполнения проёмов ",A1)))</formula>
    </cfRule>
    <cfRule type="containsText" dxfId="956" priority="8" stopIfTrue="1" operator="containsText" text=" Сборочные единицы ">
      <formula>NOT(ISERROR(SEARCH(" Сборочные единицы ",A1)))</formula>
    </cfRule>
    <cfRule type="containsText" dxfId="955" priority="9" stopIfTrue="1" operator="containsText" text=" Изделия ">
      <formula>NOT(ISERROR(SEARCH(" Изделия ",A1)))</formula>
    </cfRule>
    <cfRule type="containsText" dxfId="954" priority="10" stopIfTrue="1" operator="containsText" text=" Материалы ">
      <formula>NOT(ISERROR(SEARCH(" Материалы ",A1)))</formula>
    </cfRule>
    <cfRule type="containsText" dxfId="953" priority="11" stopIfTrue="1" operator="containsText" text=" Изделия арматурные ">
      <formula>NOT(ISERROR(SEARCH(" Изделия арматурные ",A1)))</formula>
    </cfRule>
    <cfRule type="containsText" dxfId="952" priority="12" stopIfTrue="1" operator="containsText" text=" Прокат ">
      <formula>NOT(ISERROR(SEARCH(" Прокат ",A1)))</formula>
    </cfRule>
    <cfRule type="containsText" dxfId="951" priority="13" stopIfTrue="1" operator="containsText" text="Элементы на отм.">
      <formula>NOT(ISERROR(SEARCH("Элементы на отм.",A1)))</formula>
    </cfRule>
    <cfRule type="containsText" dxfId="950" priority="14" stopIfTrue="1" operator="containsText" text=", на ">
      <formula>NOT(ISERROR(SEARCH(", на ",A1)))</formula>
    </cfRule>
    <cfRule type="containsText" dxfId="949" priority="15" stopIfTrue="1" operator="containsText" text="шт.)">
      <formula>NOT(ISERROR(SEARCH("шт.)",A1)))</formula>
    </cfRule>
  </conditionalFormatting>
  <conditionalFormatting sqref="A1:U1048576">
    <cfRule type="expression" dxfId="948"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87AD3FA-7127-4ACC-AC36-0D0BDBCE14F1}">
          <x14:formula1>
            <xm:f>'!System'!$BW$1:$BW$6</xm:f>
          </x14:formula1>
          <xm:sqref>G3:G64</xm:sqref>
        </x14:dataValidation>
        <x14:dataValidation type="list" allowBlank="1" showInputMessage="1" showErrorMessage="1" xr:uid="{283E7B31-B8BF-48BB-B552-7391A00A547D}">
          <x14:formula1>
            <xm:f>'!System'!$AG$1:$AO$1</xm:f>
          </x14:formula1>
          <xm:sqref>J3:J64</xm:sqref>
        </x14:dataValidation>
        <x14:dataValidation type="list" allowBlank="1" showInputMessage="1" showErrorMessage="1" xr:uid="{370A1912-0ECE-4D30-9569-481580BBF6FA}">
          <x14:formula1>
            <xm:f>'!System'!$A$1:$AE$1</xm:f>
          </x14:formula1>
          <xm:sqref>L3:L64</xm:sqref>
        </x14:dataValidation>
        <x14:dataValidation type="list" allowBlank="1" showInputMessage="1" showErrorMessage="1" xr:uid="{5501984E-E381-4609-A8C0-F4D0B37D45C4}">
          <x14:formula1>
            <xm:f>'!System'!$AP$1:$BV$1</xm:f>
          </x14:formula1>
          <xm:sqref>O3:O64</xm:sqref>
        </x14:dataValidation>
        <x14:dataValidation type="list" allowBlank="1" showInputMessage="1" showErrorMessage="1" xr:uid="{D93FA8E9-33DC-483C-80DC-324DFEC47865}">
          <x14:formula1>
            <xm:f>'!System'!$BX$1:$BX$5</xm:f>
          </x14:formula1>
          <xm:sqref>P3:P64</xm:sqref>
        </x14:dataValidation>
        <x14:dataValidation type="list" allowBlank="1" showInputMessage="1" showErrorMessage="1" xr:uid="{87C356A3-0C84-4B27-8E54-C539A727852A}">
          <x14:formula1>
            <xm:f>'!System'!$AG$2:$AG$17</xm:f>
          </x14:formula1>
          <xm:sqref>I20 I21 I23 I24 I25 I29 I30 I31 I32 I33</xm:sqref>
        </x14:dataValidation>
        <x14:dataValidation type="list" allowBlank="1" showInputMessage="1" showErrorMessage="1" xr:uid="{24CFB327-7D3F-45C2-BBD3-764158FF1495}">
          <x14:formula1>
            <xm:f>'!System'!$AH$2:$AH$16</xm:f>
          </x14:formula1>
          <xm:sqref>I22 I26 I27 I28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D308-2F35-4ED4-801F-5E813FA34C7D}">
  <sheetPr codeName="Лист38">
    <tabColor theme="7" tint="0.39997558519241921"/>
  </sheetPr>
  <dimension ref="A1:U32"/>
  <sheetViews>
    <sheetView zoomScale="80" zoomScaleNormal="80" workbookViewId="0">
      <selection activeCell="E12" sqref="E1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38" t="s">
        <v>2910</v>
      </c>
      <c r="B1" s="36" t="s">
        <v>2911</v>
      </c>
      <c r="C1" s="36" t="s">
        <v>2912</v>
      </c>
      <c r="D1" s="36" t="s">
        <v>2913</v>
      </c>
      <c r="E1" s="36" t="s">
        <v>2914</v>
      </c>
      <c r="F1" s="36" t="s">
        <v>2915</v>
      </c>
      <c r="G1" s="36" t="s">
        <v>2916</v>
      </c>
      <c r="H1" s="40" t="s">
        <v>2878</v>
      </c>
      <c r="I1" s="41"/>
      <c r="J1" s="42"/>
      <c r="K1" s="40" t="s">
        <v>2879</v>
      </c>
      <c r="L1" s="41"/>
      <c r="M1" s="41"/>
      <c r="N1" s="41"/>
      <c r="O1" s="41"/>
      <c r="P1" s="41"/>
      <c r="Q1" s="42"/>
      <c r="R1" s="36" t="s">
        <v>2917</v>
      </c>
      <c r="S1" s="40" t="s">
        <v>2918</v>
      </c>
      <c r="T1" s="41"/>
      <c r="U1" s="43"/>
    </row>
    <row r="2" spans="1:21" ht="63" x14ac:dyDescent="0.25">
      <c r="A2" s="39"/>
      <c r="B2" s="37"/>
      <c r="C2" s="37"/>
      <c r="D2" s="37"/>
      <c r="E2" s="37"/>
      <c r="F2" s="37"/>
      <c r="G2" s="37"/>
      <c r="H2" s="30" t="s">
        <v>2919</v>
      </c>
      <c r="I2" s="30" t="s">
        <v>2920</v>
      </c>
      <c r="J2" s="30" t="s">
        <v>2921</v>
      </c>
      <c r="K2" s="30" t="s">
        <v>2922</v>
      </c>
      <c r="L2" s="30" t="s">
        <v>2923</v>
      </c>
      <c r="M2" s="30" t="s">
        <v>2924</v>
      </c>
      <c r="N2" s="30" t="s">
        <v>2925</v>
      </c>
      <c r="O2" s="30" t="s">
        <v>2926</v>
      </c>
      <c r="P2" s="30" t="s">
        <v>2927</v>
      </c>
      <c r="Q2" s="30" t="s">
        <v>2928</v>
      </c>
      <c r="R2" s="37"/>
      <c r="S2" s="30" t="s">
        <v>2929</v>
      </c>
      <c r="T2" s="30" t="s">
        <v>2930</v>
      </c>
      <c r="U2" s="33" t="s">
        <v>2931</v>
      </c>
    </row>
    <row r="3" spans="1:21" ht="15.75" x14ac:dyDescent="0.25">
      <c r="A3" s="66" t="str">
        <f>A4</f>
        <v>Бм1</v>
      </c>
      <c r="B3" s="13" t="s">
        <v>2971</v>
      </c>
      <c r="C3" s="13"/>
      <c r="D3" s="13"/>
      <c r="E3" s="13"/>
      <c r="F3" s="13"/>
      <c r="G3" s="13"/>
      <c r="H3" s="13"/>
      <c r="I3" s="13"/>
      <c r="J3" s="13"/>
      <c r="K3" s="13"/>
      <c r="L3" s="13"/>
      <c r="M3" s="13"/>
      <c r="N3" s="13"/>
      <c r="O3" s="13"/>
      <c r="P3" s="13"/>
      <c r="Q3" s="13"/>
      <c r="R3" s="13"/>
      <c r="S3" s="13"/>
      <c r="T3" s="13"/>
      <c r="U3" s="67"/>
    </row>
    <row r="4" spans="1:21" ht="15.75" x14ac:dyDescent="0.25">
      <c r="A4" s="66" t="str">
        <f>A5</f>
        <v>Бм1</v>
      </c>
      <c r="B4" s="13" t="s">
        <v>2971</v>
      </c>
      <c r="C4" s="95" t="s">
        <v>2972</v>
      </c>
      <c r="D4" s="95" t="s">
        <v>2967</v>
      </c>
      <c r="E4" s="95">
        <f>Макс_ПоИД(A4,'из архикада Балки'!$A$3:$G$500,1,4)</f>
        <v>0.43</v>
      </c>
      <c r="F4" s="13"/>
      <c r="G4" s="13"/>
      <c r="H4" s="13"/>
      <c r="I4" s="13"/>
      <c r="J4" s="13"/>
      <c r="K4" s="13"/>
      <c r="L4" s="13"/>
      <c r="M4" s="13"/>
      <c r="N4" s="13"/>
      <c r="O4" s="13"/>
      <c r="P4" s="13"/>
      <c r="Q4" s="13"/>
      <c r="R4" s="13"/>
      <c r="S4" s="13"/>
      <c r="T4" s="13"/>
      <c r="U4" s="67"/>
    </row>
    <row r="5" spans="1:21" ht="15.75" x14ac:dyDescent="0.25">
      <c r="A5" s="66" t="str">
        <f>A6</f>
        <v>Бм1</v>
      </c>
      <c r="B5" s="13" t="s">
        <v>2971</v>
      </c>
      <c r="C5" s="13"/>
      <c r="D5" s="13" t="s">
        <v>2973</v>
      </c>
      <c r="E5" s="13"/>
      <c r="F5" s="13"/>
      <c r="G5" s="13"/>
      <c r="H5" s="13"/>
      <c r="I5" s="13"/>
      <c r="J5" s="13"/>
      <c r="K5" s="13"/>
      <c r="L5" s="13"/>
      <c r="M5" s="13"/>
      <c r="N5" s="13"/>
      <c r="O5" s="13"/>
      <c r="P5" s="13"/>
      <c r="Q5" s="13"/>
      <c r="R5" s="13"/>
      <c r="S5" s="13"/>
      <c r="T5" s="13"/>
      <c r="U5" s="67"/>
    </row>
    <row r="6" spans="1:21" ht="15.75" x14ac:dyDescent="0.25">
      <c r="A6" s="66" t="str">
        <f>A8</f>
        <v>Бм1</v>
      </c>
      <c r="B6" s="13" t="s">
        <v>2971</v>
      </c>
      <c r="C6" s="13"/>
      <c r="D6" s="13" t="s">
        <v>2974</v>
      </c>
      <c r="E6" s="13">
        <f>Макс_ПоИД(A6,'из архикада Колонны'!$A$3:$G$500,1,3)</f>
        <v>0</v>
      </c>
      <c r="F6" s="13"/>
      <c r="G6" s="13"/>
      <c r="H6" s="13"/>
      <c r="I6" s="13"/>
      <c r="J6" s="13"/>
      <c r="K6" s="13"/>
      <c r="L6" s="13"/>
      <c r="M6" s="13"/>
      <c r="N6" s="13"/>
      <c r="O6" s="13"/>
      <c r="P6" s="13"/>
      <c r="Q6" s="13"/>
      <c r="R6" s="13"/>
      <c r="S6" s="13"/>
      <c r="T6" s="13"/>
      <c r="U6" s="67"/>
    </row>
    <row r="7" spans="1:21" ht="15.75" x14ac:dyDescent="0.25">
      <c r="A7" s="66" t="str">
        <f>A8</f>
        <v>Бм1</v>
      </c>
      <c r="B7" s="13" t="s">
        <v>2971</v>
      </c>
      <c r="C7" s="13"/>
      <c r="D7" s="13" t="s">
        <v>2975</v>
      </c>
      <c r="E7" s="13">
        <f>Сумма_ПоИД(A7,'из архикада Колонны'!$A$3:$G$500,1,6)/E11</f>
        <v>0</v>
      </c>
      <c r="F7" s="13"/>
      <c r="G7" s="13"/>
      <c r="H7" s="13"/>
      <c r="I7" s="13"/>
      <c r="J7" s="13"/>
      <c r="K7" s="13"/>
      <c r="L7" s="13"/>
      <c r="M7" s="13"/>
      <c r="N7" s="13"/>
      <c r="O7" s="13"/>
      <c r="P7" s="13"/>
      <c r="Q7" s="13"/>
      <c r="R7" s="13"/>
      <c r="S7" s="13"/>
      <c r="T7" s="13"/>
      <c r="U7" s="67"/>
    </row>
    <row r="8" spans="1:21" ht="15.75" x14ac:dyDescent="0.25">
      <c r="A8" s="66" t="str">
        <f>A9</f>
        <v>Бм1</v>
      </c>
      <c r="B8" s="13" t="s">
        <v>2971</v>
      </c>
      <c r="C8" s="13"/>
      <c r="D8" s="13" t="s">
        <v>2976</v>
      </c>
      <c r="E8" s="13"/>
      <c r="F8" s="13"/>
      <c r="G8" s="13"/>
      <c r="H8" s="13"/>
      <c r="I8" s="13"/>
      <c r="J8" s="13"/>
      <c r="K8" s="13"/>
      <c r="L8" s="13"/>
      <c r="M8" s="13"/>
      <c r="N8" s="13"/>
      <c r="O8" s="13"/>
      <c r="P8" s="13"/>
      <c r="Q8" s="13"/>
      <c r="R8" s="13"/>
      <c r="S8" s="13"/>
      <c r="T8" s="13"/>
      <c r="U8" s="67"/>
    </row>
    <row r="9" spans="1:21" ht="15.75" x14ac:dyDescent="0.25">
      <c r="A9" s="66" t="str">
        <f>A10</f>
        <v>Бм1</v>
      </c>
      <c r="B9" s="13" t="s">
        <v>2971</v>
      </c>
      <c r="C9" s="13"/>
      <c r="D9" s="13" t="s">
        <v>2977</v>
      </c>
      <c r="E9" s="13">
        <f>Сумма_ПоИД(A9,'из архикада Колонны'!$A$3:$G$500,1,8)/$E$11</f>
        <v>0</v>
      </c>
      <c r="F9" s="13"/>
      <c r="G9" s="13"/>
      <c r="H9" s="13"/>
      <c r="I9" s="13"/>
      <c r="J9" s="13"/>
      <c r="K9" s="13"/>
      <c r="L9" s="13"/>
      <c r="M9" s="13"/>
      <c r="N9" s="13"/>
      <c r="O9" s="13"/>
      <c r="P9" s="13"/>
      <c r="Q9" s="13"/>
      <c r="R9" s="13"/>
      <c r="S9" s="13"/>
      <c r="T9" s="13"/>
      <c r="U9" s="67"/>
    </row>
    <row r="10" spans="1:21" ht="15.75" x14ac:dyDescent="0.25">
      <c r="A10" s="66" t="str">
        <f>A11</f>
        <v>Бм1</v>
      </c>
      <c r="B10" s="13" t="s">
        <v>2971</v>
      </c>
      <c r="C10" s="13"/>
      <c r="D10" s="13"/>
      <c r="E10" s="13"/>
      <c r="F10" s="13"/>
      <c r="G10" s="13"/>
      <c r="H10" s="13"/>
      <c r="I10" s="13"/>
      <c r="J10" s="13"/>
      <c r="K10" s="13"/>
      <c r="L10" s="13"/>
      <c r="M10" s="13"/>
      <c r="N10" s="13"/>
      <c r="O10" s="13"/>
      <c r="P10" s="13"/>
      <c r="Q10" s="13"/>
      <c r="R10" s="13"/>
      <c r="S10" s="13"/>
      <c r="T10" s="13"/>
      <c r="U10" s="67"/>
    </row>
    <row r="11" spans="1:21" ht="15.75" x14ac:dyDescent="0.25">
      <c r="A11" s="14" t="str">
        <f>B11</f>
        <v>Бм1</v>
      </c>
      <c r="B11" s="15" t="s">
        <v>2978</v>
      </c>
      <c r="C11" s="15"/>
      <c r="D11" s="15" t="s">
        <v>2979</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32" t="str">
        <f>$B$11</f>
        <v>Бм1</v>
      </c>
      <c r="B12" s="30"/>
      <c r="C12" s="35" t="s">
        <v>2980</v>
      </c>
      <c r="D12" s="35" t="s">
        <v>2967</v>
      </c>
      <c r="E12" s="35">
        <f>E4</f>
        <v>0.43</v>
      </c>
      <c r="F12" s="13" t="s">
        <v>4</v>
      </c>
      <c r="G12" s="30" t="s">
        <v>3</v>
      </c>
      <c r="H12" s="30"/>
      <c r="I12" s="30"/>
      <c r="J12" s="30"/>
      <c r="K12" s="30"/>
      <c r="L12" s="30"/>
      <c r="M12" s="30"/>
      <c r="N12" s="30"/>
      <c r="O12" s="30"/>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31.5" x14ac:dyDescent="0.25">
      <c r="A16" s="66" t="s">
        <v>2971</v>
      </c>
      <c r="B16" s="13" t="s">
        <v>2971</v>
      </c>
      <c r="C16" s="13" t="s">
        <v>2981</v>
      </c>
      <c r="D16" s="13" t="s">
        <v>2982</v>
      </c>
      <c r="E16" s="13"/>
      <c r="F16" s="13"/>
      <c r="G16" s="13"/>
      <c r="H16" s="13"/>
      <c r="I16" s="13"/>
      <c r="J16" s="13"/>
      <c r="K16" s="13"/>
      <c r="L16" s="13"/>
      <c r="M16" s="13"/>
      <c r="N16" s="13"/>
      <c r="O16" s="13"/>
      <c r="P16" s="13"/>
      <c r="Q16" s="13"/>
      <c r="R16" s="13"/>
      <c r="S16" s="13"/>
      <c r="T16" s="13"/>
      <c r="U16" s="6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66" t="s">
        <v>2978</v>
      </c>
      <c r="B19" s="13" t="s">
        <v>2971</v>
      </c>
      <c r="C19" s="13" t="s">
        <v>2983</v>
      </c>
      <c r="D19" s="13" t="s">
        <v>2984</v>
      </c>
      <c r="E19" s="13"/>
      <c r="F19" s="13"/>
      <c r="G19" s="13"/>
      <c r="H19" s="13"/>
      <c r="I19" s="13"/>
      <c r="J19" s="13"/>
      <c r="K19" s="13"/>
      <c r="L19" s="13"/>
      <c r="M19" s="13"/>
      <c r="N19" s="13"/>
      <c r="O19" s="13"/>
      <c r="P19" s="13"/>
      <c r="Q19" s="13"/>
      <c r="R19" s="13"/>
      <c r="S19" s="13"/>
      <c r="T19" s="13"/>
      <c r="U19" s="67"/>
    </row>
    <row r="20" spans="1:21" ht="15.75" x14ac:dyDescent="0.25">
      <c r="A20" s="68" t="s">
        <v>2978</v>
      </c>
      <c r="B20" s="69">
        <v>5</v>
      </c>
      <c r="C20" s="69" t="s">
        <v>2909</v>
      </c>
      <c r="D20" s="69" t="s">
        <v>2985</v>
      </c>
      <c r="E20" s="69">
        <v>8</v>
      </c>
      <c r="F20" s="69">
        <v>0.39500000000000002</v>
      </c>
      <c r="G20" s="69" t="s">
        <v>0</v>
      </c>
      <c r="H20" s="69">
        <v>425</v>
      </c>
      <c r="I20" s="69">
        <v>8</v>
      </c>
      <c r="J20" s="69" t="s">
        <v>1</v>
      </c>
      <c r="K20" s="69"/>
      <c r="L20" s="69"/>
      <c r="M20" s="69"/>
      <c r="N20" s="69"/>
      <c r="O20" s="69"/>
      <c r="P20" s="69"/>
      <c r="Q20" s="69"/>
      <c r="R20" s="69"/>
      <c r="S20" s="69">
        <v>200</v>
      </c>
      <c r="T20" s="69">
        <v>250</v>
      </c>
      <c r="U20" s="70">
        <v>10</v>
      </c>
    </row>
    <row r="21" spans="1:21" ht="15.75" x14ac:dyDescent="0.25">
      <c r="A21" s="68" t="s">
        <v>2978</v>
      </c>
      <c r="B21" s="69">
        <v>3</v>
      </c>
      <c r="C21" s="69" t="s">
        <v>2909</v>
      </c>
      <c r="D21" s="69" t="s">
        <v>2986</v>
      </c>
      <c r="E21" s="69">
        <v>1</v>
      </c>
      <c r="F21" s="69">
        <v>1.5780000000000001</v>
      </c>
      <c r="G21" s="69"/>
      <c r="H21" s="69">
        <v>2750</v>
      </c>
      <c r="I21" s="69">
        <v>16</v>
      </c>
      <c r="J21" s="69" t="s">
        <v>2</v>
      </c>
      <c r="K21" s="69"/>
      <c r="L21" s="69"/>
      <c r="M21" s="69"/>
      <c r="N21" s="69"/>
      <c r="O21" s="69"/>
      <c r="P21" s="69"/>
      <c r="Q21" s="69"/>
      <c r="R21" s="69"/>
      <c r="S21" s="69">
        <v>605</v>
      </c>
      <c r="T21" s="69">
        <v>730</v>
      </c>
      <c r="U21" s="70">
        <v>40</v>
      </c>
    </row>
    <row r="22" spans="1:21" ht="15.75" x14ac:dyDescent="0.25">
      <c r="A22" s="68" t="s">
        <v>2978</v>
      </c>
      <c r="B22" s="69">
        <v>2</v>
      </c>
      <c r="C22" s="69" t="s">
        <v>2909</v>
      </c>
      <c r="D22" s="69" t="s">
        <v>2987</v>
      </c>
      <c r="E22" s="69">
        <v>1</v>
      </c>
      <c r="F22" s="69">
        <v>3.8530000000000002</v>
      </c>
      <c r="G22" s="69" t="s">
        <v>0</v>
      </c>
      <c r="H22" s="69">
        <v>3350</v>
      </c>
      <c r="I22" s="69">
        <v>25</v>
      </c>
      <c r="J22" s="69" t="s">
        <v>2</v>
      </c>
      <c r="K22" s="69"/>
      <c r="L22" s="69"/>
      <c r="M22" s="69"/>
      <c r="N22" s="69"/>
      <c r="O22" s="69"/>
      <c r="P22" s="69"/>
      <c r="Q22" s="69"/>
      <c r="R22" s="69"/>
      <c r="S22" s="69">
        <v>950</v>
      </c>
      <c r="T22" s="69">
        <v>1135</v>
      </c>
      <c r="U22" s="70">
        <v>100</v>
      </c>
    </row>
    <row r="23" spans="1:21" ht="15.75" x14ac:dyDescent="0.25">
      <c r="A23" s="68" t="s">
        <v>2978</v>
      </c>
      <c r="B23" s="69">
        <v>2</v>
      </c>
      <c r="C23" s="69" t="s">
        <v>2909</v>
      </c>
      <c r="D23" s="69" t="s">
        <v>2988</v>
      </c>
      <c r="E23" s="69">
        <v>1</v>
      </c>
      <c r="F23" s="69">
        <v>3.8530000000000002</v>
      </c>
      <c r="G23" s="69" t="s">
        <v>0</v>
      </c>
      <c r="H23" s="69">
        <v>3350</v>
      </c>
      <c r="I23" s="69">
        <v>25</v>
      </c>
      <c r="J23" s="69" t="s">
        <v>2</v>
      </c>
      <c r="K23" s="69"/>
      <c r="L23" s="69"/>
      <c r="M23" s="69"/>
      <c r="N23" s="69"/>
      <c r="O23" s="69"/>
      <c r="P23" s="69"/>
      <c r="Q23" s="69"/>
      <c r="R23" s="69"/>
      <c r="S23" s="69">
        <v>950</v>
      </c>
      <c r="T23" s="69">
        <v>1135</v>
      </c>
      <c r="U23" s="70">
        <v>100</v>
      </c>
    </row>
    <row r="24" spans="1:21" ht="15.75" x14ac:dyDescent="0.25">
      <c r="A24" s="68" t="s">
        <v>2978</v>
      </c>
      <c r="B24" s="69">
        <v>4</v>
      </c>
      <c r="C24" s="69" t="s">
        <v>2909</v>
      </c>
      <c r="D24" s="69" t="s">
        <v>2989</v>
      </c>
      <c r="E24" s="69">
        <v>7</v>
      </c>
      <c r="F24" s="69">
        <v>0.39500000000000002</v>
      </c>
      <c r="G24" s="69" t="s">
        <v>0</v>
      </c>
      <c r="H24" s="69">
        <v>1780</v>
      </c>
      <c r="I24" s="69">
        <v>8</v>
      </c>
      <c r="J24" s="69" t="s">
        <v>1</v>
      </c>
      <c r="K24" s="69"/>
      <c r="L24" s="69"/>
      <c r="M24" s="69"/>
      <c r="N24" s="69"/>
      <c r="O24" s="69"/>
      <c r="P24" s="69"/>
      <c r="Q24" s="69"/>
      <c r="R24" s="69"/>
      <c r="S24" s="69">
        <v>200</v>
      </c>
      <c r="T24" s="69">
        <v>250</v>
      </c>
      <c r="U24" s="70">
        <v>10</v>
      </c>
    </row>
    <row r="25" spans="1:21" ht="15.75" x14ac:dyDescent="0.25">
      <c r="A25" s="68" t="s">
        <v>2978</v>
      </c>
      <c r="B25" s="69">
        <v>4</v>
      </c>
      <c r="C25" s="69" t="s">
        <v>2909</v>
      </c>
      <c r="D25" s="69" t="s">
        <v>2990</v>
      </c>
      <c r="E25" s="69">
        <v>3</v>
      </c>
      <c r="F25" s="69">
        <v>0.39500000000000002</v>
      </c>
      <c r="G25" s="69" t="s">
        <v>0</v>
      </c>
      <c r="H25" s="69">
        <v>1780</v>
      </c>
      <c r="I25" s="69">
        <v>8</v>
      </c>
      <c r="J25" s="69" t="s">
        <v>1</v>
      </c>
      <c r="K25" s="69"/>
      <c r="L25" s="69"/>
      <c r="M25" s="69"/>
      <c r="N25" s="69"/>
      <c r="O25" s="69"/>
      <c r="P25" s="69"/>
      <c r="Q25" s="69"/>
      <c r="R25" s="69"/>
      <c r="S25" s="69">
        <v>200</v>
      </c>
      <c r="T25" s="69">
        <v>250</v>
      </c>
      <c r="U25" s="70">
        <v>10</v>
      </c>
    </row>
    <row r="26" spans="1:21" ht="15.75" x14ac:dyDescent="0.25">
      <c r="A26" s="68" t="s">
        <v>2978</v>
      </c>
      <c r="B26" s="69">
        <v>4</v>
      </c>
      <c r="C26" s="69" t="s">
        <v>2909</v>
      </c>
      <c r="D26" s="69" t="s">
        <v>2991</v>
      </c>
      <c r="E26" s="69">
        <v>7</v>
      </c>
      <c r="F26" s="69">
        <v>0.39500000000000002</v>
      </c>
      <c r="G26" s="69" t="s">
        <v>0</v>
      </c>
      <c r="H26" s="69">
        <v>1780</v>
      </c>
      <c r="I26" s="69">
        <v>8</v>
      </c>
      <c r="J26" s="69" t="s">
        <v>1</v>
      </c>
      <c r="K26" s="69"/>
      <c r="L26" s="69"/>
      <c r="M26" s="69"/>
      <c r="N26" s="69"/>
      <c r="O26" s="69"/>
      <c r="P26" s="69"/>
      <c r="Q26" s="69"/>
      <c r="R26" s="69"/>
      <c r="S26" s="69">
        <v>200</v>
      </c>
      <c r="T26" s="69">
        <v>250</v>
      </c>
      <c r="U26" s="70">
        <v>10</v>
      </c>
    </row>
    <row r="27" spans="1:21" ht="15.75" x14ac:dyDescent="0.25">
      <c r="A27" s="68" t="s">
        <v>2978</v>
      </c>
      <c r="B27" s="69">
        <v>1</v>
      </c>
      <c r="C27" s="69" t="s">
        <v>2909</v>
      </c>
      <c r="D27" s="69" t="s">
        <v>2992</v>
      </c>
      <c r="E27" s="69">
        <v>1</v>
      </c>
      <c r="F27" s="69">
        <v>3.8530000000000002</v>
      </c>
      <c r="G27" s="69" t="s">
        <v>0</v>
      </c>
      <c r="H27" s="69">
        <v>3970</v>
      </c>
      <c r="I27" s="69">
        <v>25</v>
      </c>
      <c r="J27" s="69" t="s">
        <v>2</v>
      </c>
      <c r="K27" s="69"/>
      <c r="L27" s="69"/>
      <c r="M27" s="69"/>
      <c r="N27" s="69"/>
      <c r="O27" s="69"/>
      <c r="P27" s="69"/>
      <c r="Q27" s="69"/>
      <c r="R27" s="69"/>
      <c r="S27" s="69">
        <v>950</v>
      </c>
      <c r="T27" s="69">
        <v>1135</v>
      </c>
      <c r="U27" s="70">
        <v>100</v>
      </c>
    </row>
    <row r="28" spans="1:21" ht="15.75" x14ac:dyDescent="0.25">
      <c r="A28" s="68" t="s">
        <v>2978</v>
      </c>
      <c r="B28" s="69">
        <v>1</v>
      </c>
      <c r="C28" s="69" t="s">
        <v>2909</v>
      </c>
      <c r="D28" s="69" t="s">
        <v>2993</v>
      </c>
      <c r="E28" s="69">
        <v>1</v>
      </c>
      <c r="F28" s="69">
        <v>3.8530000000000002</v>
      </c>
      <c r="G28" s="69" t="s">
        <v>0</v>
      </c>
      <c r="H28" s="69">
        <v>3970</v>
      </c>
      <c r="I28" s="69">
        <v>25</v>
      </c>
      <c r="J28" s="69" t="s">
        <v>2</v>
      </c>
      <c r="K28" s="69"/>
      <c r="L28" s="69"/>
      <c r="M28" s="69"/>
      <c r="N28" s="69"/>
      <c r="O28" s="69"/>
      <c r="P28" s="69"/>
      <c r="Q28" s="69"/>
      <c r="R28" s="69"/>
      <c r="S28" s="69">
        <v>950</v>
      </c>
      <c r="T28" s="69">
        <v>1135</v>
      </c>
      <c r="U28" s="70">
        <v>100</v>
      </c>
    </row>
    <row r="29" spans="1:21" ht="15.75" x14ac:dyDescent="0.25">
      <c r="A29" s="68" t="s">
        <v>2978</v>
      </c>
      <c r="B29" s="69">
        <v>1</v>
      </c>
      <c r="C29" s="69" t="s">
        <v>2909</v>
      </c>
      <c r="D29" s="69" t="s">
        <v>2994</v>
      </c>
      <c r="E29" s="69">
        <v>1</v>
      </c>
      <c r="F29" s="69">
        <v>3.8530000000000002</v>
      </c>
      <c r="G29" s="69" t="s">
        <v>0</v>
      </c>
      <c r="H29" s="69">
        <v>3970</v>
      </c>
      <c r="I29" s="69">
        <v>25</v>
      </c>
      <c r="J29" s="69" t="s">
        <v>2</v>
      </c>
      <c r="K29" s="69"/>
      <c r="L29" s="69"/>
      <c r="M29" s="69"/>
      <c r="N29" s="69"/>
      <c r="O29" s="69"/>
      <c r="P29" s="69"/>
      <c r="Q29" s="69"/>
      <c r="R29" s="69"/>
      <c r="S29" s="69">
        <v>950</v>
      </c>
      <c r="T29" s="69">
        <v>1135</v>
      </c>
      <c r="U29" s="70">
        <v>100</v>
      </c>
    </row>
    <row r="30" spans="1:21" ht="15.75" x14ac:dyDescent="0.25">
      <c r="A30" s="68" t="s">
        <v>2978</v>
      </c>
      <c r="B30" s="69">
        <v>3</v>
      </c>
      <c r="C30" s="69" t="s">
        <v>2909</v>
      </c>
      <c r="D30" s="69" t="s">
        <v>2995</v>
      </c>
      <c r="E30" s="69">
        <v>1</v>
      </c>
      <c r="F30" s="69">
        <v>1.5780000000000001</v>
      </c>
      <c r="G30" s="69"/>
      <c r="H30" s="69">
        <v>2750</v>
      </c>
      <c r="I30" s="69">
        <v>16</v>
      </c>
      <c r="J30" s="69" t="s">
        <v>2</v>
      </c>
      <c r="K30" s="69"/>
      <c r="L30" s="69"/>
      <c r="M30" s="69"/>
      <c r="N30" s="69"/>
      <c r="O30" s="69"/>
      <c r="P30" s="69"/>
      <c r="Q30" s="69"/>
      <c r="R30" s="69"/>
      <c r="S30" s="69">
        <v>605</v>
      </c>
      <c r="T30" s="69">
        <v>730</v>
      </c>
      <c r="U30" s="70">
        <v>40</v>
      </c>
    </row>
    <row r="31" spans="1:21" ht="15.75" x14ac:dyDescent="0.25">
      <c r="A31" s="68" t="s">
        <v>2978</v>
      </c>
      <c r="B31" s="69">
        <v>2</v>
      </c>
      <c r="C31" s="69" t="s">
        <v>2909</v>
      </c>
      <c r="D31" s="69" t="s">
        <v>2996</v>
      </c>
      <c r="E31" s="69">
        <v>1</v>
      </c>
      <c r="F31" s="69">
        <v>3.8530000000000002</v>
      </c>
      <c r="G31" s="69" t="s">
        <v>0</v>
      </c>
      <c r="H31" s="69">
        <v>3350</v>
      </c>
      <c r="I31" s="69">
        <v>25</v>
      </c>
      <c r="J31" s="69" t="s">
        <v>2</v>
      </c>
      <c r="K31" s="69"/>
      <c r="L31" s="69"/>
      <c r="M31" s="69"/>
      <c r="N31" s="69"/>
      <c r="O31" s="69"/>
      <c r="P31" s="69"/>
      <c r="Q31" s="69"/>
      <c r="R31" s="69"/>
      <c r="S31" s="69">
        <v>950</v>
      </c>
      <c r="T31" s="69">
        <v>1135</v>
      </c>
      <c r="U31" s="70">
        <v>100</v>
      </c>
    </row>
    <row r="32" spans="1:21" ht="32.25" thickBot="1" x14ac:dyDescent="0.3">
      <c r="A32" s="87" t="s">
        <v>2971</v>
      </c>
      <c r="B32" s="22" t="s">
        <v>2971</v>
      </c>
      <c r="C32" s="22" t="s">
        <v>2981</v>
      </c>
      <c r="D32" s="22" t="s">
        <v>2982</v>
      </c>
      <c r="E32" s="22"/>
      <c r="F32" s="22"/>
      <c r="G32" s="22"/>
      <c r="H32" s="22"/>
      <c r="I32" s="22"/>
      <c r="J32" s="22"/>
      <c r="K32" s="22"/>
      <c r="L32" s="22"/>
      <c r="M32" s="22"/>
      <c r="N32" s="22"/>
      <c r="O32" s="22"/>
      <c r="P32" s="22"/>
      <c r="Q32" s="22"/>
      <c r="R32" s="22"/>
      <c r="S32" s="22"/>
      <c r="T32" s="22"/>
      <c r="U32" s="88"/>
    </row>
  </sheetData>
  <dataConsolidate/>
  <mergeCells count="11">
    <mergeCell ref="G1:G2"/>
    <mergeCell ref="H1:J1"/>
    <mergeCell ref="K1:Q1"/>
    <mergeCell ref="R1:R2"/>
    <mergeCell ref="S1:U1"/>
    <mergeCell ref="A1:A2"/>
    <mergeCell ref="B1:B2"/>
    <mergeCell ref="C1:C2"/>
    <mergeCell ref="D1:D2"/>
    <mergeCell ref="E1:E2"/>
    <mergeCell ref="F1:F2"/>
  </mergeCells>
  <conditionalFormatting sqref="A1:H1 A3:U32 H2:Q2 K1 R1:S1 S2:U2">
    <cfRule type="containsText" dxfId="947" priority="2" stopIfTrue="1" operator="containsText" text="С ЛИСТА">
      <formula>NOT(ISERROR(SEARCH("С ЛИСТА",A1)))</formula>
    </cfRule>
    <cfRule type="containsText" dxfId="946" priority="3" stopIfTrue="1" operator="containsText" text="ИЗ ФАЙЛА">
      <formula>NOT(ISERROR(SEARCH("ИЗ ФАЙЛА",A1)))</formula>
    </cfRule>
    <cfRule type="containsText" dxfId="945" priority="4" stopIfTrue="1" operator="containsText" text="!!!">
      <formula>NOT(ISERROR(SEARCH("!!!",A1)))</formula>
    </cfRule>
    <cfRule type="containsText" dxfId="944" priority="5" stopIfTrue="1" operator="containsText" text=" Заполнения проёмов ">
      <formula>NOT(ISERROR(SEARCH(" Заполнения проёмов ",A1)))</formula>
    </cfRule>
    <cfRule type="containsText" dxfId="943" priority="6" stopIfTrue="1" operator="containsText" text=" Сборочные единицы ">
      <formula>NOT(ISERROR(SEARCH(" Сборочные единицы ",A1)))</formula>
    </cfRule>
    <cfRule type="containsText" dxfId="942" priority="7" stopIfTrue="1" operator="containsText" text=" Заполнения проёмов ">
      <formula>NOT(ISERROR(SEARCH(" Заполнения проёмов ",A1)))</formula>
    </cfRule>
    <cfRule type="containsText" dxfId="941" priority="8" stopIfTrue="1" operator="containsText" text=" Сборочные единицы ">
      <formula>NOT(ISERROR(SEARCH(" Сборочные единицы ",A1)))</formula>
    </cfRule>
    <cfRule type="containsText" dxfId="940" priority="9" stopIfTrue="1" operator="containsText" text=" Изделия ">
      <formula>NOT(ISERROR(SEARCH(" Изделия ",A1)))</formula>
    </cfRule>
    <cfRule type="containsText" dxfId="939" priority="10" stopIfTrue="1" operator="containsText" text=" Материалы ">
      <formula>NOT(ISERROR(SEARCH(" Материалы ",A1)))</formula>
    </cfRule>
    <cfRule type="containsText" dxfId="938" priority="11" stopIfTrue="1" operator="containsText" text=" Изделия арматурные ">
      <formula>NOT(ISERROR(SEARCH(" Изделия арматурные ",A1)))</formula>
    </cfRule>
    <cfRule type="containsText" dxfId="937" priority="12" stopIfTrue="1" operator="containsText" text=" Прокат ">
      <formula>NOT(ISERROR(SEARCH(" Прокат ",A1)))</formula>
    </cfRule>
    <cfRule type="containsText" dxfId="936" priority="13" stopIfTrue="1" operator="containsText" text="Элементы на отм.">
      <formula>NOT(ISERROR(SEARCH("Элементы на отм.",A1)))</formula>
    </cfRule>
    <cfRule type="containsText" dxfId="935" priority="14" stopIfTrue="1" operator="containsText" text=", на ">
      <formula>NOT(ISERROR(SEARCH(", на ",A1)))</formula>
    </cfRule>
    <cfRule type="containsText" dxfId="934" priority="15" stopIfTrue="1" operator="containsText" text="шт.)">
      <formula>NOT(ISERROR(SEARCH("шт.)",A1)))</formula>
    </cfRule>
  </conditionalFormatting>
  <conditionalFormatting sqref="A1:U1048576">
    <cfRule type="expression" dxfId="933"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0DAA213-F013-46E1-826C-D1188169AE0C}">
          <x14:formula1>
            <xm:f>'!System'!$BW$1:$BW$6</xm:f>
          </x14:formula1>
          <xm:sqref>G3:G62</xm:sqref>
        </x14:dataValidation>
        <x14:dataValidation type="list" allowBlank="1" showInputMessage="1" showErrorMessage="1" xr:uid="{A7B81010-B0E8-4262-BD31-3DF11DD6605D}">
          <x14:formula1>
            <xm:f>'!System'!$AG$1:$AO$1</xm:f>
          </x14:formula1>
          <xm:sqref>J3:J62</xm:sqref>
        </x14:dataValidation>
        <x14:dataValidation type="list" allowBlank="1" showInputMessage="1" showErrorMessage="1" xr:uid="{D7093B81-EDE7-42DC-ABD1-6473E258E23B}">
          <x14:formula1>
            <xm:f>'!System'!$A$1:$AE$1</xm:f>
          </x14:formula1>
          <xm:sqref>L3:L62</xm:sqref>
        </x14:dataValidation>
        <x14:dataValidation type="list" allowBlank="1" showInputMessage="1" showErrorMessage="1" xr:uid="{11D6B4AA-CF06-4ED5-BE38-EB7B91144DDE}">
          <x14:formula1>
            <xm:f>'!System'!$AP$1:$BV$1</xm:f>
          </x14:formula1>
          <xm:sqref>O3:O62</xm:sqref>
        </x14:dataValidation>
        <x14:dataValidation type="list" allowBlank="1" showInputMessage="1" showErrorMessage="1" xr:uid="{8A3081F3-0780-4629-9B2A-CD391771E17A}">
          <x14:formula1>
            <xm:f>'!System'!$BX$1:$BX$5</xm:f>
          </x14:formula1>
          <xm:sqref>P3:P62</xm:sqref>
        </x14:dataValidation>
        <x14:dataValidation type="list" allowBlank="1" showInputMessage="1" showErrorMessage="1" xr:uid="{3EAA9FF0-4D62-4F62-B501-6D7FB0593B9F}">
          <x14:formula1>
            <xm:f>'!System'!$AH$2:$AH$16</xm:f>
          </x14:formula1>
          <xm:sqref>I20 I24 I25 I26</xm:sqref>
        </x14:dataValidation>
        <x14:dataValidation type="list" allowBlank="1" showInputMessage="1" showErrorMessage="1" xr:uid="{26782F17-C4DC-4EEA-A230-3D2C17ECDC5E}">
          <x14:formula1>
            <xm:f>'!System'!$AG$2:$AG$17</xm:f>
          </x14:formula1>
          <xm:sqref>I21 I22 I23 I27 I28 I29 I30 I31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A53E6-0701-49F8-A8C8-5AB9C70F192A}">
  <sheetPr codeName="Лист57">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22.7" customHeight="1" x14ac:dyDescent="0.25">
      <c r="A1" s="44" t="s">
        <v>2962</v>
      </c>
      <c r="B1" s="45" t="s">
        <v>2963</v>
      </c>
      <c r="C1" s="45"/>
      <c r="D1" s="45"/>
      <c r="E1" s="45"/>
      <c r="F1" s="45"/>
      <c r="G1" s="45"/>
      <c r="H1" s="45"/>
      <c r="I1" s="45"/>
      <c r="J1" s="80" t="s">
        <v>2964</v>
      </c>
    </row>
    <row r="2" spans="1:10" ht="22.7" customHeight="1" x14ac:dyDescent="0.25">
      <c r="A2" s="48"/>
      <c r="B2" s="49" t="s">
        <v>2966</v>
      </c>
      <c r="C2" s="49"/>
      <c r="D2" s="49"/>
      <c r="E2" s="49"/>
      <c r="F2" s="49"/>
      <c r="G2" s="49"/>
      <c r="H2" s="49"/>
      <c r="I2" s="49" t="s">
        <v>2964</v>
      </c>
      <c r="J2" s="83"/>
    </row>
    <row r="3" spans="1:10" ht="22.7" customHeight="1" x14ac:dyDescent="0.25">
      <c r="A3" s="48"/>
      <c r="B3" s="49" t="s">
        <v>2</v>
      </c>
      <c r="C3" s="49"/>
      <c r="D3" s="49"/>
      <c r="E3" s="49"/>
      <c r="F3" s="49"/>
      <c r="G3" s="49"/>
      <c r="H3" s="49"/>
      <c r="I3" s="49"/>
      <c r="J3" s="83"/>
    </row>
    <row r="4" spans="1:10" ht="22.7" customHeight="1" x14ac:dyDescent="0.25">
      <c r="A4" s="48"/>
      <c r="B4" s="49" t="s">
        <v>2909</v>
      </c>
      <c r="C4" s="49"/>
      <c r="D4" s="49"/>
      <c r="E4" s="49"/>
      <c r="F4" s="49"/>
      <c r="G4" s="49"/>
      <c r="H4" s="49"/>
      <c r="I4" s="49"/>
      <c r="J4" s="83"/>
    </row>
    <row r="5" spans="1:10" ht="22.7" customHeight="1" thickBot="1" x14ac:dyDescent="0.3">
      <c r="A5" s="52"/>
      <c r="B5" s="53" t="s">
        <v>3035</v>
      </c>
      <c r="C5" s="53" t="s">
        <v>3375</v>
      </c>
      <c r="D5" s="53" t="s">
        <v>2968</v>
      </c>
      <c r="E5" s="53" t="s">
        <v>3362</v>
      </c>
      <c r="F5" s="53" t="s">
        <v>3193</v>
      </c>
      <c r="G5" s="53" t="s">
        <v>2969</v>
      </c>
      <c r="H5" s="53" t="s">
        <v>2964</v>
      </c>
      <c r="I5" s="54"/>
      <c r="J5" s="85"/>
    </row>
    <row r="6" spans="1:10" ht="32.25" thickBot="1" x14ac:dyDescent="0.3">
      <c r="A6" s="56" t="s">
        <v>3774</v>
      </c>
      <c r="B6" s="57">
        <v>104.58</v>
      </c>
      <c r="C6" s="57">
        <v>346.42</v>
      </c>
      <c r="D6" s="57">
        <v>75.84</v>
      </c>
      <c r="E6" s="57">
        <v>1400</v>
      </c>
      <c r="F6" s="57">
        <v>221.12</v>
      </c>
      <c r="G6" s="57">
        <v>6741.6</v>
      </c>
      <c r="H6" s="57">
        <v>8889.57</v>
      </c>
      <c r="I6" s="57">
        <v>8889.57</v>
      </c>
      <c r="J6" s="86">
        <v>8889.57</v>
      </c>
    </row>
  </sheetData>
  <mergeCells count="7">
    <mergeCell ref="A1:A5"/>
    <mergeCell ref="B1:I1"/>
    <mergeCell ref="J1:J5"/>
    <mergeCell ref="B2:H2"/>
    <mergeCell ref="I2:I5"/>
    <mergeCell ref="B3:H3"/>
    <mergeCell ref="B4:H4"/>
  </mergeCells>
  <conditionalFormatting sqref="A1:J5">
    <cfRule type="containsText" dxfId="932" priority="15" stopIfTrue="1" operator="containsText" text="С ЛИСТА">
      <formula>NOT(ISERROR(SEARCH("С ЛИСТА",A1)))</formula>
    </cfRule>
    <cfRule type="containsText" dxfId="931" priority="16" stopIfTrue="1" operator="containsText" text="ИЗ ФАЙЛА">
      <formula>NOT(ISERROR(SEARCH("ИЗ ФАЙЛА",A1)))</formula>
    </cfRule>
    <cfRule type="containsText" dxfId="930" priority="17" stopIfTrue="1" operator="containsText" text="!!!">
      <formula>NOT(ISERROR(SEARCH("!!!",A1)))</formula>
    </cfRule>
    <cfRule type="containsText" dxfId="929" priority="18" stopIfTrue="1" operator="containsText" text=" Заполнения проёмов ">
      <formula>NOT(ISERROR(SEARCH(" Заполнения проёмов ",A1)))</formula>
    </cfRule>
    <cfRule type="containsText" dxfId="928" priority="19" stopIfTrue="1" operator="containsText" text=" Сборочные единицы ">
      <formula>NOT(ISERROR(SEARCH(" Сборочные единицы ",A1)))</formula>
    </cfRule>
    <cfRule type="containsText" dxfId="927" priority="20" stopIfTrue="1" operator="containsText" text=" Заполнения проёмов ">
      <formula>NOT(ISERROR(SEARCH(" Заполнения проёмов ",A1)))</formula>
    </cfRule>
    <cfRule type="containsText" dxfId="926" priority="21" stopIfTrue="1" operator="containsText" text=" Сборочные единицы ">
      <formula>NOT(ISERROR(SEARCH(" Сборочные единицы ",A1)))</formula>
    </cfRule>
    <cfRule type="containsText" dxfId="925" priority="22" stopIfTrue="1" operator="containsText" text=" Изделия ">
      <formula>NOT(ISERROR(SEARCH(" Изделия ",A1)))</formula>
    </cfRule>
    <cfRule type="containsText" dxfId="924" priority="23" stopIfTrue="1" operator="containsText" text=" Материалы ">
      <formula>NOT(ISERROR(SEARCH(" Материалы ",A1)))</formula>
    </cfRule>
    <cfRule type="containsText" dxfId="923" priority="24" stopIfTrue="1" operator="containsText" text=" Изделия арматурные ">
      <formula>NOT(ISERROR(SEARCH(" Изделия арматурные ",A1)))</formula>
    </cfRule>
    <cfRule type="containsText" dxfId="922" priority="25" stopIfTrue="1" operator="containsText" text=" Прокат ">
      <formula>NOT(ISERROR(SEARCH(" Прокат ",A1)))</formula>
    </cfRule>
    <cfRule type="containsText" dxfId="921" priority="26" stopIfTrue="1" operator="containsText" text="Элементы на отм.">
      <formula>NOT(ISERROR(SEARCH("Элементы на отм.",A1)))</formula>
    </cfRule>
    <cfRule type="containsText" dxfId="920" priority="27" stopIfTrue="1" operator="containsText" text=", на ">
      <formula>NOT(ISERROR(SEARCH(", на ",A1)))</formula>
    </cfRule>
    <cfRule type="containsText" dxfId="919" priority="28" stopIfTrue="1" operator="containsText" text="шт.)">
      <formula>NOT(ISERROR(SEARCH("шт.)",A1)))</formula>
    </cfRule>
  </conditionalFormatting>
  <conditionalFormatting sqref="A6:J6">
    <cfRule type="containsText" dxfId="918" priority="1" stopIfTrue="1" operator="containsText" text="С ЛИСТА">
      <formula>NOT(ISERROR(SEARCH("С ЛИСТА",A6)))</formula>
    </cfRule>
    <cfRule type="containsText" dxfId="917" priority="2" stopIfTrue="1" operator="containsText" text="ИЗ ФАЙЛА">
      <formula>NOT(ISERROR(SEARCH("ИЗ ФАЙЛА",A6)))</formula>
    </cfRule>
    <cfRule type="containsText" dxfId="916" priority="3" stopIfTrue="1" operator="containsText" text="!!!">
      <formula>NOT(ISERROR(SEARCH("!!!",A6)))</formula>
    </cfRule>
    <cfRule type="containsText" dxfId="915" priority="4" stopIfTrue="1" operator="containsText" text=" Заполнения проёмов ">
      <formula>NOT(ISERROR(SEARCH(" Заполнения проёмов ",A6)))</formula>
    </cfRule>
    <cfRule type="containsText" dxfId="914" priority="5" stopIfTrue="1" operator="containsText" text=" Сборочные единицы ">
      <formula>NOT(ISERROR(SEARCH(" Сборочные единицы ",A6)))</formula>
    </cfRule>
    <cfRule type="containsText" dxfId="913" priority="6" stopIfTrue="1" operator="containsText" text=" Заполнения проёмов ">
      <formula>NOT(ISERROR(SEARCH(" Заполнения проёмов ",A6)))</formula>
    </cfRule>
    <cfRule type="containsText" dxfId="912" priority="7" stopIfTrue="1" operator="containsText" text=" Сборочные единицы ">
      <formula>NOT(ISERROR(SEARCH(" Сборочные единицы ",A6)))</formula>
    </cfRule>
    <cfRule type="containsText" dxfId="911" priority="8" stopIfTrue="1" operator="containsText" text=" Изделия ">
      <formula>NOT(ISERROR(SEARCH(" Изделия ",A6)))</formula>
    </cfRule>
    <cfRule type="containsText" dxfId="910" priority="9" stopIfTrue="1" operator="containsText" text=" Материалы ">
      <formula>NOT(ISERROR(SEARCH(" Материалы ",A6)))</formula>
    </cfRule>
    <cfRule type="containsText" dxfId="909" priority="10" stopIfTrue="1" operator="containsText" text=" Изделия арматурные ">
      <formula>NOT(ISERROR(SEARCH(" Изделия арматурные ",A6)))</formula>
    </cfRule>
    <cfRule type="containsText" dxfId="908" priority="11" stopIfTrue="1" operator="containsText" text=" Прокат ">
      <formula>NOT(ISERROR(SEARCH(" Прокат ",A6)))</formula>
    </cfRule>
    <cfRule type="containsText" dxfId="907" priority="12" stopIfTrue="1" operator="containsText" text="Элементы на отм.">
      <formula>NOT(ISERROR(SEARCH("Элементы на отм.",A6)))</formula>
    </cfRule>
    <cfRule type="containsText" dxfId="906" priority="13" stopIfTrue="1" operator="containsText" text=", на ">
      <formula>NOT(ISERROR(SEARCH(", на ",A6)))</formula>
    </cfRule>
    <cfRule type="containsText" dxfId="905" priority="14" stopIfTrue="1" operator="containsText" text="шт.)">
      <formula>NOT(ISERROR(SEARCH("шт.)",A6)))</formula>
    </cfRule>
  </conditionalFormatting>
  <pageMargins left="0" right="0" top="0" bottom="0" header="0" footer="0"/>
  <pageSetup paperSize="8"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A1FE7-A1D0-4C0D-A13B-A306FD67BB20}">
  <sheetPr codeName="Лист56">
    <tabColor rgb="FF000000"/>
  </sheetPr>
  <dimension ref="A1:F29"/>
  <sheetViews>
    <sheetView workbookViewId="0"/>
  </sheetViews>
  <sheetFormatPr defaultRowHeight="15" x14ac:dyDescent="0.25"/>
  <cols>
    <col min="1" max="1" width="7.85546875" customWidth="1"/>
    <col min="2" max="2" width="24.5703125" customWidth="1"/>
    <col min="3" max="3" width="29.42578125" customWidth="1"/>
    <col min="4" max="4" width="7.85546875" customWidth="1"/>
    <col min="5" max="5" width="10.28515625" customWidth="1"/>
    <col min="6" max="6" width="12.7109375" customWidth="1"/>
  </cols>
  <sheetData>
    <row r="1" spans="1:6" ht="31.5" x14ac:dyDescent="0.25">
      <c r="A1" s="60" t="s">
        <v>2911</v>
      </c>
      <c r="B1" s="61" t="s">
        <v>2912</v>
      </c>
      <c r="C1" s="61" t="s">
        <v>2913</v>
      </c>
      <c r="D1" s="61" t="s">
        <v>3379</v>
      </c>
      <c r="E1" s="61" t="s">
        <v>3380</v>
      </c>
      <c r="F1" s="62" t="s">
        <v>3124</v>
      </c>
    </row>
    <row r="2" spans="1:6" ht="15.75" x14ac:dyDescent="0.25">
      <c r="A2" s="74" t="s">
        <v>3151</v>
      </c>
      <c r="B2" s="75"/>
      <c r="C2" s="75"/>
      <c r="D2" s="75"/>
      <c r="E2" s="75"/>
      <c r="F2" s="76"/>
    </row>
    <row r="3" spans="1:6" ht="15.75" x14ac:dyDescent="0.25">
      <c r="A3" s="63">
        <v>1</v>
      </c>
      <c r="B3" s="49" t="s">
        <v>2909</v>
      </c>
      <c r="C3" s="64" t="s">
        <v>3737</v>
      </c>
      <c r="D3" s="64">
        <v>5260</v>
      </c>
      <c r="E3" s="64">
        <v>2.4660000000000002</v>
      </c>
      <c r="F3" s="65" t="s">
        <v>2932</v>
      </c>
    </row>
    <row r="4" spans="1:6" ht="15.75" x14ac:dyDescent="0.25">
      <c r="A4" s="63">
        <v>2</v>
      </c>
      <c r="B4" s="49"/>
      <c r="C4" s="64" t="s">
        <v>4023</v>
      </c>
      <c r="D4" s="64">
        <v>256</v>
      </c>
      <c r="E4" s="64" t="s">
        <v>4024</v>
      </c>
      <c r="F4" s="65" t="s">
        <v>0</v>
      </c>
    </row>
    <row r="5" spans="1:6" ht="15.75" x14ac:dyDescent="0.25">
      <c r="A5" s="63">
        <v>3</v>
      </c>
      <c r="B5" s="49"/>
      <c r="C5" s="64" t="s">
        <v>4025</v>
      </c>
      <c r="D5" s="64">
        <v>3</v>
      </c>
      <c r="E5" s="64" t="s">
        <v>4026</v>
      </c>
      <c r="F5" s="65" t="s">
        <v>0</v>
      </c>
    </row>
    <row r="6" spans="1:6" ht="15.75" x14ac:dyDescent="0.25">
      <c r="A6" s="63">
        <v>4</v>
      </c>
      <c r="B6" s="49"/>
      <c r="C6" s="64" t="s">
        <v>4027</v>
      </c>
      <c r="D6" s="64">
        <v>9</v>
      </c>
      <c r="E6" s="64" t="s">
        <v>4028</v>
      </c>
      <c r="F6" s="65" t="s">
        <v>0</v>
      </c>
    </row>
    <row r="7" spans="1:6" ht="15.75" x14ac:dyDescent="0.25">
      <c r="A7" s="63">
        <v>5</v>
      </c>
      <c r="B7" s="49"/>
      <c r="C7" s="64" t="s">
        <v>4029</v>
      </c>
      <c r="D7" s="64">
        <v>4</v>
      </c>
      <c r="E7" s="64" t="s">
        <v>4030</v>
      </c>
      <c r="F7" s="65" t="s">
        <v>0</v>
      </c>
    </row>
    <row r="8" spans="1:6" ht="15.75" x14ac:dyDescent="0.25">
      <c r="A8" s="63">
        <v>6</v>
      </c>
      <c r="B8" s="49"/>
      <c r="C8" s="64" t="s">
        <v>4031</v>
      </c>
      <c r="D8" s="64">
        <v>11</v>
      </c>
      <c r="E8" s="64" t="s">
        <v>4032</v>
      </c>
      <c r="F8" s="65" t="s">
        <v>0</v>
      </c>
    </row>
    <row r="9" spans="1:6" ht="15.75" x14ac:dyDescent="0.25">
      <c r="A9" s="63">
        <v>7</v>
      </c>
      <c r="B9" s="49"/>
      <c r="C9" s="64" t="s">
        <v>4033</v>
      </c>
      <c r="D9" s="64">
        <v>9</v>
      </c>
      <c r="E9" s="64" t="s">
        <v>4034</v>
      </c>
      <c r="F9" s="65" t="s">
        <v>0</v>
      </c>
    </row>
    <row r="10" spans="1:6" ht="15.75" x14ac:dyDescent="0.25">
      <c r="A10" s="63">
        <v>11</v>
      </c>
      <c r="B10" s="49"/>
      <c r="C10" s="64" t="s">
        <v>4035</v>
      </c>
      <c r="D10" s="64">
        <v>6</v>
      </c>
      <c r="E10" s="64" t="s">
        <v>4036</v>
      </c>
      <c r="F10" s="65" t="s">
        <v>2932</v>
      </c>
    </row>
    <row r="11" spans="1:6" ht="15.75" x14ac:dyDescent="0.25">
      <c r="A11" s="63">
        <v>12</v>
      </c>
      <c r="B11" s="49"/>
      <c r="C11" s="64" t="s">
        <v>4037</v>
      </c>
      <c r="D11" s="64">
        <v>39</v>
      </c>
      <c r="E11" s="64" t="s">
        <v>4038</v>
      </c>
      <c r="F11" s="65" t="s">
        <v>2932</v>
      </c>
    </row>
    <row r="12" spans="1:6" ht="15.75" x14ac:dyDescent="0.25">
      <c r="A12" s="63">
        <v>21</v>
      </c>
      <c r="B12" s="49"/>
      <c r="C12" s="64" t="s">
        <v>4039</v>
      </c>
      <c r="D12" s="64">
        <v>87</v>
      </c>
      <c r="E12" s="64" t="s">
        <v>4040</v>
      </c>
      <c r="F12" s="65" t="s">
        <v>2932</v>
      </c>
    </row>
    <row r="13" spans="1:6" ht="15.75" x14ac:dyDescent="0.25">
      <c r="A13" s="63">
        <v>22</v>
      </c>
      <c r="B13" s="49"/>
      <c r="C13" s="64" t="s">
        <v>4041</v>
      </c>
      <c r="D13" s="64">
        <v>34</v>
      </c>
      <c r="E13" s="64" t="s">
        <v>4042</v>
      </c>
      <c r="F13" s="65" t="s">
        <v>2932</v>
      </c>
    </row>
    <row r="14" spans="1:6" ht="15.75" x14ac:dyDescent="0.25">
      <c r="A14" s="63">
        <v>31</v>
      </c>
      <c r="B14" s="49"/>
      <c r="C14" s="64" t="s">
        <v>4043</v>
      </c>
      <c r="D14" s="64">
        <v>25</v>
      </c>
      <c r="E14" s="64" t="s">
        <v>4044</v>
      </c>
      <c r="F14" s="65" t="s">
        <v>2932</v>
      </c>
    </row>
    <row r="15" spans="1:6" ht="15.75" x14ac:dyDescent="0.25">
      <c r="A15" s="63">
        <v>32</v>
      </c>
      <c r="B15" s="49"/>
      <c r="C15" s="64" t="s">
        <v>4045</v>
      </c>
      <c r="D15" s="64">
        <v>32</v>
      </c>
      <c r="E15" s="64" t="s">
        <v>4046</v>
      </c>
      <c r="F15" s="65" t="s">
        <v>2932</v>
      </c>
    </row>
    <row r="16" spans="1:6" ht="15.75" x14ac:dyDescent="0.25">
      <c r="A16" s="63">
        <v>41</v>
      </c>
      <c r="B16" s="49"/>
      <c r="C16" s="64" t="s">
        <v>4047</v>
      </c>
      <c r="D16" s="64">
        <v>93</v>
      </c>
      <c r="E16" s="64" t="s">
        <v>4048</v>
      </c>
      <c r="F16" s="65" t="s">
        <v>2932</v>
      </c>
    </row>
    <row r="17" spans="1:6" ht="15.75" x14ac:dyDescent="0.25">
      <c r="A17" s="63">
        <v>42</v>
      </c>
      <c r="B17" s="49"/>
      <c r="C17" s="64" t="s">
        <v>4049</v>
      </c>
      <c r="D17" s="64">
        <v>13</v>
      </c>
      <c r="E17" s="64" t="s">
        <v>4050</v>
      </c>
      <c r="F17" s="65" t="s">
        <v>2932</v>
      </c>
    </row>
    <row r="18" spans="1:6" ht="15.75" x14ac:dyDescent="0.25">
      <c r="A18" s="63" t="s">
        <v>3173</v>
      </c>
      <c r="B18" s="49" t="s">
        <v>2932</v>
      </c>
      <c r="C18" s="64" t="s">
        <v>3174</v>
      </c>
      <c r="D18" s="64">
        <v>28</v>
      </c>
      <c r="E18" s="64">
        <v>85</v>
      </c>
      <c r="F18" s="65" t="s">
        <v>2932</v>
      </c>
    </row>
    <row r="19" spans="1:6" ht="15.75" x14ac:dyDescent="0.25">
      <c r="A19" s="63" t="s">
        <v>3169</v>
      </c>
      <c r="B19" s="49"/>
      <c r="C19" s="64" t="s">
        <v>3170</v>
      </c>
      <c r="D19" s="64">
        <v>22</v>
      </c>
      <c r="E19" s="64">
        <v>15.66</v>
      </c>
      <c r="F19" s="65" t="s">
        <v>2932</v>
      </c>
    </row>
    <row r="20" spans="1:6" ht="15.75" x14ac:dyDescent="0.25">
      <c r="A20" s="63" t="s">
        <v>3171</v>
      </c>
      <c r="B20" s="49"/>
      <c r="C20" s="64" t="s">
        <v>3172</v>
      </c>
      <c r="D20" s="64">
        <v>28</v>
      </c>
      <c r="E20" s="64">
        <v>11.44</v>
      </c>
      <c r="F20" s="65" t="s">
        <v>2932</v>
      </c>
    </row>
    <row r="21" spans="1:6" ht="31.5" x14ac:dyDescent="0.25">
      <c r="A21" s="63" t="s">
        <v>2932</v>
      </c>
      <c r="B21" s="64" t="s">
        <v>3738</v>
      </c>
      <c r="C21" s="64" t="s">
        <v>3739</v>
      </c>
      <c r="D21" s="64">
        <v>90</v>
      </c>
      <c r="E21" s="64" t="s">
        <v>2932</v>
      </c>
      <c r="F21" s="65" t="s">
        <v>20</v>
      </c>
    </row>
    <row r="22" spans="1:6" ht="15.75" x14ac:dyDescent="0.25">
      <c r="A22" s="63" t="s">
        <v>2932</v>
      </c>
      <c r="B22" s="49" t="s">
        <v>2980</v>
      </c>
      <c r="C22" s="64" t="s">
        <v>3762</v>
      </c>
      <c r="D22" s="64" t="s">
        <v>3763</v>
      </c>
      <c r="E22" s="64" t="s">
        <v>2932</v>
      </c>
      <c r="F22" s="65" t="s">
        <v>3</v>
      </c>
    </row>
    <row r="23" spans="1:6" ht="15.75" x14ac:dyDescent="0.25">
      <c r="A23" s="63" t="s">
        <v>2932</v>
      </c>
      <c r="B23" s="49"/>
      <c r="C23" s="64" t="s">
        <v>3764</v>
      </c>
      <c r="D23" s="64" t="s">
        <v>3765</v>
      </c>
      <c r="E23" s="64" t="s">
        <v>2932</v>
      </c>
      <c r="F23" s="65" t="s">
        <v>3</v>
      </c>
    </row>
    <row r="24" spans="1:6" ht="15.75" x14ac:dyDescent="0.25">
      <c r="A24" s="63" t="s">
        <v>2932</v>
      </c>
      <c r="B24" s="49"/>
      <c r="C24" s="64" t="s">
        <v>3766</v>
      </c>
      <c r="D24" s="64">
        <v>35</v>
      </c>
      <c r="E24" s="64" t="s">
        <v>2932</v>
      </c>
      <c r="F24" s="65" t="s">
        <v>3</v>
      </c>
    </row>
    <row r="25" spans="1:6" ht="31.5" x14ac:dyDescent="0.25">
      <c r="A25" s="63" t="s">
        <v>2932</v>
      </c>
      <c r="B25" s="64" t="s">
        <v>3767</v>
      </c>
      <c r="C25" s="64" t="s">
        <v>3768</v>
      </c>
      <c r="D25" s="64" t="s">
        <v>3769</v>
      </c>
      <c r="E25" s="64" t="s">
        <v>2932</v>
      </c>
      <c r="F25" s="65" t="s">
        <v>2349</v>
      </c>
    </row>
    <row r="26" spans="1:6" ht="15.75" x14ac:dyDescent="0.25">
      <c r="A26" s="63" t="s">
        <v>2932</v>
      </c>
      <c r="B26" s="64" t="s">
        <v>2932</v>
      </c>
      <c r="C26" s="64" t="s">
        <v>3418</v>
      </c>
      <c r="D26" s="64" t="s">
        <v>3743</v>
      </c>
      <c r="E26" s="64" t="s">
        <v>2932</v>
      </c>
      <c r="F26" s="65" t="s">
        <v>2349</v>
      </c>
    </row>
    <row r="27" spans="1:6" ht="15.75" x14ac:dyDescent="0.25">
      <c r="A27" s="63" t="s">
        <v>2932</v>
      </c>
      <c r="B27" s="64" t="s">
        <v>3744</v>
      </c>
      <c r="C27" s="64" t="s">
        <v>3745</v>
      </c>
      <c r="D27" s="64" t="s">
        <v>3747</v>
      </c>
      <c r="E27" s="64" t="s">
        <v>2932</v>
      </c>
      <c r="F27" s="65" t="s">
        <v>2349</v>
      </c>
    </row>
    <row r="28" spans="1:6" ht="31.5" x14ac:dyDescent="0.25">
      <c r="A28" s="63" t="s">
        <v>2932</v>
      </c>
      <c r="B28" s="64" t="s">
        <v>3751</v>
      </c>
      <c r="C28" s="64" t="s">
        <v>3752</v>
      </c>
      <c r="D28" s="64" t="s">
        <v>3754</v>
      </c>
      <c r="E28" s="64" t="s">
        <v>2932</v>
      </c>
      <c r="F28" s="65" t="s">
        <v>2349</v>
      </c>
    </row>
    <row r="29" spans="1:6" ht="48" thickBot="1" x14ac:dyDescent="0.3">
      <c r="A29" s="71" t="s">
        <v>2932</v>
      </c>
      <c r="B29" s="72" t="s">
        <v>3755</v>
      </c>
      <c r="C29" s="72" t="s">
        <v>3756</v>
      </c>
      <c r="D29" s="72" t="s">
        <v>3758</v>
      </c>
      <c r="E29" s="72" t="s">
        <v>2932</v>
      </c>
      <c r="F29" s="73" t="s">
        <v>2350</v>
      </c>
    </row>
  </sheetData>
  <mergeCells count="4">
    <mergeCell ref="A2:F2"/>
    <mergeCell ref="B3:B17"/>
    <mergeCell ref="B18:B20"/>
    <mergeCell ref="B22:B24"/>
  </mergeCells>
  <conditionalFormatting sqref="A1:F29">
    <cfRule type="containsText" dxfId="904" priority="1" stopIfTrue="1" operator="containsText" text="С ЛИСТА">
      <formula>NOT(ISERROR(SEARCH("С ЛИСТА",A1)))</formula>
    </cfRule>
    <cfRule type="containsText" dxfId="903" priority="2" stopIfTrue="1" operator="containsText" text="ИЗ ФАЙЛА">
      <formula>NOT(ISERROR(SEARCH("ИЗ ФАЙЛА",A1)))</formula>
    </cfRule>
    <cfRule type="containsText" dxfId="902" priority="3" stopIfTrue="1" operator="containsText" text="!!!">
      <formula>NOT(ISERROR(SEARCH("!!!",A1)))</formula>
    </cfRule>
    <cfRule type="containsText" dxfId="901" priority="4" stopIfTrue="1" operator="containsText" text=" Заполнения проёмов ">
      <formula>NOT(ISERROR(SEARCH(" Заполнения проёмов ",A1)))</formula>
    </cfRule>
    <cfRule type="containsText" dxfId="900" priority="5" stopIfTrue="1" operator="containsText" text=" Сборочные единицы ">
      <formula>NOT(ISERROR(SEARCH(" Сборочные единицы ",A1)))</formula>
    </cfRule>
    <cfRule type="containsText" dxfId="899" priority="6" stopIfTrue="1" operator="containsText" text=" Заполнения проёмов ">
      <formula>NOT(ISERROR(SEARCH(" Заполнения проёмов ",A1)))</formula>
    </cfRule>
    <cfRule type="containsText" dxfId="898" priority="7" stopIfTrue="1" operator="containsText" text=" Сборочные единицы ">
      <formula>NOT(ISERROR(SEARCH(" Сборочные единицы ",A1)))</formula>
    </cfRule>
    <cfRule type="containsText" dxfId="897" priority="8" stopIfTrue="1" operator="containsText" text=" Изделия ">
      <formula>NOT(ISERROR(SEARCH(" Изделия ",A1)))</formula>
    </cfRule>
    <cfRule type="containsText" dxfId="896" priority="9" stopIfTrue="1" operator="containsText" text=" Материалы ">
      <formula>NOT(ISERROR(SEARCH(" Материалы ",A1)))</formula>
    </cfRule>
    <cfRule type="containsText" dxfId="895" priority="10" stopIfTrue="1" operator="containsText" text=" Изделия арматурные ">
      <formula>NOT(ISERROR(SEARCH(" Изделия арматурные ",A1)))</formula>
    </cfRule>
    <cfRule type="containsText" dxfId="894" priority="11" stopIfTrue="1" operator="containsText" text=" Прокат ">
      <formula>NOT(ISERROR(SEARCH(" Прокат ",A1)))</formula>
    </cfRule>
    <cfRule type="containsText" dxfId="893" priority="12" stopIfTrue="1" operator="containsText" text="Элементы на отм.">
      <formula>NOT(ISERROR(SEARCH("Элементы на отм.",A1)))</formula>
    </cfRule>
    <cfRule type="containsText" dxfId="892" priority="13" stopIfTrue="1" operator="containsText" text=", на ">
      <formula>NOT(ISERROR(SEARCH(", на ",A1)))</formula>
    </cfRule>
    <cfRule type="containsText" dxfId="891" priority="14" stopIfTrue="1" operator="containsText" text="шт.)">
      <formula>NOT(ISERROR(SEARCH("шт.)",A1)))</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D80E-59FE-4BFE-AADD-AE2010D8E683}">
  <sheetPr codeName="Лист5">
    <tabColor rgb="FF000000"/>
    <pageSetUpPr fitToPage="1"/>
  </sheetPr>
  <dimension ref="A1:N6"/>
  <sheetViews>
    <sheetView workbookViewId="0">
      <selection activeCell="L10" sqref="L10"/>
    </sheetView>
  </sheetViews>
  <sheetFormatPr defaultRowHeight="15" x14ac:dyDescent="0.25"/>
  <cols>
    <col min="1" max="1" width="16.28515625" customWidth="1"/>
    <col min="2" max="16" width="8.140625" customWidth="1"/>
  </cols>
  <sheetData>
    <row r="1" spans="1:14" ht="22.7" customHeight="1" x14ac:dyDescent="0.25">
      <c r="A1" s="44" t="s">
        <v>2962</v>
      </c>
      <c r="B1" s="45" t="s">
        <v>2963</v>
      </c>
      <c r="C1" s="45"/>
      <c r="D1" s="45"/>
      <c r="E1" s="45"/>
      <c r="F1" s="45"/>
      <c r="G1" s="45"/>
      <c r="H1" s="45"/>
      <c r="I1" s="45"/>
      <c r="J1" s="46" t="s">
        <v>2964</v>
      </c>
      <c r="K1" s="44" t="s">
        <v>2965</v>
      </c>
      <c r="L1" s="45"/>
      <c r="M1" s="45"/>
      <c r="N1" s="80" t="s">
        <v>2964</v>
      </c>
    </row>
    <row r="2" spans="1:14" ht="22.7" customHeight="1" x14ac:dyDescent="0.25">
      <c r="A2" s="48"/>
      <c r="B2" s="49" t="s">
        <v>2966</v>
      </c>
      <c r="C2" s="49"/>
      <c r="D2" s="49"/>
      <c r="E2" s="49"/>
      <c r="F2" s="49"/>
      <c r="G2" s="49"/>
      <c r="H2" s="49"/>
      <c r="I2" s="49" t="s">
        <v>2964</v>
      </c>
      <c r="J2" s="50"/>
      <c r="K2" s="81" t="s">
        <v>3762</v>
      </c>
      <c r="L2" s="82" t="s">
        <v>3764</v>
      </c>
      <c r="M2" s="82" t="s">
        <v>3766</v>
      </c>
      <c r="N2" s="83"/>
    </row>
    <row r="3" spans="1:14" ht="22.7" customHeight="1" x14ac:dyDescent="0.25">
      <c r="A3" s="48"/>
      <c r="B3" s="49" t="s">
        <v>2</v>
      </c>
      <c r="C3" s="49"/>
      <c r="D3" s="49"/>
      <c r="E3" s="49"/>
      <c r="F3" s="49"/>
      <c r="G3" s="49"/>
      <c r="H3" s="49"/>
      <c r="I3" s="49"/>
      <c r="J3" s="50"/>
      <c r="K3" s="81"/>
      <c r="L3" s="82"/>
      <c r="M3" s="82"/>
      <c r="N3" s="83"/>
    </row>
    <row r="4" spans="1:14" ht="22.7" customHeight="1" x14ac:dyDescent="0.25">
      <c r="A4" s="48"/>
      <c r="B4" s="49" t="s">
        <v>2909</v>
      </c>
      <c r="C4" s="49"/>
      <c r="D4" s="49"/>
      <c r="E4" s="49"/>
      <c r="F4" s="49"/>
      <c r="G4" s="49"/>
      <c r="H4" s="49"/>
      <c r="I4" s="49"/>
      <c r="J4" s="50"/>
      <c r="K4" s="81"/>
      <c r="L4" s="82"/>
      <c r="M4" s="82"/>
      <c r="N4" s="83"/>
    </row>
    <row r="5" spans="1:14" ht="22.7" customHeight="1" thickBot="1" x14ac:dyDescent="0.3">
      <c r="A5" s="52"/>
      <c r="B5" s="53" t="s">
        <v>3377</v>
      </c>
      <c r="C5" s="53" t="s">
        <v>3035</v>
      </c>
      <c r="D5" s="53" t="s">
        <v>3193</v>
      </c>
      <c r="E5" s="53" t="s">
        <v>3770</v>
      </c>
      <c r="F5" s="53" t="s">
        <v>2969</v>
      </c>
      <c r="G5" s="53" t="s">
        <v>3771</v>
      </c>
      <c r="H5" s="53" t="s">
        <v>2964</v>
      </c>
      <c r="I5" s="54"/>
      <c r="J5" s="55"/>
      <c r="K5" s="81"/>
      <c r="L5" s="82"/>
      <c r="M5" s="82"/>
      <c r="N5" s="83"/>
    </row>
    <row r="6" spans="1:14" ht="22.7" customHeight="1" thickBot="1" x14ac:dyDescent="0.3">
      <c r="A6" s="56" t="s">
        <v>3773</v>
      </c>
      <c r="B6" s="57">
        <v>520.79999999999995</v>
      </c>
      <c r="C6" s="57">
        <v>2524.04</v>
      </c>
      <c r="D6" s="57">
        <v>16422.82</v>
      </c>
      <c r="E6" s="57">
        <v>298.5</v>
      </c>
      <c r="F6" s="57">
        <v>3175.36</v>
      </c>
      <c r="G6" s="57">
        <v>1682.58</v>
      </c>
      <c r="H6" s="57">
        <v>24624.1</v>
      </c>
      <c r="I6" s="57">
        <v>24624.1</v>
      </c>
      <c r="J6" s="58">
        <v>24624.1</v>
      </c>
      <c r="K6" s="71">
        <v>34.799999999999997</v>
      </c>
      <c r="L6" s="72">
        <v>266.3</v>
      </c>
      <c r="M6" s="72">
        <v>35</v>
      </c>
      <c r="N6" s="84">
        <v>336.1</v>
      </c>
    </row>
  </sheetData>
  <mergeCells count="12">
    <mergeCell ref="B3:H3"/>
    <mergeCell ref="B4:H4"/>
    <mergeCell ref="A1:A5"/>
    <mergeCell ref="B1:I1"/>
    <mergeCell ref="J1:J5"/>
    <mergeCell ref="K1:M1"/>
    <mergeCell ref="N1:N5"/>
    <mergeCell ref="B2:H2"/>
    <mergeCell ref="I2:I5"/>
    <mergeCell ref="K2:K5"/>
    <mergeCell ref="L2:L5"/>
    <mergeCell ref="M2:M5"/>
  </mergeCells>
  <conditionalFormatting sqref="A1:J5">
    <cfRule type="containsText" dxfId="890" priority="29" stopIfTrue="1" operator="containsText" text="С ЛИСТА">
      <formula>NOT(ISERROR(SEARCH("С ЛИСТА",A1)))</formula>
    </cfRule>
    <cfRule type="containsText" dxfId="889" priority="30" stopIfTrue="1" operator="containsText" text="ИЗ ФАЙЛА">
      <formula>NOT(ISERROR(SEARCH("ИЗ ФАЙЛА",A1)))</formula>
    </cfRule>
    <cfRule type="containsText" dxfId="888" priority="31" stopIfTrue="1" operator="containsText" text="!!!">
      <formula>NOT(ISERROR(SEARCH("!!!",A1)))</formula>
    </cfRule>
    <cfRule type="containsText" dxfId="887" priority="32" stopIfTrue="1" operator="containsText" text=" Заполнения проёмов ">
      <formula>NOT(ISERROR(SEARCH(" Заполнения проёмов ",A1)))</formula>
    </cfRule>
    <cfRule type="containsText" dxfId="886" priority="33" stopIfTrue="1" operator="containsText" text=" Сборочные единицы ">
      <formula>NOT(ISERROR(SEARCH(" Сборочные единицы ",A1)))</formula>
    </cfRule>
    <cfRule type="containsText" dxfId="885" priority="34" stopIfTrue="1" operator="containsText" text=" Заполнения проёмов ">
      <formula>NOT(ISERROR(SEARCH(" Заполнения проёмов ",A1)))</formula>
    </cfRule>
    <cfRule type="containsText" dxfId="884" priority="35" stopIfTrue="1" operator="containsText" text=" Сборочные единицы ">
      <formula>NOT(ISERROR(SEARCH(" Сборочные единицы ",A1)))</formula>
    </cfRule>
    <cfRule type="containsText" dxfId="883" priority="36" stopIfTrue="1" operator="containsText" text=" Изделия ">
      <formula>NOT(ISERROR(SEARCH(" Изделия ",A1)))</formula>
    </cfRule>
    <cfRule type="containsText" dxfId="882" priority="37" stopIfTrue="1" operator="containsText" text=" Материалы ">
      <formula>NOT(ISERROR(SEARCH(" Материалы ",A1)))</formula>
    </cfRule>
    <cfRule type="containsText" dxfId="881" priority="38" stopIfTrue="1" operator="containsText" text=" Изделия арматурные ">
      <formula>NOT(ISERROR(SEARCH(" Изделия арматурные ",A1)))</formula>
    </cfRule>
    <cfRule type="containsText" dxfId="880" priority="39" stopIfTrue="1" operator="containsText" text=" Прокат ">
      <formula>NOT(ISERROR(SEARCH(" Прокат ",A1)))</formula>
    </cfRule>
    <cfRule type="containsText" dxfId="879" priority="40" stopIfTrue="1" operator="containsText" text="Элементы на отм.">
      <formula>NOT(ISERROR(SEARCH("Элементы на отм.",A1)))</formula>
    </cfRule>
    <cfRule type="containsText" dxfId="878" priority="41" stopIfTrue="1" operator="containsText" text=", на ">
      <formula>NOT(ISERROR(SEARCH(", на ",A1)))</formula>
    </cfRule>
    <cfRule type="containsText" dxfId="877" priority="42" stopIfTrue="1" operator="containsText" text="шт.)">
      <formula>NOT(ISERROR(SEARCH("шт.)",A1)))</formula>
    </cfRule>
  </conditionalFormatting>
  <conditionalFormatting sqref="A6:J6">
    <cfRule type="containsText" dxfId="876" priority="15" stopIfTrue="1" operator="containsText" text="С ЛИСТА">
      <formula>NOT(ISERROR(SEARCH("С ЛИСТА",A6)))</formula>
    </cfRule>
    <cfRule type="containsText" dxfId="875" priority="16" stopIfTrue="1" operator="containsText" text="ИЗ ФАЙЛА">
      <formula>NOT(ISERROR(SEARCH("ИЗ ФАЙЛА",A6)))</formula>
    </cfRule>
    <cfRule type="containsText" dxfId="874" priority="17" stopIfTrue="1" operator="containsText" text="!!!">
      <formula>NOT(ISERROR(SEARCH("!!!",A6)))</formula>
    </cfRule>
    <cfRule type="containsText" dxfId="873" priority="18" stopIfTrue="1" operator="containsText" text=" Заполнения проёмов ">
      <formula>NOT(ISERROR(SEARCH(" Заполнения проёмов ",A6)))</formula>
    </cfRule>
    <cfRule type="containsText" dxfId="872" priority="19" stopIfTrue="1" operator="containsText" text=" Сборочные единицы ">
      <formula>NOT(ISERROR(SEARCH(" Сборочные единицы ",A6)))</formula>
    </cfRule>
    <cfRule type="containsText" dxfId="871" priority="20" stopIfTrue="1" operator="containsText" text=" Заполнения проёмов ">
      <formula>NOT(ISERROR(SEARCH(" Заполнения проёмов ",A6)))</formula>
    </cfRule>
    <cfRule type="containsText" dxfId="870" priority="21" stopIfTrue="1" operator="containsText" text=" Сборочные единицы ">
      <formula>NOT(ISERROR(SEARCH(" Сборочные единицы ",A6)))</formula>
    </cfRule>
    <cfRule type="containsText" dxfId="869" priority="22" stopIfTrue="1" operator="containsText" text=" Изделия ">
      <formula>NOT(ISERROR(SEARCH(" Изделия ",A6)))</formula>
    </cfRule>
    <cfRule type="containsText" dxfId="868" priority="23" stopIfTrue="1" operator="containsText" text=" Материалы ">
      <formula>NOT(ISERROR(SEARCH(" Материалы ",A6)))</formula>
    </cfRule>
    <cfRule type="containsText" dxfId="867" priority="24" stopIfTrue="1" operator="containsText" text=" Изделия арматурные ">
      <formula>NOT(ISERROR(SEARCH(" Изделия арматурные ",A6)))</formula>
    </cfRule>
    <cfRule type="containsText" dxfId="866" priority="25" stopIfTrue="1" operator="containsText" text=" Прокат ">
      <formula>NOT(ISERROR(SEARCH(" Прокат ",A6)))</formula>
    </cfRule>
    <cfRule type="containsText" dxfId="865" priority="26" stopIfTrue="1" operator="containsText" text="Элементы на отм.">
      <formula>NOT(ISERROR(SEARCH("Элементы на отм.",A6)))</formula>
    </cfRule>
    <cfRule type="containsText" dxfId="864" priority="27" stopIfTrue="1" operator="containsText" text=", на ">
      <formula>NOT(ISERROR(SEARCH(", на ",A6)))</formula>
    </cfRule>
    <cfRule type="containsText" dxfId="863" priority="28" stopIfTrue="1" operator="containsText" text="шт.)">
      <formula>NOT(ISERROR(SEARCH("шт.)",A6)))</formula>
    </cfRule>
  </conditionalFormatting>
  <conditionalFormatting sqref="K1:N6">
    <cfRule type="containsText" dxfId="862" priority="1" stopIfTrue="1" operator="containsText" text="С ЛИСТА">
      <formula>NOT(ISERROR(SEARCH("С ЛИСТА",K1)))</formula>
    </cfRule>
    <cfRule type="containsText" dxfId="861" priority="2" stopIfTrue="1" operator="containsText" text="ИЗ ФАЙЛА">
      <formula>NOT(ISERROR(SEARCH("ИЗ ФАЙЛА",K1)))</formula>
    </cfRule>
    <cfRule type="containsText" dxfId="860" priority="3" stopIfTrue="1" operator="containsText" text="!!!">
      <formula>NOT(ISERROR(SEARCH("!!!",K1)))</formula>
    </cfRule>
    <cfRule type="containsText" dxfId="859" priority="4" stopIfTrue="1" operator="containsText" text=" Заполнения проёмов ">
      <formula>NOT(ISERROR(SEARCH(" Заполнения проёмов ",K1)))</formula>
    </cfRule>
    <cfRule type="containsText" dxfId="858" priority="5" stopIfTrue="1" operator="containsText" text=" Сборочные единицы ">
      <formula>NOT(ISERROR(SEARCH(" Сборочные единицы ",K1)))</formula>
    </cfRule>
    <cfRule type="containsText" dxfId="857" priority="6" stopIfTrue="1" operator="containsText" text=" Заполнения проёмов ">
      <formula>NOT(ISERROR(SEARCH(" Заполнения проёмов ",K1)))</formula>
    </cfRule>
    <cfRule type="containsText" dxfId="856" priority="7" stopIfTrue="1" operator="containsText" text=" Сборочные единицы ">
      <formula>NOT(ISERROR(SEARCH(" Сборочные единицы ",K1)))</formula>
    </cfRule>
    <cfRule type="containsText" dxfId="855" priority="8" stopIfTrue="1" operator="containsText" text=" Изделия ">
      <formula>NOT(ISERROR(SEARCH(" Изделия ",K1)))</formula>
    </cfRule>
    <cfRule type="containsText" dxfId="854" priority="9" stopIfTrue="1" operator="containsText" text=" Материалы ">
      <formula>NOT(ISERROR(SEARCH(" Материалы ",K1)))</formula>
    </cfRule>
    <cfRule type="containsText" dxfId="853" priority="10" stopIfTrue="1" operator="containsText" text=" Изделия арматурные ">
      <formula>NOT(ISERROR(SEARCH(" Изделия арматурные ",K1)))</formula>
    </cfRule>
    <cfRule type="containsText" dxfId="852" priority="11" stopIfTrue="1" operator="containsText" text=" Прокат ">
      <formula>NOT(ISERROR(SEARCH(" Прокат ",K1)))</formula>
    </cfRule>
    <cfRule type="containsText" dxfId="851" priority="12" stopIfTrue="1" operator="containsText" text="Элементы на отм.">
      <formula>NOT(ISERROR(SEARCH("Элементы на отм.",K1)))</formula>
    </cfRule>
    <cfRule type="containsText" dxfId="850" priority="13" stopIfTrue="1" operator="containsText" text=", на ">
      <formula>NOT(ISERROR(SEARCH(", на ",K1)))</formula>
    </cfRule>
    <cfRule type="containsText" dxfId="849" priority="14" stopIfTrue="1" operator="containsText" text="шт.)">
      <formula>NOT(ISERROR(SEARCH("шт.)",K1)))</formula>
    </cfRule>
  </conditionalFormatting>
  <pageMargins left="0" right="0" top="0" bottom="0" header="0" footer="0"/>
  <pageSetup paperSize="8"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AE3B-7306-4EC0-8C52-5CEED33FD05C}">
  <sheetPr codeName="Лист1">
    <tabColor rgb="FF000000"/>
  </sheetPr>
  <dimension ref="A1:F23"/>
  <sheetViews>
    <sheetView workbookViewId="0"/>
  </sheetViews>
  <sheetFormatPr defaultRowHeight="15" x14ac:dyDescent="0.25"/>
  <cols>
    <col min="1" max="1" width="7.85546875" customWidth="1"/>
    <col min="2" max="2" width="24.5703125" customWidth="1"/>
    <col min="3" max="3" width="29.42578125" customWidth="1"/>
    <col min="4" max="4" width="7.85546875" customWidth="1"/>
    <col min="5" max="5" width="10.28515625" customWidth="1"/>
    <col min="6" max="6" width="12.7109375" customWidth="1"/>
  </cols>
  <sheetData>
    <row r="1" spans="1:6" ht="31.5" x14ac:dyDescent="0.25">
      <c r="A1" s="60" t="s">
        <v>2911</v>
      </c>
      <c r="B1" s="61" t="s">
        <v>2912</v>
      </c>
      <c r="C1" s="61" t="s">
        <v>2913</v>
      </c>
      <c r="D1" s="61" t="s">
        <v>3379</v>
      </c>
      <c r="E1" s="61" t="s">
        <v>3380</v>
      </c>
      <c r="F1" s="62" t="s">
        <v>3124</v>
      </c>
    </row>
    <row r="2" spans="1:6" ht="15.75" x14ac:dyDescent="0.25">
      <c r="A2" s="74" t="s">
        <v>3149</v>
      </c>
      <c r="B2" s="75"/>
      <c r="C2" s="75"/>
      <c r="D2" s="75"/>
      <c r="E2" s="75"/>
      <c r="F2" s="76"/>
    </row>
    <row r="3" spans="1:6" ht="15.75" x14ac:dyDescent="0.25">
      <c r="A3" s="63">
        <v>1</v>
      </c>
      <c r="B3" s="49" t="s">
        <v>2909</v>
      </c>
      <c r="C3" s="64" t="s">
        <v>4001</v>
      </c>
      <c r="D3" s="64">
        <v>327</v>
      </c>
      <c r="E3" s="64" t="s">
        <v>4002</v>
      </c>
      <c r="F3" s="65" t="s">
        <v>2932</v>
      </c>
    </row>
    <row r="4" spans="1:6" ht="15.75" x14ac:dyDescent="0.25">
      <c r="A4" s="63">
        <v>2</v>
      </c>
      <c r="B4" s="49"/>
      <c r="C4" s="64" t="s">
        <v>4003</v>
      </c>
      <c r="D4" s="64">
        <v>327</v>
      </c>
      <c r="E4" s="64" t="s">
        <v>4004</v>
      </c>
      <c r="F4" s="65" t="s">
        <v>2932</v>
      </c>
    </row>
    <row r="5" spans="1:6" ht="15.75" x14ac:dyDescent="0.25">
      <c r="A5" s="63">
        <v>3</v>
      </c>
      <c r="B5" s="49"/>
      <c r="C5" s="64" t="s">
        <v>3381</v>
      </c>
      <c r="D5" s="64">
        <v>10743</v>
      </c>
      <c r="E5" s="64">
        <v>0.88800000000000001</v>
      </c>
      <c r="F5" s="65" t="s">
        <v>2932</v>
      </c>
    </row>
    <row r="6" spans="1:6" ht="15.75" x14ac:dyDescent="0.25">
      <c r="A6" s="63">
        <v>4</v>
      </c>
      <c r="B6" s="49"/>
      <c r="C6" s="64" t="s">
        <v>4005</v>
      </c>
      <c r="D6" s="64">
        <v>8435</v>
      </c>
      <c r="E6" s="64" t="s">
        <v>4006</v>
      </c>
      <c r="F6" s="65" t="s">
        <v>0</v>
      </c>
    </row>
    <row r="7" spans="1:6" ht="15.75" x14ac:dyDescent="0.25">
      <c r="A7" s="63">
        <v>5</v>
      </c>
      <c r="B7" s="49"/>
      <c r="C7" s="64" t="s">
        <v>4007</v>
      </c>
      <c r="D7" s="64">
        <v>198</v>
      </c>
      <c r="E7" s="64" t="s">
        <v>4008</v>
      </c>
      <c r="F7" s="65" t="s">
        <v>0</v>
      </c>
    </row>
    <row r="8" spans="1:6" ht="15.75" x14ac:dyDescent="0.25">
      <c r="A8" s="63">
        <v>6</v>
      </c>
      <c r="B8" s="49"/>
      <c r="C8" s="64" t="s">
        <v>4009</v>
      </c>
      <c r="D8" s="64">
        <v>3231</v>
      </c>
      <c r="E8" s="64" t="s">
        <v>4010</v>
      </c>
      <c r="F8" s="65" t="s">
        <v>0</v>
      </c>
    </row>
    <row r="9" spans="1:6" ht="15.75" x14ac:dyDescent="0.25">
      <c r="A9" s="63">
        <v>7</v>
      </c>
      <c r="B9" s="49"/>
      <c r="C9" s="64" t="s">
        <v>3387</v>
      </c>
      <c r="D9" s="64">
        <v>41</v>
      </c>
      <c r="E9" s="64" t="s">
        <v>3388</v>
      </c>
      <c r="F9" s="65" t="s">
        <v>2932</v>
      </c>
    </row>
    <row r="10" spans="1:6" ht="15.75" x14ac:dyDescent="0.25">
      <c r="A10" s="63">
        <v>8</v>
      </c>
      <c r="B10" s="49"/>
      <c r="C10" s="64" t="s">
        <v>4011</v>
      </c>
      <c r="D10" s="64">
        <v>41</v>
      </c>
      <c r="E10" s="64" t="s">
        <v>4012</v>
      </c>
      <c r="F10" s="65" t="s">
        <v>2932</v>
      </c>
    </row>
    <row r="11" spans="1:6" ht="15.75" x14ac:dyDescent="0.25">
      <c r="A11" s="63">
        <v>9</v>
      </c>
      <c r="B11" s="49"/>
      <c r="C11" s="64" t="s">
        <v>4013</v>
      </c>
      <c r="D11" s="64">
        <v>82</v>
      </c>
      <c r="E11" s="64" t="s">
        <v>4014</v>
      </c>
      <c r="F11" s="65" t="s">
        <v>0</v>
      </c>
    </row>
    <row r="12" spans="1:6" ht="15.75" x14ac:dyDescent="0.25">
      <c r="A12" s="63">
        <v>10</v>
      </c>
      <c r="B12" s="49"/>
      <c r="C12" s="64" t="s">
        <v>4015</v>
      </c>
      <c r="D12" s="64">
        <v>46</v>
      </c>
      <c r="E12" s="64" t="s">
        <v>4016</v>
      </c>
      <c r="F12" s="65" t="s">
        <v>0</v>
      </c>
    </row>
    <row r="13" spans="1:6" ht="15.75" x14ac:dyDescent="0.25">
      <c r="A13" s="63">
        <v>11</v>
      </c>
      <c r="B13" s="49"/>
      <c r="C13" s="64" t="s">
        <v>4017</v>
      </c>
      <c r="D13" s="64">
        <v>38</v>
      </c>
      <c r="E13" s="64" t="s">
        <v>4018</v>
      </c>
      <c r="F13" s="65" t="s">
        <v>0</v>
      </c>
    </row>
    <row r="14" spans="1:6" ht="15.75" x14ac:dyDescent="0.25">
      <c r="A14" s="63">
        <v>12</v>
      </c>
      <c r="B14" s="49"/>
      <c r="C14" s="64" t="s">
        <v>4019</v>
      </c>
      <c r="D14" s="64">
        <v>162</v>
      </c>
      <c r="E14" s="64" t="s">
        <v>4020</v>
      </c>
      <c r="F14" s="65" t="s">
        <v>0</v>
      </c>
    </row>
    <row r="15" spans="1:6" ht="15.75" x14ac:dyDescent="0.25">
      <c r="A15" s="63">
        <v>13</v>
      </c>
      <c r="B15" s="49"/>
      <c r="C15" s="64" t="s">
        <v>4021</v>
      </c>
      <c r="D15" s="64">
        <v>456</v>
      </c>
      <c r="E15" s="64" t="s">
        <v>4022</v>
      </c>
      <c r="F15" s="65" t="s">
        <v>0</v>
      </c>
    </row>
    <row r="16" spans="1:6" ht="15.75" x14ac:dyDescent="0.25">
      <c r="A16" s="63" t="s">
        <v>2932</v>
      </c>
      <c r="B16" s="64" t="s">
        <v>2980</v>
      </c>
      <c r="C16" s="64" t="s">
        <v>2967</v>
      </c>
      <c r="D16" s="64" t="s">
        <v>3741</v>
      </c>
      <c r="E16" s="64" t="s">
        <v>2932</v>
      </c>
      <c r="F16" s="65" t="s">
        <v>3</v>
      </c>
    </row>
    <row r="17" spans="1:6" ht="15.75" x14ac:dyDescent="0.25">
      <c r="A17" s="63" t="s">
        <v>2932</v>
      </c>
      <c r="B17" s="64" t="s">
        <v>2932</v>
      </c>
      <c r="C17" s="64" t="s">
        <v>3418</v>
      </c>
      <c r="D17" s="64" t="s">
        <v>3742</v>
      </c>
      <c r="E17" s="64" t="s">
        <v>2932</v>
      </c>
      <c r="F17" s="65" t="s">
        <v>2349</v>
      </c>
    </row>
    <row r="18" spans="1:6" ht="15.75" x14ac:dyDescent="0.25">
      <c r="A18" s="63" t="s">
        <v>2932</v>
      </c>
      <c r="B18" s="64" t="s">
        <v>3744</v>
      </c>
      <c r="C18" s="64" t="s">
        <v>3745</v>
      </c>
      <c r="D18" s="64" t="s">
        <v>3746</v>
      </c>
      <c r="E18" s="64" t="s">
        <v>2932</v>
      </c>
      <c r="F18" s="65" t="s">
        <v>2349</v>
      </c>
    </row>
    <row r="19" spans="1:6" ht="31.5" x14ac:dyDescent="0.25">
      <c r="A19" s="63" t="s">
        <v>2932</v>
      </c>
      <c r="B19" s="64" t="s">
        <v>3748</v>
      </c>
      <c r="C19" s="64" t="s">
        <v>3749</v>
      </c>
      <c r="D19" s="64" t="s">
        <v>3750</v>
      </c>
      <c r="E19" s="64" t="s">
        <v>2932</v>
      </c>
      <c r="F19" s="65" t="s">
        <v>2349</v>
      </c>
    </row>
    <row r="20" spans="1:6" ht="31.5" x14ac:dyDescent="0.25">
      <c r="A20" s="63" t="s">
        <v>2932</v>
      </c>
      <c r="B20" s="64" t="s">
        <v>3751</v>
      </c>
      <c r="C20" s="64" t="s">
        <v>3752</v>
      </c>
      <c r="D20" s="64" t="s">
        <v>3753</v>
      </c>
      <c r="E20" s="64" t="s">
        <v>2932</v>
      </c>
      <c r="F20" s="65" t="s">
        <v>2349</v>
      </c>
    </row>
    <row r="21" spans="1:6" ht="47.25" x14ac:dyDescent="0.25">
      <c r="A21" s="63" t="s">
        <v>2932</v>
      </c>
      <c r="B21" s="64" t="s">
        <v>3755</v>
      </c>
      <c r="C21" s="64" t="s">
        <v>3756</v>
      </c>
      <c r="D21" s="64" t="s">
        <v>3757</v>
      </c>
      <c r="E21" s="64" t="s">
        <v>2932</v>
      </c>
      <c r="F21" s="65" t="s">
        <v>2350</v>
      </c>
    </row>
    <row r="22" spans="1:6" ht="47.25" x14ac:dyDescent="0.25">
      <c r="A22" s="63" t="s">
        <v>2932</v>
      </c>
      <c r="B22" s="64" t="s">
        <v>3759</v>
      </c>
      <c r="C22" s="64" t="s">
        <v>3760</v>
      </c>
      <c r="D22" s="64" t="s">
        <v>3761</v>
      </c>
      <c r="E22" s="64" t="s">
        <v>2932</v>
      </c>
      <c r="F22" s="65" t="s">
        <v>2350</v>
      </c>
    </row>
    <row r="23" spans="1:6" ht="16.5" thickBot="1" x14ac:dyDescent="0.3">
      <c r="A23" s="71" t="s">
        <v>3167</v>
      </c>
      <c r="B23" s="72" t="s">
        <v>2932</v>
      </c>
      <c r="C23" s="72" t="s">
        <v>3168</v>
      </c>
      <c r="D23" s="72">
        <v>140</v>
      </c>
      <c r="E23" s="72">
        <v>5.3</v>
      </c>
      <c r="F23" s="73" t="s">
        <v>2932</v>
      </c>
    </row>
  </sheetData>
  <mergeCells count="2">
    <mergeCell ref="A2:F2"/>
    <mergeCell ref="B3:B15"/>
  </mergeCells>
  <conditionalFormatting sqref="A1:F23">
    <cfRule type="containsText" dxfId="848" priority="1" stopIfTrue="1" operator="containsText" text="С ЛИСТА">
      <formula>NOT(ISERROR(SEARCH("С ЛИСТА",A1)))</formula>
    </cfRule>
    <cfRule type="containsText" dxfId="847" priority="2" stopIfTrue="1" operator="containsText" text="ИЗ ФАЙЛА">
      <formula>NOT(ISERROR(SEARCH("ИЗ ФАЙЛА",A1)))</formula>
    </cfRule>
    <cfRule type="containsText" dxfId="846" priority="3" stopIfTrue="1" operator="containsText" text="!!!">
      <formula>NOT(ISERROR(SEARCH("!!!",A1)))</formula>
    </cfRule>
    <cfRule type="containsText" dxfId="845" priority="4" stopIfTrue="1" operator="containsText" text=" Заполнения проёмов ">
      <formula>NOT(ISERROR(SEARCH(" Заполнения проёмов ",A1)))</formula>
    </cfRule>
    <cfRule type="containsText" dxfId="844" priority="5" stopIfTrue="1" operator="containsText" text=" Сборочные единицы ">
      <formula>NOT(ISERROR(SEARCH(" Сборочные единицы ",A1)))</formula>
    </cfRule>
    <cfRule type="containsText" dxfId="843" priority="6" stopIfTrue="1" operator="containsText" text=" Заполнения проёмов ">
      <formula>NOT(ISERROR(SEARCH(" Заполнения проёмов ",A1)))</formula>
    </cfRule>
    <cfRule type="containsText" dxfId="842" priority="7" stopIfTrue="1" operator="containsText" text=" Сборочные единицы ">
      <formula>NOT(ISERROR(SEARCH(" Сборочные единицы ",A1)))</formula>
    </cfRule>
    <cfRule type="containsText" dxfId="841" priority="8" stopIfTrue="1" operator="containsText" text=" Изделия ">
      <formula>NOT(ISERROR(SEARCH(" Изделия ",A1)))</formula>
    </cfRule>
    <cfRule type="containsText" dxfId="840" priority="9" stopIfTrue="1" operator="containsText" text=" Материалы ">
      <formula>NOT(ISERROR(SEARCH(" Материалы ",A1)))</formula>
    </cfRule>
    <cfRule type="containsText" dxfId="839" priority="10" stopIfTrue="1" operator="containsText" text=" Изделия арматурные ">
      <formula>NOT(ISERROR(SEARCH(" Изделия арматурные ",A1)))</formula>
    </cfRule>
    <cfRule type="containsText" dxfId="838" priority="11" stopIfTrue="1" operator="containsText" text=" Прокат ">
      <formula>NOT(ISERROR(SEARCH(" Прокат ",A1)))</formula>
    </cfRule>
    <cfRule type="containsText" dxfId="837" priority="12" stopIfTrue="1" operator="containsText" text="Элементы на отм.">
      <formula>NOT(ISERROR(SEARCH("Элементы на отм.",A1)))</formula>
    </cfRule>
    <cfRule type="containsText" dxfId="836" priority="13" stopIfTrue="1" operator="containsText" text=", на ">
      <formula>NOT(ISERROR(SEARCH(", на ",A1)))</formula>
    </cfRule>
    <cfRule type="containsText" dxfId="835" priority="14" stopIfTrue="1" operator="containsText" text="шт.)">
      <formula>NOT(ISERROR(SEARCH("шт.)",A1)))</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D634-ACCA-4D43-9BE1-BD0708EB6C85}">
  <sheetPr codeName="Лист6">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44" t="s">
        <v>2962</v>
      </c>
      <c r="B1" s="45" t="s">
        <v>2963</v>
      </c>
      <c r="C1" s="45"/>
      <c r="D1" s="45"/>
      <c r="E1" s="45"/>
      <c r="F1" s="45"/>
      <c r="G1" s="45"/>
      <c r="H1" s="46" t="s">
        <v>2964</v>
      </c>
      <c r="I1" s="47" t="s">
        <v>2965</v>
      </c>
    </row>
    <row r="2" spans="1:9" ht="22.7" customHeight="1" x14ac:dyDescent="0.25">
      <c r="A2" s="48"/>
      <c r="B2" s="49" t="s">
        <v>2966</v>
      </c>
      <c r="C2" s="49"/>
      <c r="D2" s="49"/>
      <c r="E2" s="49"/>
      <c r="F2" s="49"/>
      <c r="G2" s="49" t="s">
        <v>2964</v>
      </c>
      <c r="H2" s="50"/>
      <c r="I2" s="51" t="s">
        <v>2967</v>
      </c>
    </row>
    <row r="3" spans="1:9" ht="22.7" customHeight="1" x14ac:dyDescent="0.25">
      <c r="A3" s="48"/>
      <c r="B3" s="49" t="s">
        <v>2</v>
      </c>
      <c r="C3" s="49"/>
      <c r="D3" s="49"/>
      <c r="E3" s="49" t="s">
        <v>1</v>
      </c>
      <c r="F3" s="49"/>
      <c r="G3" s="49"/>
      <c r="H3" s="50"/>
      <c r="I3" s="51"/>
    </row>
    <row r="4" spans="1:9" ht="22.7" customHeight="1" x14ac:dyDescent="0.25">
      <c r="A4" s="48"/>
      <c r="B4" s="49" t="s">
        <v>2909</v>
      </c>
      <c r="C4" s="49"/>
      <c r="D4" s="49"/>
      <c r="E4" s="49"/>
      <c r="F4" s="49"/>
      <c r="G4" s="49"/>
      <c r="H4" s="50"/>
      <c r="I4" s="51"/>
    </row>
    <row r="5" spans="1:9" ht="22.7" customHeight="1" thickBot="1" x14ac:dyDescent="0.3">
      <c r="A5" s="52"/>
      <c r="B5" s="53" t="s">
        <v>3035</v>
      </c>
      <c r="C5" s="53" t="s">
        <v>3375</v>
      </c>
      <c r="D5" s="53" t="s">
        <v>2964</v>
      </c>
      <c r="E5" s="53" t="s">
        <v>2970</v>
      </c>
      <c r="F5" s="53" t="s">
        <v>2964</v>
      </c>
      <c r="G5" s="54"/>
      <c r="H5" s="55"/>
      <c r="I5" s="51"/>
    </row>
    <row r="6" spans="1:9" ht="22.7" customHeight="1" thickBot="1" x14ac:dyDescent="0.3">
      <c r="A6" s="56" t="s">
        <v>3772</v>
      </c>
      <c r="B6" s="57">
        <v>10643.35</v>
      </c>
      <c r="C6" s="57">
        <v>12413.210000000001</v>
      </c>
      <c r="D6" s="57">
        <v>23056.55</v>
      </c>
      <c r="E6" s="57">
        <v>2670.6</v>
      </c>
      <c r="F6" s="57">
        <v>2670.6</v>
      </c>
      <c r="G6" s="57">
        <v>25727.149999999998</v>
      </c>
      <c r="H6" s="58">
        <v>25727.149999999998</v>
      </c>
      <c r="I6" s="59">
        <v>436.8</v>
      </c>
    </row>
  </sheetData>
  <mergeCells count="9">
    <mergeCell ref="A1:A5"/>
    <mergeCell ref="B1:G1"/>
    <mergeCell ref="H1:H5"/>
    <mergeCell ref="B2:F2"/>
    <mergeCell ref="G2:G5"/>
    <mergeCell ref="I2:I5"/>
    <mergeCell ref="B3:D3"/>
    <mergeCell ref="E3:F3"/>
    <mergeCell ref="B4:F4"/>
  </mergeCells>
  <conditionalFormatting sqref="A1:H5">
    <cfRule type="containsText" dxfId="834" priority="29" stopIfTrue="1" operator="containsText" text="С ЛИСТА">
      <formula>NOT(ISERROR(SEARCH("С ЛИСТА",A1)))</formula>
    </cfRule>
    <cfRule type="containsText" dxfId="833" priority="30" stopIfTrue="1" operator="containsText" text="ИЗ ФАЙЛА">
      <formula>NOT(ISERROR(SEARCH("ИЗ ФАЙЛА",A1)))</formula>
    </cfRule>
    <cfRule type="containsText" dxfId="832" priority="31" stopIfTrue="1" operator="containsText" text="!!!">
      <formula>NOT(ISERROR(SEARCH("!!!",A1)))</formula>
    </cfRule>
    <cfRule type="containsText" dxfId="831" priority="32" stopIfTrue="1" operator="containsText" text=" Заполнения проёмов ">
      <formula>NOT(ISERROR(SEARCH(" Заполнения проёмов ",A1)))</formula>
    </cfRule>
    <cfRule type="containsText" dxfId="830" priority="33" stopIfTrue="1" operator="containsText" text=" Сборочные единицы ">
      <formula>NOT(ISERROR(SEARCH(" Сборочные единицы ",A1)))</formula>
    </cfRule>
    <cfRule type="containsText" dxfId="829" priority="34" stopIfTrue="1" operator="containsText" text=" Заполнения проёмов ">
      <formula>NOT(ISERROR(SEARCH(" Заполнения проёмов ",A1)))</formula>
    </cfRule>
    <cfRule type="containsText" dxfId="828" priority="35" stopIfTrue="1" operator="containsText" text=" Сборочные единицы ">
      <formula>NOT(ISERROR(SEARCH(" Сборочные единицы ",A1)))</formula>
    </cfRule>
    <cfRule type="containsText" dxfId="827" priority="36" stopIfTrue="1" operator="containsText" text=" Изделия ">
      <formula>NOT(ISERROR(SEARCH(" Изделия ",A1)))</formula>
    </cfRule>
    <cfRule type="containsText" dxfId="826" priority="37" stopIfTrue="1" operator="containsText" text=" Материалы ">
      <formula>NOT(ISERROR(SEARCH(" Материалы ",A1)))</formula>
    </cfRule>
    <cfRule type="containsText" dxfId="825" priority="38" stopIfTrue="1" operator="containsText" text=" Изделия арматурные ">
      <formula>NOT(ISERROR(SEARCH(" Изделия арматурные ",A1)))</formula>
    </cfRule>
    <cfRule type="containsText" dxfId="824" priority="39" stopIfTrue="1" operator="containsText" text=" Прокат ">
      <formula>NOT(ISERROR(SEARCH(" Прокат ",A1)))</formula>
    </cfRule>
    <cfRule type="containsText" dxfId="823" priority="40" stopIfTrue="1" operator="containsText" text="Элементы на отм.">
      <formula>NOT(ISERROR(SEARCH("Элементы на отм.",A1)))</formula>
    </cfRule>
    <cfRule type="containsText" dxfId="822" priority="41" stopIfTrue="1" operator="containsText" text=", на ">
      <formula>NOT(ISERROR(SEARCH(", на ",A1)))</formula>
    </cfRule>
    <cfRule type="containsText" dxfId="821" priority="42" stopIfTrue="1" operator="containsText" text="шт.)">
      <formula>NOT(ISERROR(SEARCH("шт.)",A1)))</formula>
    </cfRule>
  </conditionalFormatting>
  <conditionalFormatting sqref="A6:H6">
    <cfRule type="containsText" dxfId="820" priority="15" stopIfTrue="1" operator="containsText" text="С ЛИСТА">
      <formula>NOT(ISERROR(SEARCH("С ЛИСТА",A6)))</formula>
    </cfRule>
    <cfRule type="containsText" dxfId="819" priority="16" stopIfTrue="1" operator="containsText" text="ИЗ ФАЙЛА">
      <formula>NOT(ISERROR(SEARCH("ИЗ ФАЙЛА",A6)))</formula>
    </cfRule>
    <cfRule type="containsText" dxfId="818" priority="17" stopIfTrue="1" operator="containsText" text="!!!">
      <formula>NOT(ISERROR(SEARCH("!!!",A6)))</formula>
    </cfRule>
    <cfRule type="containsText" dxfId="817" priority="18" stopIfTrue="1" operator="containsText" text=" Заполнения проёмов ">
      <formula>NOT(ISERROR(SEARCH(" Заполнения проёмов ",A6)))</formula>
    </cfRule>
    <cfRule type="containsText" dxfId="816" priority="19" stopIfTrue="1" operator="containsText" text=" Сборочные единицы ">
      <formula>NOT(ISERROR(SEARCH(" Сборочные единицы ",A6)))</formula>
    </cfRule>
    <cfRule type="containsText" dxfId="815" priority="20" stopIfTrue="1" operator="containsText" text=" Заполнения проёмов ">
      <formula>NOT(ISERROR(SEARCH(" Заполнения проёмов ",A6)))</formula>
    </cfRule>
    <cfRule type="containsText" dxfId="814" priority="21" stopIfTrue="1" operator="containsText" text=" Сборочные единицы ">
      <formula>NOT(ISERROR(SEARCH(" Сборочные единицы ",A6)))</formula>
    </cfRule>
    <cfRule type="containsText" dxfId="813" priority="22" stopIfTrue="1" operator="containsText" text=" Изделия ">
      <formula>NOT(ISERROR(SEARCH(" Изделия ",A6)))</formula>
    </cfRule>
    <cfRule type="containsText" dxfId="812" priority="23" stopIfTrue="1" operator="containsText" text=" Материалы ">
      <formula>NOT(ISERROR(SEARCH(" Материалы ",A6)))</formula>
    </cfRule>
    <cfRule type="containsText" dxfId="811" priority="24" stopIfTrue="1" operator="containsText" text=" Изделия арматурные ">
      <formula>NOT(ISERROR(SEARCH(" Изделия арматурные ",A6)))</formula>
    </cfRule>
    <cfRule type="containsText" dxfId="810" priority="25" stopIfTrue="1" operator="containsText" text=" Прокат ">
      <formula>NOT(ISERROR(SEARCH(" Прокат ",A6)))</formula>
    </cfRule>
    <cfRule type="containsText" dxfId="809" priority="26" stopIfTrue="1" operator="containsText" text="Элементы на отм.">
      <formula>NOT(ISERROR(SEARCH("Элементы на отм.",A6)))</formula>
    </cfRule>
    <cfRule type="containsText" dxfId="808" priority="27" stopIfTrue="1" operator="containsText" text=", на ">
      <formula>NOT(ISERROR(SEARCH(", на ",A6)))</formula>
    </cfRule>
    <cfRule type="containsText" dxfId="807" priority="28" stopIfTrue="1" operator="containsText" text="шт.)">
      <formula>NOT(ISERROR(SEARCH("шт.)",A6)))</formula>
    </cfRule>
  </conditionalFormatting>
  <conditionalFormatting sqref="I1:I6">
    <cfRule type="containsText" dxfId="806" priority="1" stopIfTrue="1" operator="containsText" text="С ЛИСТА">
      <formula>NOT(ISERROR(SEARCH("С ЛИСТА",I1)))</formula>
    </cfRule>
    <cfRule type="containsText" dxfId="805" priority="2" stopIfTrue="1" operator="containsText" text="ИЗ ФАЙЛА">
      <formula>NOT(ISERROR(SEARCH("ИЗ ФАЙЛА",I1)))</formula>
    </cfRule>
    <cfRule type="containsText" dxfId="804" priority="3" stopIfTrue="1" operator="containsText" text="!!!">
      <formula>NOT(ISERROR(SEARCH("!!!",I1)))</formula>
    </cfRule>
    <cfRule type="containsText" dxfId="803" priority="4" stopIfTrue="1" operator="containsText" text=" Заполнения проёмов ">
      <formula>NOT(ISERROR(SEARCH(" Заполнения проёмов ",I1)))</formula>
    </cfRule>
    <cfRule type="containsText" dxfId="802" priority="5" stopIfTrue="1" operator="containsText" text=" Сборочные единицы ">
      <formula>NOT(ISERROR(SEARCH(" Сборочные единицы ",I1)))</formula>
    </cfRule>
    <cfRule type="containsText" dxfId="801" priority="6" stopIfTrue="1" operator="containsText" text=" Заполнения проёмов ">
      <formula>NOT(ISERROR(SEARCH(" Заполнения проёмов ",I1)))</formula>
    </cfRule>
    <cfRule type="containsText" dxfId="800" priority="7" stopIfTrue="1" operator="containsText" text=" Сборочные единицы ">
      <formula>NOT(ISERROR(SEARCH(" Сборочные единицы ",I1)))</formula>
    </cfRule>
    <cfRule type="containsText" dxfId="799" priority="8" stopIfTrue="1" operator="containsText" text=" Изделия ">
      <formula>NOT(ISERROR(SEARCH(" Изделия ",I1)))</formula>
    </cfRule>
    <cfRule type="containsText" dxfId="798" priority="9" stopIfTrue="1" operator="containsText" text=" Материалы ">
      <formula>NOT(ISERROR(SEARCH(" Материалы ",I1)))</formula>
    </cfRule>
    <cfRule type="containsText" dxfId="797" priority="10" stopIfTrue="1" operator="containsText" text=" Изделия арматурные ">
      <formula>NOT(ISERROR(SEARCH(" Изделия арматурные ",I1)))</formula>
    </cfRule>
    <cfRule type="containsText" dxfId="796" priority="11" stopIfTrue="1" operator="containsText" text=" Прокат ">
      <formula>NOT(ISERROR(SEARCH(" Прокат ",I1)))</formula>
    </cfRule>
    <cfRule type="containsText" dxfId="795" priority="12" stopIfTrue="1" operator="containsText" text="Элементы на отм.">
      <formula>NOT(ISERROR(SEARCH("Элементы на отм.",I1)))</formula>
    </cfRule>
    <cfRule type="containsText" dxfId="794" priority="13" stopIfTrue="1" operator="containsText" text=", на ">
      <formula>NOT(ISERROR(SEARCH(", на ",I1)))</formula>
    </cfRule>
    <cfRule type="containsText" dxfId="793" priority="14" stopIfTrue="1" operator="containsText" text="шт.)">
      <formula>NOT(ISERROR(SEARCH("шт.)",I1)))</formula>
    </cfRule>
  </conditionalFormatting>
  <pageMargins left="0" right="0" top="0" bottom="0" header="0" footer="0"/>
  <pageSetup paperSize="8"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FCE08-D772-4042-A95D-6318FB632635}">
  <sheetPr codeName="Лист8">
    <tabColor rgb="FF000000"/>
    <pageSetUpPr fitToPage="1"/>
  </sheetPr>
  <dimension ref="A1:L6"/>
  <sheetViews>
    <sheetView workbookViewId="0">
      <selection activeCell="A6" sqref="A6:L6"/>
    </sheetView>
  </sheetViews>
  <sheetFormatPr defaultRowHeight="15" x14ac:dyDescent="0.25"/>
  <cols>
    <col min="1" max="1" width="16.28515625" customWidth="1"/>
    <col min="2" max="12" width="8.140625" customWidth="1"/>
  </cols>
  <sheetData>
    <row r="1" spans="1:12" ht="47.25" x14ac:dyDescent="0.25">
      <c r="A1" s="44" t="s">
        <v>2962</v>
      </c>
      <c r="B1" s="45" t="s">
        <v>2963</v>
      </c>
      <c r="C1" s="45"/>
      <c r="D1" s="45"/>
      <c r="E1" s="45"/>
      <c r="F1" s="45"/>
      <c r="G1" s="45"/>
      <c r="H1" s="45"/>
      <c r="I1" s="45"/>
      <c r="J1" s="45"/>
      <c r="K1" s="46" t="s">
        <v>2964</v>
      </c>
      <c r="L1" s="47" t="s">
        <v>2965</v>
      </c>
    </row>
    <row r="2" spans="1:12" ht="22.7" customHeight="1" x14ac:dyDescent="0.25">
      <c r="A2" s="48"/>
      <c r="B2" s="49" t="s">
        <v>2966</v>
      </c>
      <c r="C2" s="49"/>
      <c r="D2" s="49"/>
      <c r="E2" s="49"/>
      <c r="F2" s="49"/>
      <c r="G2" s="49"/>
      <c r="H2" s="49"/>
      <c r="I2" s="49"/>
      <c r="J2" s="49" t="s">
        <v>2964</v>
      </c>
      <c r="K2" s="50"/>
      <c r="L2" s="51" t="s">
        <v>3623</v>
      </c>
    </row>
    <row r="3" spans="1:12" ht="22.7" customHeight="1" x14ac:dyDescent="0.25">
      <c r="A3" s="48"/>
      <c r="B3" s="49" t="s">
        <v>2</v>
      </c>
      <c r="C3" s="49"/>
      <c r="D3" s="49"/>
      <c r="E3" s="49"/>
      <c r="F3" s="49"/>
      <c r="G3" s="49"/>
      <c r="H3" s="49" t="s">
        <v>1</v>
      </c>
      <c r="I3" s="49"/>
      <c r="J3" s="49"/>
      <c r="K3" s="50"/>
      <c r="L3" s="51"/>
    </row>
    <row r="4" spans="1:12" ht="22.7" customHeight="1" x14ac:dyDescent="0.25">
      <c r="A4" s="48"/>
      <c r="B4" s="49" t="s">
        <v>2909</v>
      </c>
      <c r="C4" s="49"/>
      <c r="D4" s="49"/>
      <c r="E4" s="49"/>
      <c r="F4" s="49"/>
      <c r="G4" s="49"/>
      <c r="H4" s="49"/>
      <c r="I4" s="49"/>
      <c r="J4" s="49"/>
      <c r="K4" s="50"/>
      <c r="L4" s="51"/>
    </row>
    <row r="5" spans="1:12" ht="22.7" customHeight="1" thickBot="1" x14ac:dyDescent="0.3">
      <c r="A5" s="52"/>
      <c r="B5" s="53" t="s">
        <v>2970</v>
      </c>
      <c r="C5" s="53" t="s">
        <v>3035</v>
      </c>
      <c r="D5" s="53" t="s">
        <v>3375</v>
      </c>
      <c r="E5" s="53" t="s">
        <v>2968</v>
      </c>
      <c r="F5" s="53" t="s">
        <v>3362</v>
      </c>
      <c r="G5" s="53" t="s">
        <v>2964</v>
      </c>
      <c r="H5" s="53" t="s">
        <v>2970</v>
      </c>
      <c r="I5" s="53" t="s">
        <v>2964</v>
      </c>
      <c r="J5" s="54"/>
      <c r="K5" s="55"/>
      <c r="L5" s="51"/>
    </row>
    <row r="6" spans="1:12" ht="22.7" customHeight="1" thickBot="1" x14ac:dyDescent="0.3">
      <c r="A6" s="56" t="s">
        <v>3684</v>
      </c>
      <c r="B6" s="57">
        <v>197.76</v>
      </c>
      <c r="C6" s="57">
        <v>535.41</v>
      </c>
      <c r="D6" s="57">
        <v>4016.3300000000004</v>
      </c>
      <c r="E6" s="57">
        <v>815.22</v>
      </c>
      <c r="F6" s="57">
        <v>984.09</v>
      </c>
      <c r="G6" s="57">
        <v>6548.8</v>
      </c>
      <c r="H6" s="57">
        <v>171.60999999999999</v>
      </c>
      <c r="I6" s="57">
        <v>171.60999999999999</v>
      </c>
      <c r="J6" s="57">
        <v>6720.4000000000005</v>
      </c>
      <c r="K6" s="58">
        <v>6720.4000000000005</v>
      </c>
      <c r="L6" s="59">
        <v>27.1</v>
      </c>
    </row>
  </sheetData>
  <mergeCells count="9">
    <mergeCell ref="A1:A5"/>
    <mergeCell ref="B1:J1"/>
    <mergeCell ref="K1:K5"/>
    <mergeCell ref="B2:I2"/>
    <mergeCell ref="J2:J5"/>
    <mergeCell ref="L2:L5"/>
    <mergeCell ref="B3:G3"/>
    <mergeCell ref="H3:I3"/>
    <mergeCell ref="B4:I4"/>
  </mergeCells>
  <conditionalFormatting sqref="A1:K5">
    <cfRule type="containsText" dxfId="792" priority="29" stopIfTrue="1" operator="containsText" text="С ЛИСТА">
      <formula>NOT(ISERROR(SEARCH("С ЛИСТА",A1)))</formula>
    </cfRule>
    <cfRule type="containsText" dxfId="791" priority="30" stopIfTrue="1" operator="containsText" text="ИЗ ФАЙЛА">
      <formula>NOT(ISERROR(SEARCH("ИЗ ФАЙЛА",A1)))</formula>
    </cfRule>
    <cfRule type="containsText" dxfId="790" priority="31" stopIfTrue="1" operator="containsText" text="!!!">
      <formula>NOT(ISERROR(SEARCH("!!!",A1)))</formula>
    </cfRule>
    <cfRule type="containsText" dxfId="789" priority="32" stopIfTrue="1" operator="containsText" text=" Заполнения проёмов ">
      <formula>NOT(ISERROR(SEARCH(" Заполнения проёмов ",A1)))</formula>
    </cfRule>
    <cfRule type="containsText" dxfId="788" priority="33" stopIfTrue="1" operator="containsText" text=" Сборочные единицы ">
      <formula>NOT(ISERROR(SEARCH(" Сборочные единицы ",A1)))</formula>
    </cfRule>
    <cfRule type="containsText" dxfId="787" priority="34" stopIfTrue="1" operator="containsText" text=" Заполнения проёмов ">
      <formula>NOT(ISERROR(SEARCH(" Заполнения проёмов ",A1)))</formula>
    </cfRule>
    <cfRule type="containsText" dxfId="786" priority="35" stopIfTrue="1" operator="containsText" text=" Сборочные единицы ">
      <formula>NOT(ISERROR(SEARCH(" Сборочные единицы ",A1)))</formula>
    </cfRule>
    <cfRule type="containsText" dxfId="785" priority="36" stopIfTrue="1" operator="containsText" text=" Изделия ">
      <formula>NOT(ISERROR(SEARCH(" Изделия ",A1)))</formula>
    </cfRule>
    <cfRule type="containsText" dxfId="784" priority="37" stopIfTrue="1" operator="containsText" text=" Материалы ">
      <formula>NOT(ISERROR(SEARCH(" Материалы ",A1)))</formula>
    </cfRule>
    <cfRule type="containsText" dxfId="783" priority="38" stopIfTrue="1" operator="containsText" text=" Изделия арматурные ">
      <formula>NOT(ISERROR(SEARCH(" Изделия арматурные ",A1)))</formula>
    </cfRule>
    <cfRule type="containsText" dxfId="782" priority="39" stopIfTrue="1" operator="containsText" text=" Прокат ">
      <formula>NOT(ISERROR(SEARCH(" Прокат ",A1)))</formula>
    </cfRule>
    <cfRule type="containsText" dxfId="781" priority="40" stopIfTrue="1" operator="containsText" text="Элементы на отм.">
      <formula>NOT(ISERROR(SEARCH("Элементы на отм.",A1)))</formula>
    </cfRule>
    <cfRule type="containsText" dxfId="780" priority="41" stopIfTrue="1" operator="containsText" text=", на ">
      <formula>NOT(ISERROR(SEARCH(", на ",A1)))</formula>
    </cfRule>
    <cfRule type="containsText" dxfId="779" priority="42" stopIfTrue="1" operator="containsText" text="шт.)">
      <formula>NOT(ISERROR(SEARCH("шт.)",A1)))</formula>
    </cfRule>
  </conditionalFormatting>
  <conditionalFormatting sqref="A6:K6">
    <cfRule type="containsText" dxfId="778" priority="15" stopIfTrue="1" operator="containsText" text="С ЛИСТА">
      <formula>NOT(ISERROR(SEARCH("С ЛИСТА",A6)))</formula>
    </cfRule>
    <cfRule type="containsText" dxfId="777" priority="16" stopIfTrue="1" operator="containsText" text="ИЗ ФАЙЛА">
      <formula>NOT(ISERROR(SEARCH("ИЗ ФАЙЛА",A6)))</formula>
    </cfRule>
    <cfRule type="containsText" dxfId="776" priority="17" stopIfTrue="1" operator="containsText" text="!!!">
      <formula>NOT(ISERROR(SEARCH("!!!",A6)))</formula>
    </cfRule>
    <cfRule type="containsText" dxfId="775" priority="18" stopIfTrue="1" operator="containsText" text=" Заполнения проёмов ">
      <formula>NOT(ISERROR(SEARCH(" Заполнения проёмов ",A6)))</formula>
    </cfRule>
    <cfRule type="containsText" dxfId="774" priority="19" stopIfTrue="1" operator="containsText" text=" Сборочные единицы ">
      <formula>NOT(ISERROR(SEARCH(" Сборочные единицы ",A6)))</formula>
    </cfRule>
    <cfRule type="containsText" dxfId="773" priority="20" stopIfTrue="1" operator="containsText" text=" Заполнения проёмов ">
      <formula>NOT(ISERROR(SEARCH(" Заполнения проёмов ",A6)))</formula>
    </cfRule>
    <cfRule type="containsText" dxfId="772" priority="21" stopIfTrue="1" operator="containsText" text=" Сборочные единицы ">
      <formula>NOT(ISERROR(SEARCH(" Сборочные единицы ",A6)))</formula>
    </cfRule>
    <cfRule type="containsText" dxfId="771" priority="22" stopIfTrue="1" operator="containsText" text=" Изделия ">
      <formula>NOT(ISERROR(SEARCH(" Изделия ",A6)))</formula>
    </cfRule>
    <cfRule type="containsText" dxfId="770" priority="23" stopIfTrue="1" operator="containsText" text=" Материалы ">
      <formula>NOT(ISERROR(SEARCH(" Материалы ",A6)))</formula>
    </cfRule>
    <cfRule type="containsText" dxfId="769" priority="24" stopIfTrue="1" operator="containsText" text=" Изделия арматурные ">
      <formula>NOT(ISERROR(SEARCH(" Изделия арматурные ",A6)))</formula>
    </cfRule>
    <cfRule type="containsText" dxfId="768" priority="25" stopIfTrue="1" operator="containsText" text=" Прокат ">
      <formula>NOT(ISERROR(SEARCH(" Прокат ",A6)))</formula>
    </cfRule>
    <cfRule type="containsText" dxfId="767" priority="26" stopIfTrue="1" operator="containsText" text="Элементы на отм.">
      <formula>NOT(ISERROR(SEARCH("Элементы на отм.",A6)))</formula>
    </cfRule>
    <cfRule type="containsText" dxfId="766" priority="27" stopIfTrue="1" operator="containsText" text=", на ">
      <formula>NOT(ISERROR(SEARCH(", на ",A6)))</formula>
    </cfRule>
    <cfRule type="containsText" dxfId="765" priority="28" stopIfTrue="1" operator="containsText" text="шт.)">
      <formula>NOT(ISERROR(SEARCH("шт.)",A6)))</formula>
    </cfRule>
  </conditionalFormatting>
  <conditionalFormatting sqref="L1:L6">
    <cfRule type="containsText" dxfId="764" priority="1" stopIfTrue="1" operator="containsText" text="С ЛИСТА">
      <formula>NOT(ISERROR(SEARCH("С ЛИСТА",L1)))</formula>
    </cfRule>
    <cfRule type="containsText" dxfId="763" priority="2" stopIfTrue="1" operator="containsText" text="ИЗ ФАЙЛА">
      <formula>NOT(ISERROR(SEARCH("ИЗ ФАЙЛА",L1)))</formula>
    </cfRule>
    <cfRule type="containsText" dxfId="762" priority="3" stopIfTrue="1" operator="containsText" text="!!!">
      <formula>NOT(ISERROR(SEARCH("!!!",L1)))</formula>
    </cfRule>
    <cfRule type="containsText" dxfId="761" priority="4" stopIfTrue="1" operator="containsText" text=" Заполнения проёмов ">
      <formula>NOT(ISERROR(SEARCH(" Заполнения проёмов ",L1)))</formula>
    </cfRule>
    <cfRule type="containsText" dxfId="760" priority="5" stopIfTrue="1" operator="containsText" text=" Сборочные единицы ">
      <formula>NOT(ISERROR(SEARCH(" Сборочные единицы ",L1)))</formula>
    </cfRule>
    <cfRule type="containsText" dxfId="759" priority="6" stopIfTrue="1" operator="containsText" text=" Заполнения проёмов ">
      <formula>NOT(ISERROR(SEARCH(" Заполнения проёмов ",L1)))</formula>
    </cfRule>
    <cfRule type="containsText" dxfId="758" priority="7" stopIfTrue="1" operator="containsText" text=" Сборочные единицы ">
      <formula>NOT(ISERROR(SEARCH(" Сборочные единицы ",L1)))</formula>
    </cfRule>
    <cfRule type="containsText" dxfId="757" priority="8" stopIfTrue="1" operator="containsText" text=" Изделия ">
      <formula>NOT(ISERROR(SEARCH(" Изделия ",L1)))</formula>
    </cfRule>
    <cfRule type="containsText" dxfId="756" priority="9" stopIfTrue="1" operator="containsText" text=" Материалы ">
      <formula>NOT(ISERROR(SEARCH(" Материалы ",L1)))</formula>
    </cfRule>
    <cfRule type="containsText" dxfId="755" priority="10" stopIfTrue="1" operator="containsText" text=" Изделия арматурные ">
      <formula>NOT(ISERROR(SEARCH(" Изделия арматурные ",L1)))</formula>
    </cfRule>
    <cfRule type="containsText" dxfId="754" priority="11" stopIfTrue="1" operator="containsText" text=" Прокат ">
      <formula>NOT(ISERROR(SEARCH(" Прокат ",L1)))</formula>
    </cfRule>
    <cfRule type="containsText" dxfId="753" priority="12" stopIfTrue="1" operator="containsText" text="Элементы на отм.">
      <formula>NOT(ISERROR(SEARCH("Элементы на отм.",L1)))</formula>
    </cfRule>
    <cfRule type="containsText" dxfId="752" priority="13" stopIfTrue="1" operator="containsText" text=", на ">
      <formula>NOT(ISERROR(SEARCH(", на ",L1)))</formula>
    </cfRule>
    <cfRule type="containsText" dxfId="751" priority="14" stopIfTrue="1" operator="containsText" text="шт.)">
      <formula>NOT(ISERROR(SEARCH("шт.)",L1)))</formula>
    </cfRule>
  </conditionalFormatting>
  <pageMargins left="0" right="0" top="0" bottom="0" header="0" footer="0"/>
  <pageSetup paperSize="8"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CD499-B8E8-426B-9F3E-5C23A36BCA6D}">
  <sheetPr codeName="Лист16">
    <tabColor rgb="FF000000"/>
    <pageSetUpPr fitToPage="1"/>
  </sheetPr>
  <dimension ref="A1:M6"/>
  <sheetViews>
    <sheetView workbookViewId="0">
      <selection activeCell="A6" sqref="A6:M6"/>
    </sheetView>
  </sheetViews>
  <sheetFormatPr defaultRowHeight="15" x14ac:dyDescent="0.25"/>
  <cols>
    <col min="1" max="1" width="16.28515625" customWidth="1"/>
    <col min="2" max="13" width="8.140625" customWidth="1"/>
  </cols>
  <sheetData>
    <row r="1" spans="1:13" ht="47.25" x14ac:dyDescent="0.25">
      <c r="A1" s="44" t="s">
        <v>2962</v>
      </c>
      <c r="B1" s="45" t="s">
        <v>2963</v>
      </c>
      <c r="C1" s="45"/>
      <c r="D1" s="45"/>
      <c r="E1" s="45"/>
      <c r="F1" s="45"/>
      <c r="G1" s="45"/>
      <c r="H1" s="45"/>
      <c r="I1" s="45"/>
      <c r="J1" s="45"/>
      <c r="K1" s="45"/>
      <c r="L1" s="46" t="s">
        <v>2964</v>
      </c>
      <c r="M1" s="47" t="s">
        <v>2965</v>
      </c>
    </row>
    <row r="2" spans="1:13" ht="22.7" customHeight="1" x14ac:dyDescent="0.25">
      <c r="A2" s="48"/>
      <c r="B2" s="49" t="s">
        <v>2966</v>
      </c>
      <c r="C2" s="49"/>
      <c r="D2" s="49"/>
      <c r="E2" s="49"/>
      <c r="F2" s="49"/>
      <c r="G2" s="49"/>
      <c r="H2" s="49"/>
      <c r="I2" s="49"/>
      <c r="J2" s="49"/>
      <c r="K2" s="49" t="s">
        <v>2964</v>
      </c>
      <c r="L2" s="50"/>
      <c r="M2" s="51" t="s">
        <v>3623</v>
      </c>
    </row>
    <row r="3" spans="1:13" ht="22.7" customHeight="1" x14ac:dyDescent="0.25">
      <c r="A3" s="48"/>
      <c r="B3" s="49" t="s">
        <v>2</v>
      </c>
      <c r="C3" s="49"/>
      <c r="D3" s="49"/>
      <c r="E3" s="49"/>
      <c r="F3" s="49"/>
      <c r="G3" s="49"/>
      <c r="H3" s="49"/>
      <c r="I3" s="49" t="s">
        <v>1</v>
      </c>
      <c r="J3" s="49"/>
      <c r="K3" s="49"/>
      <c r="L3" s="50"/>
      <c r="M3" s="51"/>
    </row>
    <row r="4" spans="1:13" ht="22.7" customHeight="1" x14ac:dyDescent="0.25">
      <c r="A4" s="48"/>
      <c r="B4" s="49" t="s">
        <v>2909</v>
      </c>
      <c r="C4" s="49"/>
      <c r="D4" s="49"/>
      <c r="E4" s="49"/>
      <c r="F4" s="49"/>
      <c r="G4" s="49"/>
      <c r="H4" s="49"/>
      <c r="I4" s="49"/>
      <c r="J4" s="49"/>
      <c r="K4" s="49"/>
      <c r="L4" s="50"/>
      <c r="M4" s="51"/>
    </row>
    <row r="5" spans="1:13" ht="22.7" customHeight="1" thickBot="1" x14ac:dyDescent="0.3">
      <c r="A5" s="52"/>
      <c r="B5" s="53" t="s">
        <v>2970</v>
      </c>
      <c r="C5" s="53" t="s">
        <v>3035</v>
      </c>
      <c r="D5" s="53" t="s">
        <v>3375</v>
      </c>
      <c r="E5" s="53" t="s">
        <v>2968</v>
      </c>
      <c r="F5" s="53" t="s">
        <v>3362</v>
      </c>
      <c r="G5" s="53" t="s">
        <v>3193</v>
      </c>
      <c r="H5" s="53" t="s">
        <v>2964</v>
      </c>
      <c r="I5" s="53" t="s">
        <v>2970</v>
      </c>
      <c r="J5" s="53" t="s">
        <v>2964</v>
      </c>
      <c r="K5" s="54"/>
      <c r="L5" s="55"/>
      <c r="M5" s="51"/>
    </row>
    <row r="6" spans="1:13" ht="22.7" customHeight="1" thickBot="1" x14ac:dyDescent="0.3">
      <c r="A6" s="56" t="s">
        <v>3624</v>
      </c>
      <c r="B6" s="57">
        <v>197.76</v>
      </c>
      <c r="C6" s="57">
        <v>1084.79</v>
      </c>
      <c r="D6" s="57">
        <v>3036.88</v>
      </c>
      <c r="E6" s="57">
        <v>837.1</v>
      </c>
      <c r="F6" s="57">
        <v>430.09</v>
      </c>
      <c r="G6" s="57">
        <v>622.46</v>
      </c>
      <c r="H6" s="57">
        <v>6209.07</v>
      </c>
      <c r="I6" s="57">
        <v>171.60999999999999</v>
      </c>
      <c r="J6" s="57">
        <v>171.60999999999999</v>
      </c>
      <c r="K6" s="57">
        <v>6380.67</v>
      </c>
      <c r="L6" s="58">
        <v>6380.67</v>
      </c>
      <c r="M6" s="59">
        <v>27.5</v>
      </c>
    </row>
  </sheetData>
  <mergeCells count="9">
    <mergeCell ref="A1:A5"/>
    <mergeCell ref="B1:K1"/>
    <mergeCell ref="L1:L5"/>
    <mergeCell ref="B2:J2"/>
    <mergeCell ref="K2:K5"/>
    <mergeCell ref="M2:M5"/>
    <mergeCell ref="B3:H3"/>
    <mergeCell ref="I3:J3"/>
    <mergeCell ref="B4:J4"/>
  </mergeCells>
  <conditionalFormatting sqref="A1:L5">
    <cfRule type="containsText" dxfId="750" priority="29" stopIfTrue="1" operator="containsText" text="С ЛИСТА">
      <formula>NOT(ISERROR(SEARCH("С ЛИСТА",A1)))</formula>
    </cfRule>
    <cfRule type="containsText" dxfId="749" priority="30" stopIfTrue="1" operator="containsText" text="ИЗ ФАЙЛА">
      <formula>NOT(ISERROR(SEARCH("ИЗ ФАЙЛА",A1)))</formula>
    </cfRule>
    <cfRule type="containsText" dxfId="748" priority="31" stopIfTrue="1" operator="containsText" text="!!!">
      <formula>NOT(ISERROR(SEARCH("!!!",A1)))</formula>
    </cfRule>
    <cfRule type="containsText" dxfId="747" priority="32" stopIfTrue="1" operator="containsText" text=" Заполнения проёмов ">
      <formula>NOT(ISERROR(SEARCH(" Заполнения проёмов ",A1)))</formula>
    </cfRule>
    <cfRule type="containsText" dxfId="746" priority="33" stopIfTrue="1" operator="containsText" text=" Сборочные единицы ">
      <formula>NOT(ISERROR(SEARCH(" Сборочные единицы ",A1)))</formula>
    </cfRule>
    <cfRule type="containsText" dxfId="745" priority="34" stopIfTrue="1" operator="containsText" text=" Заполнения проёмов ">
      <formula>NOT(ISERROR(SEARCH(" Заполнения проёмов ",A1)))</formula>
    </cfRule>
    <cfRule type="containsText" dxfId="744" priority="35" stopIfTrue="1" operator="containsText" text=" Сборочные единицы ">
      <formula>NOT(ISERROR(SEARCH(" Сборочные единицы ",A1)))</formula>
    </cfRule>
    <cfRule type="containsText" dxfId="743" priority="36" stopIfTrue="1" operator="containsText" text=" Изделия ">
      <formula>NOT(ISERROR(SEARCH(" Изделия ",A1)))</formula>
    </cfRule>
    <cfRule type="containsText" dxfId="742" priority="37" stopIfTrue="1" operator="containsText" text=" Материалы ">
      <formula>NOT(ISERROR(SEARCH(" Материалы ",A1)))</formula>
    </cfRule>
    <cfRule type="containsText" dxfId="741" priority="38" stopIfTrue="1" operator="containsText" text=" Изделия арматурные ">
      <formula>NOT(ISERROR(SEARCH(" Изделия арматурные ",A1)))</formula>
    </cfRule>
    <cfRule type="containsText" dxfId="740" priority="39" stopIfTrue="1" operator="containsText" text=" Прокат ">
      <formula>NOT(ISERROR(SEARCH(" Прокат ",A1)))</formula>
    </cfRule>
    <cfRule type="containsText" dxfId="739" priority="40" stopIfTrue="1" operator="containsText" text="Элементы на отм.">
      <formula>NOT(ISERROR(SEARCH("Элементы на отм.",A1)))</formula>
    </cfRule>
    <cfRule type="containsText" dxfId="738" priority="41" stopIfTrue="1" operator="containsText" text=", на ">
      <formula>NOT(ISERROR(SEARCH(", на ",A1)))</formula>
    </cfRule>
    <cfRule type="containsText" dxfId="737" priority="42" stopIfTrue="1" operator="containsText" text="шт.)">
      <formula>NOT(ISERROR(SEARCH("шт.)",A1)))</formula>
    </cfRule>
  </conditionalFormatting>
  <conditionalFormatting sqref="A6:L6">
    <cfRule type="containsText" dxfId="736" priority="15" stopIfTrue="1" operator="containsText" text="С ЛИСТА">
      <formula>NOT(ISERROR(SEARCH("С ЛИСТА",A6)))</formula>
    </cfRule>
    <cfRule type="containsText" dxfId="735" priority="16" stopIfTrue="1" operator="containsText" text="ИЗ ФАЙЛА">
      <formula>NOT(ISERROR(SEARCH("ИЗ ФАЙЛА",A6)))</formula>
    </cfRule>
    <cfRule type="containsText" dxfId="734" priority="17" stopIfTrue="1" operator="containsText" text="!!!">
      <formula>NOT(ISERROR(SEARCH("!!!",A6)))</formula>
    </cfRule>
    <cfRule type="containsText" dxfId="733" priority="18" stopIfTrue="1" operator="containsText" text=" Заполнения проёмов ">
      <formula>NOT(ISERROR(SEARCH(" Заполнения проёмов ",A6)))</formula>
    </cfRule>
    <cfRule type="containsText" dxfId="732" priority="19" stopIfTrue="1" operator="containsText" text=" Сборочные единицы ">
      <formula>NOT(ISERROR(SEARCH(" Сборочные единицы ",A6)))</formula>
    </cfRule>
    <cfRule type="containsText" dxfId="731" priority="20" stopIfTrue="1" operator="containsText" text=" Заполнения проёмов ">
      <formula>NOT(ISERROR(SEARCH(" Заполнения проёмов ",A6)))</formula>
    </cfRule>
    <cfRule type="containsText" dxfId="730" priority="21" stopIfTrue="1" operator="containsText" text=" Сборочные единицы ">
      <formula>NOT(ISERROR(SEARCH(" Сборочные единицы ",A6)))</formula>
    </cfRule>
    <cfRule type="containsText" dxfId="729" priority="22" stopIfTrue="1" operator="containsText" text=" Изделия ">
      <formula>NOT(ISERROR(SEARCH(" Изделия ",A6)))</formula>
    </cfRule>
    <cfRule type="containsText" dxfId="728" priority="23" stopIfTrue="1" operator="containsText" text=" Материалы ">
      <formula>NOT(ISERROR(SEARCH(" Материалы ",A6)))</formula>
    </cfRule>
    <cfRule type="containsText" dxfId="727" priority="24" stopIfTrue="1" operator="containsText" text=" Изделия арматурные ">
      <formula>NOT(ISERROR(SEARCH(" Изделия арматурные ",A6)))</formula>
    </cfRule>
    <cfRule type="containsText" dxfId="726" priority="25" stopIfTrue="1" operator="containsText" text=" Прокат ">
      <formula>NOT(ISERROR(SEARCH(" Прокат ",A6)))</formula>
    </cfRule>
    <cfRule type="containsText" dxfId="725" priority="26" stopIfTrue="1" operator="containsText" text="Элементы на отм.">
      <formula>NOT(ISERROR(SEARCH("Элементы на отм.",A6)))</formula>
    </cfRule>
    <cfRule type="containsText" dxfId="724" priority="27" stopIfTrue="1" operator="containsText" text=", на ">
      <formula>NOT(ISERROR(SEARCH(", на ",A6)))</formula>
    </cfRule>
    <cfRule type="containsText" dxfId="723" priority="28" stopIfTrue="1" operator="containsText" text="шт.)">
      <formula>NOT(ISERROR(SEARCH("шт.)",A6)))</formula>
    </cfRule>
  </conditionalFormatting>
  <conditionalFormatting sqref="M1:M6">
    <cfRule type="containsText" dxfId="722" priority="1" stopIfTrue="1" operator="containsText" text="С ЛИСТА">
      <formula>NOT(ISERROR(SEARCH("С ЛИСТА",M1)))</formula>
    </cfRule>
    <cfRule type="containsText" dxfId="721" priority="2" stopIfTrue="1" operator="containsText" text="ИЗ ФАЙЛА">
      <formula>NOT(ISERROR(SEARCH("ИЗ ФАЙЛА",M1)))</formula>
    </cfRule>
    <cfRule type="containsText" dxfId="720" priority="3" stopIfTrue="1" operator="containsText" text="!!!">
      <formula>NOT(ISERROR(SEARCH("!!!",M1)))</formula>
    </cfRule>
    <cfRule type="containsText" dxfId="719" priority="4" stopIfTrue="1" operator="containsText" text=" Заполнения проёмов ">
      <formula>NOT(ISERROR(SEARCH(" Заполнения проёмов ",M1)))</formula>
    </cfRule>
    <cfRule type="containsText" dxfId="718" priority="5" stopIfTrue="1" operator="containsText" text=" Сборочные единицы ">
      <formula>NOT(ISERROR(SEARCH(" Сборочные единицы ",M1)))</formula>
    </cfRule>
    <cfRule type="containsText" dxfId="717" priority="6" stopIfTrue="1" operator="containsText" text=" Заполнения проёмов ">
      <formula>NOT(ISERROR(SEARCH(" Заполнения проёмов ",M1)))</formula>
    </cfRule>
    <cfRule type="containsText" dxfId="716" priority="7" stopIfTrue="1" operator="containsText" text=" Сборочные единицы ">
      <formula>NOT(ISERROR(SEARCH(" Сборочные единицы ",M1)))</formula>
    </cfRule>
    <cfRule type="containsText" dxfId="715" priority="8" stopIfTrue="1" operator="containsText" text=" Изделия ">
      <formula>NOT(ISERROR(SEARCH(" Изделия ",M1)))</formula>
    </cfRule>
    <cfRule type="containsText" dxfId="714" priority="9" stopIfTrue="1" operator="containsText" text=" Материалы ">
      <formula>NOT(ISERROR(SEARCH(" Материалы ",M1)))</formula>
    </cfRule>
    <cfRule type="containsText" dxfId="713" priority="10" stopIfTrue="1" operator="containsText" text=" Изделия арматурные ">
      <formula>NOT(ISERROR(SEARCH(" Изделия арматурные ",M1)))</formula>
    </cfRule>
    <cfRule type="containsText" dxfId="712" priority="11" stopIfTrue="1" operator="containsText" text=" Прокат ">
      <formula>NOT(ISERROR(SEARCH(" Прокат ",M1)))</formula>
    </cfRule>
    <cfRule type="containsText" dxfId="711" priority="12" stopIfTrue="1" operator="containsText" text="Элементы на отм.">
      <formula>NOT(ISERROR(SEARCH("Элементы на отм.",M1)))</formula>
    </cfRule>
    <cfRule type="containsText" dxfId="710" priority="13" stopIfTrue="1" operator="containsText" text=", на ">
      <formula>NOT(ISERROR(SEARCH(", на ",M1)))</formula>
    </cfRule>
    <cfRule type="containsText" dxfId="709" priority="14" stopIfTrue="1" operator="containsText" text="шт.)">
      <formula>NOT(ISERROR(SEARCH("шт.)",M1)))</formula>
    </cfRule>
  </conditionalFormatting>
  <pageMargins left="0" right="0" top="0" bottom="0" header="0" footer="0"/>
  <pageSetup paperSize="8"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2B184-3B4A-432C-B42E-F2DB53F28D62}">
  <sheetPr codeName="Лист18">
    <tabColor rgb="FF000000"/>
    <pageSetUpPr fitToPage="1"/>
  </sheetPr>
  <dimension ref="A1:L6"/>
  <sheetViews>
    <sheetView workbookViewId="0">
      <selection activeCell="A6" sqref="A6:L6"/>
    </sheetView>
  </sheetViews>
  <sheetFormatPr defaultRowHeight="15" x14ac:dyDescent="0.25"/>
  <cols>
    <col min="1" max="1" width="16.28515625" customWidth="1"/>
    <col min="2" max="12" width="8.140625" customWidth="1"/>
  </cols>
  <sheetData>
    <row r="1" spans="1:12" ht="47.25" x14ac:dyDescent="0.25">
      <c r="A1" s="44" t="s">
        <v>2962</v>
      </c>
      <c r="B1" s="45" t="s">
        <v>2963</v>
      </c>
      <c r="C1" s="45"/>
      <c r="D1" s="45"/>
      <c r="E1" s="45"/>
      <c r="F1" s="45"/>
      <c r="G1" s="45"/>
      <c r="H1" s="45"/>
      <c r="I1" s="45"/>
      <c r="J1" s="45"/>
      <c r="K1" s="46" t="s">
        <v>2964</v>
      </c>
      <c r="L1" s="47" t="s">
        <v>2965</v>
      </c>
    </row>
    <row r="2" spans="1:12" ht="22.7" customHeight="1" x14ac:dyDescent="0.25">
      <c r="A2" s="48"/>
      <c r="B2" s="49" t="s">
        <v>2966</v>
      </c>
      <c r="C2" s="49"/>
      <c r="D2" s="49"/>
      <c r="E2" s="49"/>
      <c r="F2" s="49"/>
      <c r="G2" s="49"/>
      <c r="H2" s="49"/>
      <c r="I2" s="49"/>
      <c r="J2" s="49" t="s">
        <v>2964</v>
      </c>
      <c r="K2" s="50"/>
      <c r="L2" s="51" t="s">
        <v>2967</v>
      </c>
    </row>
    <row r="3" spans="1:12" ht="22.7" customHeight="1" x14ac:dyDescent="0.25">
      <c r="A3" s="48"/>
      <c r="B3" s="49" t="s">
        <v>2</v>
      </c>
      <c r="C3" s="49"/>
      <c r="D3" s="49"/>
      <c r="E3" s="49"/>
      <c r="F3" s="49"/>
      <c r="G3" s="49"/>
      <c r="H3" s="49" t="s">
        <v>1</v>
      </c>
      <c r="I3" s="49"/>
      <c r="J3" s="49"/>
      <c r="K3" s="50"/>
      <c r="L3" s="51"/>
    </row>
    <row r="4" spans="1:12" ht="22.7" customHeight="1" x14ac:dyDescent="0.25">
      <c r="A4" s="48"/>
      <c r="B4" s="49" t="s">
        <v>2909</v>
      </c>
      <c r="C4" s="49"/>
      <c r="D4" s="49"/>
      <c r="E4" s="49"/>
      <c r="F4" s="49"/>
      <c r="G4" s="49"/>
      <c r="H4" s="49"/>
      <c r="I4" s="49"/>
      <c r="J4" s="49"/>
      <c r="K4" s="50"/>
      <c r="L4" s="51"/>
    </row>
    <row r="5" spans="1:12" ht="22.7" customHeight="1" thickBot="1" x14ac:dyDescent="0.3">
      <c r="A5" s="52"/>
      <c r="B5" s="53" t="s">
        <v>2970</v>
      </c>
      <c r="C5" s="53" t="s">
        <v>3375</v>
      </c>
      <c r="D5" s="53" t="s">
        <v>2968</v>
      </c>
      <c r="E5" s="53" t="s">
        <v>3362</v>
      </c>
      <c r="F5" s="53" t="s">
        <v>3193</v>
      </c>
      <c r="G5" s="53" t="s">
        <v>2964</v>
      </c>
      <c r="H5" s="53" t="s">
        <v>3377</v>
      </c>
      <c r="I5" s="53" t="s">
        <v>2964</v>
      </c>
      <c r="J5" s="54"/>
      <c r="K5" s="55"/>
      <c r="L5" s="51"/>
    </row>
    <row r="6" spans="1:12" ht="22.7" customHeight="1" thickBot="1" x14ac:dyDescent="0.3">
      <c r="A6" s="56" t="s">
        <v>3549</v>
      </c>
      <c r="B6" s="57">
        <v>207.57</v>
      </c>
      <c r="C6" s="57">
        <v>7410.2300000000005</v>
      </c>
      <c r="D6" s="57">
        <v>5813.39</v>
      </c>
      <c r="E6" s="57">
        <v>1676.02</v>
      </c>
      <c r="F6" s="57">
        <v>1339.65</v>
      </c>
      <c r="G6" s="57">
        <v>16446.849999999999</v>
      </c>
      <c r="H6" s="57">
        <v>795.2</v>
      </c>
      <c r="I6" s="57">
        <v>795.2</v>
      </c>
      <c r="J6" s="57">
        <v>17242.05</v>
      </c>
      <c r="K6" s="58">
        <v>17242.05</v>
      </c>
      <c r="L6" s="59">
        <v>81.5</v>
      </c>
    </row>
  </sheetData>
  <mergeCells count="9">
    <mergeCell ref="A1:A5"/>
    <mergeCell ref="B1:J1"/>
    <mergeCell ref="K1:K5"/>
    <mergeCell ref="B2:I2"/>
    <mergeCell ref="J2:J5"/>
    <mergeCell ref="L2:L5"/>
    <mergeCell ref="B3:G3"/>
    <mergeCell ref="H3:I3"/>
    <mergeCell ref="B4:I4"/>
  </mergeCells>
  <conditionalFormatting sqref="A1:K5">
    <cfRule type="containsText" dxfId="708" priority="29" stopIfTrue="1" operator="containsText" text="С ЛИСТА">
      <formula>NOT(ISERROR(SEARCH("С ЛИСТА",A1)))</formula>
    </cfRule>
    <cfRule type="containsText" dxfId="707" priority="30" stopIfTrue="1" operator="containsText" text="ИЗ ФАЙЛА">
      <formula>NOT(ISERROR(SEARCH("ИЗ ФАЙЛА",A1)))</formula>
    </cfRule>
    <cfRule type="containsText" dxfId="706" priority="31" stopIfTrue="1" operator="containsText" text="!!!">
      <formula>NOT(ISERROR(SEARCH("!!!",A1)))</formula>
    </cfRule>
    <cfRule type="containsText" dxfId="705" priority="32" stopIfTrue="1" operator="containsText" text=" Заполнения проёмов ">
      <formula>NOT(ISERROR(SEARCH(" Заполнения проёмов ",A1)))</formula>
    </cfRule>
    <cfRule type="containsText" dxfId="704" priority="33" stopIfTrue="1" operator="containsText" text=" Сборочные единицы ">
      <formula>NOT(ISERROR(SEARCH(" Сборочные единицы ",A1)))</formula>
    </cfRule>
    <cfRule type="containsText" dxfId="703" priority="34" stopIfTrue="1" operator="containsText" text=" Заполнения проёмов ">
      <formula>NOT(ISERROR(SEARCH(" Заполнения проёмов ",A1)))</formula>
    </cfRule>
    <cfRule type="containsText" dxfId="702" priority="35" stopIfTrue="1" operator="containsText" text=" Сборочные единицы ">
      <formula>NOT(ISERROR(SEARCH(" Сборочные единицы ",A1)))</formula>
    </cfRule>
    <cfRule type="containsText" dxfId="701" priority="36" stopIfTrue="1" operator="containsText" text=" Изделия ">
      <formula>NOT(ISERROR(SEARCH(" Изделия ",A1)))</formula>
    </cfRule>
    <cfRule type="containsText" dxfId="700" priority="37" stopIfTrue="1" operator="containsText" text=" Материалы ">
      <formula>NOT(ISERROR(SEARCH(" Материалы ",A1)))</formula>
    </cfRule>
    <cfRule type="containsText" dxfId="699" priority="38" stopIfTrue="1" operator="containsText" text=" Изделия арматурные ">
      <formula>NOT(ISERROR(SEARCH(" Изделия арматурные ",A1)))</formula>
    </cfRule>
    <cfRule type="containsText" dxfId="698" priority="39" stopIfTrue="1" operator="containsText" text=" Прокат ">
      <formula>NOT(ISERROR(SEARCH(" Прокат ",A1)))</formula>
    </cfRule>
    <cfRule type="containsText" dxfId="697" priority="40" stopIfTrue="1" operator="containsText" text="Элементы на отм.">
      <formula>NOT(ISERROR(SEARCH("Элементы на отм.",A1)))</formula>
    </cfRule>
    <cfRule type="containsText" dxfId="696" priority="41" stopIfTrue="1" operator="containsText" text=", на ">
      <formula>NOT(ISERROR(SEARCH(", на ",A1)))</formula>
    </cfRule>
    <cfRule type="containsText" dxfId="695" priority="42" stopIfTrue="1" operator="containsText" text="шт.)">
      <formula>NOT(ISERROR(SEARCH("шт.)",A1)))</formula>
    </cfRule>
  </conditionalFormatting>
  <conditionalFormatting sqref="A6:K6">
    <cfRule type="containsText" dxfId="694" priority="15" stopIfTrue="1" operator="containsText" text="С ЛИСТА">
      <formula>NOT(ISERROR(SEARCH("С ЛИСТА",A6)))</formula>
    </cfRule>
    <cfRule type="containsText" dxfId="693" priority="16" stopIfTrue="1" operator="containsText" text="ИЗ ФАЙЛА">
      <formula>NOT(ISERROR(SEARCH("ИЗ ФАЙЛА",A6)))</formula>
    </cfRule>
    <cfRule type="containsText" dxfId="692" priority="17" stopIfTrue="1" operator="containsText" text="!!!">
      <formula>NOT(ISERROR(SEARCH("!!!",A6)))</formula>
    </cfRule>
    <cfRule type="containsText" dxfId="691" priority="18" stopIfTrue="1" operator="containsText" text=" Заполнения проёмов ">
      <formula>NOT(ISERROR(SEARCH(" Заполнения проёмов ",A6)))</formula>
    </cfRule>
    <cfRule type="containsText" dxfId="690" priority="19" stopIfTrue="1" operator="containsText" text=" Сборочные единицы ">
      <formula>NOT(ISERROR(SEARCH(" Сборочные единицы ",A6)))</formula>
    </cfRule>
    <cfRule type="containsText" dxfId="689" priority="20" stopIfTrue="1" operator="containsText" text=" Заполнения проёмов ">
      <formula>NOT(ISERROR(SEARCH(" Заполнения проёмов ",A6)))</formula>
    </cfRule>
    <cfRule type="containsText" dxfId="688" priority="21" stopIfTrue="1" operator="containsText" text=" Сборочные единицы ">
      <formula>NOT(ISERROR(SEARCH(" Сборочные единицы ",A6)))</formula>
    </cfRule>
    <cfRule type="containsText" dxfId="687" priority="22" stopIfTrue="1" operator="containsText" text=" Изделия ">
      <formula>NOT(ISERROR(SEARCH(" Изделия ",A6)))</formula>
    </cfRule>
    <cfRule type="containsText" dxfId="686" priority="23" stopIfTrue="1" operator="containsText" text=" Материалы ">
      <formula>NOT(ISERROR(SEARCH(" Материалы ",A6)))</formula>
    </cfRule>
    <cfRule type="containsText" dxfId="685" priority="24" stopIfTrue="1" operator="containsText" text=" Изделия арматурные ">
      <formula>NOT(ISERROR(SEARCH(" Изделия арматурные ",A6)))</formula>
    </cfRule>
    <cfRule type="containsText" dxfId="684" priority="25" stopIfTrue="1" operator="containsText" text=" Прокат ">
      <formula>NOT(ISERROR(SEARCH(" Прокат ",A6)))</formula>
    </cfRule>
    <cfRule type="containsText" dxfId="683" priority="26" stopIfTrue="1" operator="containsText" text="Элементы на отм.">
      <formula>NOT(ISERROR(SEARCH("Элементы на отм.",A6)))</formula>
    </cfRule>
    <cfRule type="containsText" dxfId="682" priority="27" stopIfTrue="1" operator="containsText" text=", на ">
      <formula>NOT(ISERROR(SEARCH(", на ",A6)))</formula>
    </cfRule>
    <cfRule type="containsText" dxfId="681" priority="28" stopIfTrue="1" operator="containsText" text="шт.)">
      <formula>NOT(ISERROR(SEARCH("шт.)",A6)))</formula>
    </cfRule>
  </conditionalFormatting>
  <conditionalFormatting sqref="L1:L6">
    <cfRule type="containsText" dxfId="680" priority="1" stopIfTrue="1" operator="containsText" text="С ЛИСТА">
      <formula>NOT(ISERROR(SEARCH("С ЛИСТА",L1)))</formula>
    </cfRule>
    <cfRule type="containsText" dxfId="679" priority="2" stopIfTrue="1" operator="containsText" text="ИЗ ФАЙЛА">
      <formula>NOT(ISERROR(SEARCH("ИЗ ФАЙЛА",L1)))</formula>
    </cfRule>
    <cfRule type="containsText" dxfId="678" priority="3" stopIfTrue="1" operator="containsText" text="!!!">
      <formula>NOT(ISERROR(SEARCH("!!!",L1)))</formula>
    </cfRule>
    <cfRule type="containsText" dxfId="677" priority="4" stopIfTrue="1" operator="containsText" text=" Заполнения проёмов ">
      <formula>NOT(ISERROR(SEARCH(" Заполнения проёмов ",L1)))</formula>
    </cfRule>
    <cfRule type="containsText" dxfId="676" priority="5" stopIfTrue="1" operator="containsText" text=" Сборочные единицы ">
      <formula>NOT(ISERROR(SEARCH(" Сборочные единицы ",L1)))</formula>
    </cfRule>
    <cfRule type="containsText" dxfId="675" priority="6" stopIfTrue="1" operator="containsText" text=" Заполнения проёмов ">
      <formula>NOT(ISERROR(SEARCH(" Заполнения проёмов ",L1)))</formula>
    </cfRule>
    <cfRule type="containsText" dxfId="674" priority="7" stopIfTrue="1" operator="containsText" text=" Сборочные единицы ">
      <formula>NOT(ISERROR(SEARCH(" Сборочные единицы ",L1)))</formula>
    </cfRule>
    <cfRule type="containsText" dxfId="673" priority="8" stopIfTrue="1" operator="containsText" text=" Изделия ">
      <formula>NOT(ISERROR(SEARCH(" Изделия ",L1)))</formula>
    </cfRule>
    <cfRule type="containsText" dxfId="672" priority="9" stopIfTrue="1" operator="containsText" text=" Материалы ">
      <formula>NOT(ISERROR(SEARCH(" Материалы ",L1)))</formula>
    </cfRule>
    <cfRule type="containsText" dxfId="671" priority="10" stopIfTrue="1" operator="containsText" text=" Изделия арматурные ">
      <formula>NOT(ISERROR(SEARCH(" Изделия арматурные ",L1)))</formula>
    </cfRule>
    <cfRule type="containsText" dxfId="670" priority="11" stopIfTrue="1" operator="containsText" text=" Прокат ">
      <formula>NOT(ISERROR(SEARCH(" Прокат ",L1)))</formula>
    </cfRule>
    <cfRule type="containsText" dxfId="669" priority="12" stopIfTrue="1" operator="containsText" text="Элементы на отм.">
      <formula>NOT(ISERROR(SEARCH("Элементы на отм.",L1)))</formula>
    </cfRule>
    <cfRule type="containsText" dxfId="668" priority="13" stopIfTrue="1" operator="containsText" text=", на ">
      <formula>NOT(ISERROR(SEARCH(", на ",L1)))</formula>
    </cfRule>
    <cfRule type="containsText" dxfId="667" priority="14" stopIfTrue="1" operator="containsText" text="шт.)">
      <formula>NOT(ISERROR(SEARCH("шт.)",L1)))</formula>
    </cfRule>
  </conditionalFormatting>
  <pageMargins left="0" right="0" top="0" bottom="0" header="0" footer="0"/>
  <pageSetup paperSize="8"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AA12-318A-4F06-AE2F-F20A1F54E63D}">
  <sheetPr codeName="Лист53">
    <tabColor rgb="FF000000"/>
  </sheetPr>
  <dimension ref="A1:F29"/>
  <sheetViews>
    <sheetView workbookViewId="0"/>
  </sheetViews>
  <sheetFormatPr defaultRowHeight="15" x14ac:dyDescent="0.25"/>
  <cols>
    <col min="1" max="1" width="7.85546875" customWidth="1"/>
    <col min="2" max="2" width="24.5703125" customWidth="1"/>
    <col min="3" max="3" width="29.42578125" customWidth="1"/>
    <col min="4" max="4" width="7.85546875" customWidth="1"/>
    <col min="5" max="5" width="10.28515625" customWidth="1"/>
    <col min="6" max="6" width="12.7109375" customWidth="1"/>
  </cols>
  <sheetData>
    <row r="1" spans="1:6" ht="31.5" x14ac:dyDescent="0.25">
      <c r="A1" s="60" t="s">
        <v>2911</v>
      </c>
      <c r="B1" s="61" t="s">
        <v>2912</v>
      </c>
      <c r="C1" s="61" t="s">
        <v>2913</v>
      </c>
      <c r="D1" s="61" t="s">
        <v>3379</v>
      </c>
      <c r="E1" s="61" t="s">
        <v>3380</v>
      </c>
      <c r="F1" s="62" t="s">
        <v>3124</v>
      </c>
    </row>
    <row r="2" spans="1:6" ht="15.75" x14ac:dyDescent="0.25">
      <c r="A2" s="74" t="s">
        <v>3141</v>
      </c>
      <c r="B2" s="75"/>
      <c r="C2" s="75"/>
      <c r="D2" s="75"/>
      <c r="E2" s="75"/>
      <c r="F2" s="76"/>
    </row>
    <row r="3" spans="1:6" ht="15.75" x14ac:dyDescent="0.25">
      <c r="A3" s="63">
        <v>1</v>
      </c>
      <c r="B3" s="49" t="s">
        <v>2909</v>
      </c>
      <c r="C3" s="64" t="s">
        <v>3381</v>
      </c>
      <c r="D3" s="64">
        <v>3598</v>
      </c>
      <c r="E3" s="64">
        <v>0.88800000000000001</v>
      </c>
      <c r="F3" s="65" t="s">
        <v>2932</v>
      </c>
    </row>
    <row r="4" spans="1:6" ht="15.75" x14ac:dyDescent="0.25">
      <c r="A4" s="63">
        <v>2</v>
      </c>
      <c r="B4" s="49"/>
      <c r="C4" s="64" t="s">
        <v>3382</v>
      </c>
      <c r="D4" s="64">
        <v>478</v>
      </c>
      <c r="E4" s="64">
        <v>1.208</v>
      </c>
      <c r="F4" s="65" t="s">
        <v>2932</v>
      </c>
    </row>
    <row r="5" spans="1:6" ht="15.75" x14ac:dyDescent="0.25">
      <c r="A5" s="63">
        <v>3</v>
      </c>
      <c r="B5" s="49"/>
      <c r="C5" s="64" t="s">
        <v>3383</v>
      </c>
      <c r="D5" s="64">
        <v>238</v>
      </c>
      <c r="E5" s="64" t="s">
        <v>3384</v>
      </c>
      <c r="F5" s="65" t="s">
        <v>0</v>
      </c>
    </row>
    <row r="6" spans="1:6" ht="15.75" x14ac:dyDescent="0.25">
      <c r="A6" s="63">
        <v>4</v>
      </c>
      <c r="B6" s="49"/>
      <c r="C6" s="64" t="s">
        <v>3385</v>
      </c>
      <c r="D6" s="64">
        <v>296</v>
      </c>
      <c r="E6" s="64" t="s">
        <v>3386</v>
      </c>
      <c r="F6" s="65" t="s">
        <v>0</v>
      </c>
    </row>
    <row r="7" spans="1:6" ht="15.75" x14ac:dyDescent="0.25">
      <c r="A7" s="63">
        <v>4</v>
      </c>
      <c r="B7" s="49"/>
      <c r="C7" s="64" t="s">
        <v>3387</v>
      </c>
      <c r="D7" s="64">
        <v>88</v>
      </c>
      <c r="E7" s="64" t="s">
        <v>3388</v>
      </c>
      <c r="F7" s="65" t="s">
        <v>0</v>
      </c>
    </row>
    <row r="8" spans="1:6" ht="15.75" x14ac:dyDescent="0.25">
      <c r="A8" s="63">
        <v>5</v>
      </c>
      <c r="B8" s="49"/>
      <c r="C8" s="64" t="s">
        <v>3389</v>
      </c>
      <c r="D8" s="64">
        <v>88</v>
      </c>
      <c r="E8" s="64" t="s">
        <v>3390</v>
      </c>
      <c r="F8" s="65" t="s">
        <v>0</v>
      </c>
    </row>
    <row r="9" spans="1:6" ht="15.75" x14ac:dyDescent="0.25">
      <c r="A9" s="63">
        <v>6</v>
      </c>
      <c r="B9" s="49"/>
      <c r="C9" s="64" t="s">
        <v>3391</v>
      </c>
      <c r="D9" s="64">
        <v>612</v>
      </c>
      <c r="E9" s="64" t="s">
        <v>3392</v>
      </c>
      <c r="F9" s="65" t="s">
        <v>0</v>
      </c>
    </row>
    <row r="10" spans="1:6" ht="15.75" x14ac:dyDescent="0.25">
      <c r="A10" s="63">
        <v>7</v>
      </c>
      <c r="B10" s="49"/>
      <c r="C10" s="64" t="s">
        <v>3393</v>
      </c>
      <c r="D10" s="64">
        <v>32</v>
      </c>
      <c r="E10" s="64" t="s">
        <v>3394</v>
      </c>
      <c r="F10" s="65" t="s">
        <v>0</v>
      </c>
    </row>
    <row r="11" spans="1:6" ht="15.75" x14ac:dyDescent="0.25">
      <c r="A11" s="63">
        <v>8</v>
      </c>
      <c r="B11" s="49"/>
      <c r="C11" s="64" t="s">
        <v>3395</v>
      </c>
      <c r="D11" s="64">
        <v>32</v>
      </c>
      <c r="E11" s="64" t="s">
        <v>3396</v>
      </c>
      <c r="F11" s="65" t="s">
        <v>0</v>
      </c>
    </row>
    <row r="12" spans="1:6" ht="15.75" x14ac:dyDescent="0.25">
      <c r="A12" s="63">
        <v>9</v>
      </c>
      <c r="B12" s="49"/>
      <c r="C12" s="64" t="s">
        <v>3397</v>
      </c>
      <c r="D12" s="64">
        <v>43</v>
      </c>
      <c r="E12" s="64" t="s">
        <v>3398</v>
      </c>
      <c r="F12" s="65" t="s">
        <v>0</v>
      </c>
    </row>
    <row r="13" spans="1:6" ht="15.75" x14ac:dyDescent="0.25">
      <c r="A13" s="63">
        <v>10</v>
      </c>
      <c r="B13" s="49"/>
      <c r="C13" s="64" t="s">
        <v>3399</v>
      </c>
      <c r="D13" s="64">
        <v>98</v>
      </c>
      <c r="E13" s="64" t="s">
        <v>3400</v>
      </c>
      <c r="F13" s="65" t="s">
        <v>0</v>
      </c>
    </row>
    <row r="14" spans="1:6" ht="15.75" x14ac:dyDescent="0.25">
      <c r="A14" s="63">
        <v>11</v>
      </c>
      <c r="B14" s="49"/>
      <c r="C14" s="64" t="s">
        <v>3401</v>
      </c>
      <c r="D14" s="64">
        <v>10</v>
      </c>
      <c r="E14" s="64" t="s">
        <v>3402</v>
      </c>
      <c r="F14" s="65" t="s">
        <v>0</v>
      </c>
    </row>
    <row r="15" spans="1:6" ht="15.75" x14ac:dyDescent="0.25">
      <c r="A15" s="63">
        <v>11</v>
      </c>
      <c r="B15" s="49"/>
      <c r="C15" s="64" t="s">
        <v>3403</v>
      </c>
      <c r="D15" s="64">
        <v>16</v>
      </c>
      <c r="E15" s="64" t="s">
        <v>3404</v>
      </c>
      <c r="F15" s="65" t="s">
        <v>0</v>
      </c>
    </row>
    <row r="16" spans="1:6" ht="15.75" x14ac:dyDescent="0.25">
      <c r="A16" s="63">
        <v>11</v>
      </c>
      <c r="B16" s="49"/>
      <c r="C16" s="64" t="s">
        <v>3405</v>
      </c>
      <c r="D16" s="64">
        <v>22</v>
      </c>
      <c r="E16" s="64" t="s">
        <v>3406</v>
      </c>
      <c r="F16" s="65" t="s">
        <v>0</v>
      </c>
    </row>
    <row r="17" spans="1:6" ht="15.75" x14ac:dyDescent="0.25">
      <c r="A17" s="63">
        <v>21</v>
      </c>
      <c r="B17" s="49"/>
      <c r="C17" s="64" t="s">
        <v>3405</v>
      </c>
      <c r="D17" s="64">
        <v>18</v>
      </c>
      <c r="E17" s="64" t="s">
        <v>3406</v>
      </c>
      <c r="F17" s="65" t="s">
        <v>2932</v>
      </c>
    </row>
    <row r="18" spans="1:6" ht="15.75" x14ac:dyDescent="0.25">
      <c r="A18" s="63">
        <v>21</v>
      </c>
      <c r="B18" s="49"/>
      <c r="C18" s="64" t="s">
        <v>3407</v>
      </c>
      <c r="D18" s="64">
        <v>18</v>
      </c>
      <c r="E18" s="64" t="s">
        <v>3408</v>
      </c>
      <c r="F18" s="65" t="s">
        <v>2932</v>
      </c>
    </row>
    <row r="19" spans="1:6" ht="15.75" x14ac:dyDescent="0.25">
      <c r="A19" s="63">
        <v>31</v>
      </c>
      <c r="B19" s="49"/>
      <c r="C19" s="64" t="s">
        <v>3409</v>
      </c>
      <c r="D19" s="64">
        <v>50</v>
      </c>
      <c r="E19" s="64" t="s">
        <v>3410</v>
      </c>
      <c r="F19" s="65" t="s">
        <v>0</v>
      </c>
    </row>
    <row r="20" spans="1:6" ht="15.75" x14ac:dyDescent="0.25">
      <c r="A20" s="63">
        <v>31</v>
      </c>
      <c r="B20" s="49"/>
      <c r="C20" s="64" t="s">
        <v>3405</v>
      </c>
      <c r="D20" s="64">
        <v>26</v>
      </c>
      <c r="E20" s="64" t="s">
        <v>3406</v>
      </c>
      <c r="F20" s="65" t="s">
        <v>2932</v>
      </c>
    </row>
    <row r="21" spans="1:6" ht="15.75" x14ac:dyDescent="0.25">
      <c r="A21" s="63">
        <v>31</v>
      </c>
      <c r="B21" s="49"/>
      <c r="C21" s="64" t="s">
        <v>3411</v>
      </c>
      <c r="D21" s="64">
        <v>22</v>
      </c>
      <c r="E21" s="64" t="s">
        <v>3412</v>
      </c>
      <c r="F21" s="65" t="s">
        <v>2932</v>
      </c>
    </row>
    <row r="22" spans="1:6" ht="15.75" x14ac:dyDescent="0.25">
      <c r="A22" s="63">
        <v>41</v>
      </c>
      <c r="B22" s="49"/>
      <c r="C22" s="64" t="s">
        <v>3409</v>
      </c>
      <c r="D22" s="64">
        <v>42</v>
      </c>
      <c r="E22" s="64" t="s">
        <v>3410</v>
      </c>
      <c r="F22" s="65" t="s">
        <v>2932</v>
      </c>
    </row>
    <row r="23" spans="1:6" ht="15.75" x14ac:dyDescent="0.25">
      <c r="A23" s="63">
        <v>41</v>
      </c>
      <c r="B23" s="49"/>
      <c r="C23" s="64" t="s">
        <v>3413</v>
      </c>
      <c r="D23" s="64">
        <v>26</v>
      </c>
      <c r="E23" s="64" t="s">
        <v>3414</v>
      </c>
      <c r="F23" s="65" t="s">
        <v>2932</v>
      </c>
    </row>
    <row r="24" spans="1:6" ht="15.75" x14ac:dyDescent="0.25">
      <c r="A24" s="63">
        <v>41</v>
      </c>
      <c r="B24" s="49"/>
      <c r="C24" s="64" t="s">
        <v>3415</v>
      </c>
      <c r="D24" s="64">
        <v>5</v>
      </c>
      <c r="E24" s="64" t="s">
        <v>3416</v>
      </c>
      <c r="F24" s="65" t="s">
        <v>2932</v>
      </c>
    </row>
    <row r="25" spans="1:6" ht="15.75" x14ac:dyDescent="0.25">
      <c r="A25" s="63" t="s">
        <v>2932</v>
      </c>
      <c r="B25" s="64" t="s">
        <v>2980</v>
      </c>
      <c r="C25" s="64" t="s">
        <v>2967</v>
      </c>
      <c r="D25" s="64" t="s">
        <v>3417</v>
      </c>
      <c r="E25" s="64" t="s">
        <v>2932</v>
      </c>
      <c r="F25" s="65" t="s">
        <v>3</v>
      </c>
    </row>
    <row r="26" spans="1:6" ht="15.75" x14ac:dyDescent="0.25">
      <c r="A26" s="63" t="s">
        <v>2932</v>
      </c>
      <c r="B26" s="49" t="s">
        <v>2932</v>
      </c>
      <c r="C26" s="64" t="s">
        <v>3418</v>
      </c>
      <c r="D26" s="64" t="s">
        <v>3419</v>
      </c>
      <c r="E26" s="64" t="s">
        <v>2932</v>
      </c>
      <c r="F26" s="65" t="s">
        <v>2349</v>
      </c>
    </row>
    <row r="27" spans="1:6" ht="15.75" x14ac:dyDescent="0.25">
      <c r="A27" s="63" t="s">
        <v>3177</v>
      </c>
      <c r="B27" s="49"/>
      <c r="C27" s="64" t="s">
        <v>3178</v>
      </c>
      <c r="D27" s="64">
        <v>114</v>
      </c>
      <c r="E27" s="64">
        <v>2.93</v>
      </c>
      <c r="F27" s="65" t="s">
        <v>2932</v>
      </c>
    </row>
    <row r="28" spans="1:6" ht="15.75" x14ac:dyDescent="0.25">
      <c r="A28" s="63" t="s">
        <v>3179</v>
      </c>
      <c r="B28" s="49"/>
      <c r="C28" s="64" t="s">
        <v>3180</v>
      </c>
      <c r="D28" s="64">
        <v>17</v>
      </c>
      <c r="E28" s="64">
        <v>3.14</v>
      </c>
      <c r="F28" s="65" t="s">
        <v>2932</v>
      </c>
    </row>
    <row r="29" spans="1:6" ht="16.5" thickBot="1" x14ac:dyDescent="0.3">
      <c r="A29" s="71" t="s">
        <v>3187</v>
      </c>
      <c r="B29" s="77"/>
      <c r="C29" s="72" t="s">
        <v>3188</v>
      </c>
      <c r="D29" s="72">
        <v>40</v>
      </c>
      <c r="E29" s="72">
        <v>1.65</v>
      </c>
      <c r="F29" s="73" t="s">
        <v>2932</v>
      </c>
    </row>
  </sheetData>
  <mergeCells count="3">
    <mergeCell ref="A2:F2"/>
    <mergeCell ref="B3:B24"/>
    <mergeCell ref="B26:B29"/>
  </mergeCells>
  <conditionalFormatting sqref="A1:F29">
    <cfRule type="containsText" dxfId="666" priority="1" stopIfTrue="1" operator="containsText" text="С ЛИСТА">
      <formula>NOT(ISERROR(SEARCH("С ЛИСТА",A1)))</formula>
    </cfRule>
    <cfRule type="containsText" dxfId="665" priority="2" stopIfTrue="1" operator="containsText" text="ИЗ ФАЙЛА">
      <formula>NOT(ISERROR(SEARCH("ИЗ ФАЙЛА",A1)))</formula>
    </cfRule>
    <cfRule type="containsText" dxfId="664" priority="3" stopIfTrue="1" operator="containsText" text="!!!">
      <formula>NOT(ISERROR(SEARCH("!!!",A1)))</formula>
    </cfRule>
    <cfRule type="containsText" dxfId="663" priority="4" stopIfTrue="1" operator="containsText" text=" Заполнения проёмов ">
      <formula>NOT(ISERROR(SEARCH(" Заполнения проёмов ",A1)))</formula>
    </cfRule>
    <cfRule type="containsText" dxfId="662" priority="5" stopIfTrue="1" operator="containsText" text=" Сборочные единицы ">
      <formula>NOT(ISERROR(SEARCH(" Сборочные единицы ",A1)))</formula>
    </cfRule>
    <cfRule type="containsText" dxfId="661" priority="6" stopIfTrue="1" operator="containsText" text=" Заполнения проёмов ">
      <formula>NOT(ISERROR(SEARCH(" Заполнения проёмов ",A1)))</formula>
    </cfRule>
    <cfRule type="containsText" dxfId="660" priority="7" stopIfTrue="1" operator="containsText" text=" Сборочные единицы ">
      <formula>NOT(ISERROR(SEARCH(" Сборочные единицы ",A1)))</formula>
    </cfRule>
    <cfRule type="containsText" dxfId="659" priority="8" stopIfTrue="1" operator="containsText" text=" Изделия ">
      <formula>NOT(ISERROR(SEARCH(" Изделия ",A1)))</formula>
    </cfRule>
    <cfRule type="containsText" dxfId="658" priority="9" stopIfTrue="1" operator="containsText" text=" Материалы ">
      <formula>NOT(ISERROR(SEARCH(" Материалы ",A1)))</formula>
    </cfRule>
    <cfRule type="containsText" dxfId="657" priority="10" stopIfTrue="1" operator="containsText" text=" Изделия арматурные ">
      <formula>NOT(ISERROR(SEARCH(" Изделия арматурные ",A1)))</formula>
    </cfRule>
    <cfRule type="containsText" dxfId="656" priority="11" stopIfTrue="1" operator="containsText" text=" Прокат ">
      <formula>NOT(ISERROR(SEARCH(" Прокат ",A1)))</formula>
    </cfRule>
    <cfRule type="containsText" dxfId="655" priority="12" stopIfTrue="1" operator="containsText" text="Элементы на отм.">
      <formula>NOT(ISERROR(SEARCH("Элементы на отм.",A1)))</formula>
    </cfRule>
    <cfRule type="containsText" dxfId="654" priority="13" stopIfTrue="1" operator="containsText" text=", на ">
      <formula>NOT(ISERROR(SEARCH(", на ",A1)))</formula>
    </cfRule>
    <cfRule type="containsText" dxfId="653" priority="14" stopIfTrue="1" operator="containsText" text="шт.)">
      <formula>NOT(ISERROR(SEARCH("шт.)",A1)))</formula>
    </cfRule>
  </conditionalFormatting>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04220-E445-47FA-AA53-35BF79C41B04}">
  <sheetPr codeName="Лист19">
    <tabColor rgb="FF000000"/>
    <pageSetUpPr fitToPage="1"/>
  </sheetPr>
  <dimension ref="A1:M6"/>
  <sheetViews>
    <sheetView workbookViewId="0">
      <selection activeCell="A6" sqref="A6:M6"/>
    </sheetView>
  </sheetViews>
  <sheetFormatPr defaultRowHeight="15" x14ac:dyDescent="0.25"/>
  <cols>
    <col min="1" max="1" width="16.28515625" customWidth="1"/>
    <col min="2" max="13" width="8.140625" customWidth="1"/>
  </cols>
  <sheetData>
    <row r="1" spans="1:13" ht="47.25" x14ac:dyDescent="0.25">
      <c r="A1" s="44" t="s">
        <v>2962</v>
      </c>
      <c r="B1" s="45" t="s">
        <v>2963</v>
      </c>
      <c r="C1" s="45"/>
      <c r="D1" s="45"/>
      <c r="E1" s="45"/>
      <c r="F1" s="45"/>
      <c r="G1" s="45"/>
      <c r="H1" s="45"/>
      <c r="I1" s="45"/>
      <c r="J1" s="45"/>
      <c r="K1" s="45"/>
      <c r="L1" s="46" t="s">
        <v>2964</v>
      </c>
      <c r="M1" s="47" t="s">
        <v>2965</v>
      </c>
    </row>
    <row r="2" spans="1:13" ht="22.7" customHeight="1" x14ac:dyDescent="0.25">
      <c r="A2" s="48"/>
      <c r="B2" s="49" t="s">
        <v>2966</v>
      </c>
      <c r="C2" s="49"/>
      <c r="D2" s="49"/>
      <c r="E2" s="49"/>
      <c r="F2" s="49"/>
      <c r="G2" s="49"/>
      <c r="H2" s="49"/>
      <c r="I2" s="49"/>
      <c r="J2" s="49"/>
      <c r="K2" s="49" t="s">
        <v>2964</v>
      </c>
      <c r="L2" s="50"/>
      <c r="M2" s="51" t="s">
        <v>2967</v>
      </c>
    </row>
    <row r="3" spans="1:13" ht="22.7" customHeight="1" x14ac:dyDescent="0.25">
      <c r="A3" s="48"/>
      <c r="B3" s="49" t="s">
        <v>2</v>
      </c>
      <c r="C3" s="49"/>
      <c r="D3" s="49"/>
      <c r="E3" s="49"/>
      <c r="F3" s="49"/>
      <c r="G3" s="49" t="s">
        <v>1</v>
      </c>
      <c r="H3" s="49"/>
      <c r="I3" s="49"/>
      <c r="J3" s="49"/>
      <c r="K3" s="49"/>
      <c r="L3" s="50"/>
      <c r="M3" s="51"/>
    </row>
    <row r="4" spans="1:13" ht="22.7" customHeight="1" x14ac:dyDescent="0.25">
      <c r="A4" s="48"/>
      <c r="B4" s="49" t="s">
        <v>2909</v>
      </c>
      <c r="C4" s="49"/>
      <c r="D4" s="49"/>
      <c r="E4" s="49"/>
      <c r="F4" s="49"/>
      <c r="G4" s="49"/>
      <c r="H4" s="49"/>
      <c r="I4" s="49"/>
      <c r="J4" s="49"/>
      <c r="K4" s="49"/>
      <c r="L4" s="50"/>
      <c r="M4" s="51"/>
    </row>
    <row r="5" spans="1:13" ht="22.7" customHeight="1" thickBot="1" x14ac:dyDescent="0.3">
      <c r="A5" s="52"/>
      <c r="B5" s="53" t="s">
        <v>2970</v>
      </c>
      <c r="C5" s="53" t="s">
        <v>3035</v>
      </c>
      <c r="D5" s="53" t="s">
        <v>3375</v>
      </c>
      <c r="E5" s="53" t="s">
        <v>2968</v>
      </c>
      <c r="F5" s="53" t="s">
        <v>2964</v>
      </c>
      <c r="G5" s="53" t="s">
        <v>3376</v>
      </c>
      <c r="H5" s="53" t="s">
        <v>2970</v>
      </c>
      <c r="I5" s="53" t="s">
        <v>3377</v>
      </c>
      <c r="J5" s="53" t="s">
        <v>2964</v>
      </c>
      <c r="K5" s="54"/>
      <c r="L5" s="55"/>
      <c r="M5" s="51"/>
    </row>
    <row r="6" spans="1:13" ht="22.7" customHeight="1" thickBot="1" x14ac:dyDescent="0.3">
      <c r="A6" s="56" t="s">
        <v>3378</v>
      </c>
      <c r="B6" s="57">
        <v>53.38</v>
      </c>
      <c r="C6" s="57">
        <v>4005.4900000000002</v>
      </c>
      <c r="D6" s="57">
        <v>2910.24</v>
      </c>
      <c r="E6" s="57">
        <v>104.28</v>
      </c>
      <c r="F6" s="57">
        <v>7073.38</v>
      </c>
      <c r="G6" s="57">
        <v>48.96</v>
      </c>
      <c r="H6" s="57">
        <v>66</v>
      </c>
      <c r="I6" s="57">
        <v>334.03</v>
      </c>
      <c r="J6" s="57">
        <v>448.98</v>
      </c>
      <c r="K6" s="57">
        <v>7522.36</v>
      </c>
      <c r="L6" s="58">
        <v>7522.36</v>
      </c>
      <c r="M6" s="59">
        <v>55.3</v>
      </c>
    </row>
  </sheetData>
  <mergeCells count="9">
    <mergeCell ref="A1:A5"/>
    <mergeCell ref="B1:K1"/>
    <mergeCell ref="L1:L5"/>
    <mergeCell ref="B2:J2"/>
    <mergeCell ref="K2:K5"/>
    <mergeCell ref="M2:M5"/>
    <mergeCell ref="B3:F3"/>
    <mergeCell ref="G3:J3"/>
    <mergeCell ref="B4:J4"/>
  </mergeCells>
  <conditionalFormatting sqref="A1:L5">
    <cfRule type="containsText" dxfId="652" priority="29" stopIfTrue="1" operator="containsText" text="С ЛИСТА">
      <formula>NOT(ISERROR(SEARCH("С ЛИСТА",A1)))</formula>
    </cfRule>
    <cfRule type="containsText" dxfId="651" priority="30" stopIfTrue="1" operator="containsText" text="ИЗ ФАЙЛА">
      <formula>NOT(ISERROR(SEARCH("ИЗ ФАЙЛА",A1)))</formula>
    </cfRule>
    <cfRule type="containsText" dxfId="650" priority="31" stopIfTrue="1" operator="containsText" text="!!!">
      <formula>NOT(ISERROR(SEARCH("!!!",A1)))</formula>
    </cfRule>
    <cfRule type="containsText" dxfId="649" priority="32" stopIfTrue="1" operator="containsText" text=" Заполнения проёмов ">
      <formula>NOT(ISERROR(SEARCH(" Заполнения проёмов ",A1)))</formula>
    </cfRule>
    <cfRule type="containsText" dxfId="648" priority="33" stopIfTrue="1" operator="containsText" text=" Сборочные единицы ">
      <formula>NOT(ISERROR(SEARCH(" Сборочные единицы ",A1)))</formula>
    </cfRule>
    <cfRule type="containsText" dxfId="647" priority="34" stopIfTrue="1" operator="containsText" text=" Заполнения проёмов ">
      <formula>NOT(ISERROR(SEARCH(" Заполнения проёмов ",A1)))</formula>
    </cfRule>
    <cfRule type="containsText" dxfId="646" priority="35" stopIfTrue="1" operator="containsText" text=" Сборочные единицы ">
      <formula>NOT(ISERROR(SEARCH(" Сборочные единицы ",A1)))</formula>
    </cfRule>
    <cfRule type="containsText" dxfId="645" priority="36" stopIfTrue="1" operator="containsText" text=" Изделия ">
      <formula>NOT(ISERROR(SEARCH(" Изделия ",A1)))</formula>
    </cfRule>
    <cfRule type="containsText" dxfId="644" priority="37" stopIfTrue="1" operator="containsText" text=" Материалы ">
      <formula>NOT(ISERROR(SEARCH(" Материалы ",A1)))</formula>
    </cfRule>
    <cfRule type="containsText" dxfId="643" priority="38" stopIfTrue="1" operator="containsText" text=" Изделия арматурные ">
      <formula>NOT(ISERROR(SEARCH(" Изделия арматурные ",A1)))</formula>
    </cfRule>
    <cfRule type="containsText" dxfId="642" priority="39" stopIfTrue="1" operator="containsText" text=" Прокат ">
      <formula>NOT(ISERROR(SEARCH(" Прокат ",A1)))</formula>
    </cfRule>
    <cfRule type="containsText" dxfId="641" priority="40" stopIfTrue="1" operator="containsText" text="Элементы на отм.">
      <formula>NOT(ISERROR(SEARCH("Элементы на отм.",A1)))</formula>
    </cfRule>
    <cfRule type="containsText" dxfId="640" priority="41" stopIfTrue="1" operator="containsText" text=", на ">
      <formula>NOT(ISERROR(SEARCH(", на ",A1)))</formula>
    </cfRule>
    <cfRule type="containsText" dxfId="639" priority="42" stopIfTrue="1" operator="containsText" text="шт.)">
      <formula>NOT(ISERROR(SEARCH("шт.)",A1)))</formula>
    </cfRule>
  </conditionalFormatting>
  <conditionalFormatting sqref="A6:L6">
    <cfRule type="containsText" dxfId="638" priority="15" stopIfTrue="1" operator="containsText" text="С ЛИСТА">
      <formula>NOT(ISERROR(SEARCH("С ЛИСТА",A6)))</formula>
    </cfRule>
    <cfRule type="containsText" dxfId="637" priority="16" stopIfTrue="1" operator="containsText" text="ИЗ ФАЙЛА">
      <formula>NOT(ISERROR(SEARCH("ИЗ ФАЙЛА",A6)))</formula>
    </cfRule>
    <cfRule type="containsText" dxfId="636" priority="17" stopIfTrue="1" operator="containsText" text="!!!">
      <formula>NOT(ISERROR(SEARCH("!!!",A6)))</formula>
    </cfRule>
    <cfRule type="containsText" dxfId="635" priority="18" stopIfTrue="1" operator="containsText" text=" Заполнения проёмов ">
      <formula>NOT(ISERROR(SEARCH(" Заполнения проёмов ",A6)))</formula>
    </cfRule>
    <cfRule type="containsText" dxfId="634" priority="19" stopIfTrue="1" operator="containsText" text=" Сборочные единицы ">
      <formula>NOT(ISERROR(SEARCH(" Сборочные единицы ",A6)))</formula>
    </cfRule>
    <cfRule type="containsText" dxfId="633" priority="20" stopIfTrue="1" operator="containsText" text=" Заполнения проёмов ">
      <formula>NOT(ISERROR(SEARCH(" Заполнения проёмов ",A6)))</formula>
    </cfRule>
    <cfRule type="containsText" dxfId="632" priority="21" stopIfTrue="1" operator="containsText" text=" Сборочные единицы ">
      <formula>NOT(ISERROR(SEARCH(" Сборочные единицы ",A6)))</formula>
    </cfRule>
    <cfRule type="containsText" dxfId="631" priority="22" stopIfTrue="1" operator="containsText" text=" Изделия ">
      <formula>NOT(ISERROR(SEARCH(" Изделия ",A6)))</formula>
    </cfRule>
    <cfRule type="containsText" dxfId="630" priority="23" stopIfTrue="1" operator="containsText" text=" Материалы ">
      <formula>NOT(ISERROR(SEARCH(" Материалы ",A6)))</formula>
    </cfRule>
    <cfRule type="containsText" dxfId="629" priority="24" stopIfTrue="1" operator="containsText" text=" Изделия арматурные ">
      <formula>NOT(ISERROR(SEARCH(" Изделия арматурные ",A6)))</formula>
    </cfRule>
    <cfRule type="containsText" dxfId="628" priority="25" stopIfTrue="1" operator="containsText" text=" Прокат ">
      <formula>NOT(ISERROR(SEARCH(" Прокат ",A6)))</formula>
    </cfRule>
    <cfRule type="containsText" dxfId="627" priority="26" stopIfTrue="1" operator="containsText" text="Элементы на отм.">
      <formula>NOT(ISERROR(SEARCH("Элементы на отм.",A6)))</formula>
    </cfRule>
    <cfRule type="containsText" dxfId="626" priority="27" stopIfTrue="1" operator="containsText" text=", на ">
      <formula>NOT(ISERROR(SEARCH(", на ",A6)))</formula>
    </cfRule>
    <cfRule type="containsText" dxfId="625" priority="28" stopIfTrue="1" operator="containsText" text="шт.)">
      <formula>NOT(ISERROR(SEARCH("шт.)",A6)))</formula>
    </cfRule>
  </conditionalFormatting>
  <conditionalFormatting sqref="M1:M6">
    <cfRule type="containsText" dxfId="624" priority="1" stopIfTrue="1" operator="containsText" text="С ЛИСТА">
      <formula>NOT(ISERROR(SEARCH("С ЛИСТА",M1)))</formula>
    </cfRule>
    <cfRule type="containsText" dxfId="623" priority="2" stopIfTrue="1" operator="containsText" text="ИЗ ФАЙЛА">
      <formula>NOT(ISERROR(SEARCH("ИЗ ФАЙЛА",M1)))</formula>
    </cfRule>
    <cfRule type="containsText" dxfId="622" priority="3" stopIfTrue="1" operator="containsText" text="!!!">
      <formula>NOT(ISERROR(SEARCH("!!!",M1)))</formula>
    </cfRule>
    <cfRule type="containsText" dxfId="621" priority="4" stopIfTrue="1" operator="containsText" text=" Заполнения проёмов ">
      <formula>NOT(ISERROR(SEARCH(" Заполнения проёмов ",M1)))</formula>
    </cfRule>
    <cfRule type="containsText" dxfId="620" priority="5" stopIfTrue="1" operator="containsText" text=" Сборочные единицы ">
      <formula>NOT(ISERROR(SEARCH(" Сборочные единицы ",M1)))</formula>
    </cfRule>
    <cfRule type="containsText" dxfId="619" priority="6" stopIfTrue="1" operator="containsText" text=" Заполнения проёмов ">
      <formula>NOT(ISERROR(SEARCH(" Заполнения проёмов ",M1)))</formula>
    </cfRule>
    <cfRule type="containsText" dxfId="618" priority="7" stopIfTrue="1" operator="containsText" text=" Сборочные единицы ">
      <formula>NOT(ISERROR(SEARCH(" Сборочные единицы ",M1)))</formula>
    </cfRule>
    <cfRule type="containsText" dxfId="617" priority="8" stopIfTrue="1" operator="containsText" text=" Изделия ">
      <formula>NOT(ISERROR(SEARCH(" Изделия ",M1)))</formula>
    </cfRule>
    <cfRule type="containsText" dxfId="616" priority="9" stopIfTrue="1" operator="containsText" text=" Материалы ">
      <formula>NOT(ISERROR(SEARCH(" Материалы ",M1)))</formula>
    </cfRule>
    <cfRule type="containsText" dxfId="615" priority="10" stopIfTrue="1" operator="containsText" text=" Изделия арматурные ">
      <formula>NOT(ISERROR(SEARCH(" Изделия арматурные ",M1)))</formula>
    </cfRule>
    <cfRule type="containsText" dxfId="614" priority="11" stopIfTrue="1" operator="containsText" text=" Прокат ">
      <formula>NOT(ISERROR(SEARCH(" Прокат ",M1)))</formula>
    </cfRule>
    <cfRule type="containsText" dxfId="613" priority="12" stopIfTrue="1" operator="containsText" text="Элементы на отм.">
      <formula>NOT(ISERROR(SEARCH("Элементы на отм.",M1)))</formula>
    </cfRule>
    <cfRule type="containsText" dxfId="612" priority="13" stopIfTrue="1" operator="containsText" text=", на ">
      <formula>NOT(ISERROR(SEARCH(", на ",M1)))</formula>
    </cfRule>
    <cfRule type="containsText" dxfId="611" priority="14" stopIfTrue="1" operator="containsText" text="шт.)">
      <formula>NOT(ISERROR(SEARCH("шт.)",M1)))</formula>
    </cfRule>
  </conditionalFormatting>
  <pageMargins left="0" right="0" top="0" bottom="0" header="0" footer="0"/>
  <pageSetup paperSize="8"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444F3-A1D6-4EFC-B901-7124A4AA3C06}">
  <sheetPr codeName="Лист20">
    <tabColor rgb="FF000000"/>
    <pageSetUpPr fitToPage="1"/>
  </sheetPr>
  <dimension ref="A1:R6"/>
  <sheetViews>
    <sheetView workbookViewId="0">
      <selection activeCell="V12" sqref="V12"/>
    </sheetView>
  </sheetViews>
  <sheetFormatPr defaultRowHeight="15" outlineLevelCol="1" x14ac:dyDescent="0.25"/>
  <cols>
    <col min="1" max="1" width="16.28515625" customWidth="1"/>
    <col min="2" max="8" width="8.140625" customWidth="1"/>
    <col min="11" max="17" width="9.140625" hidden="1" customWidth="1" outlineLevel="1"/>
    <col min="18" max="18" width="9.140625" collapsed="1"/>
  </cols>
  <sheetData>
    <row r="1" spans="1:8" ht="47.25" x14ac:dyDescent="0.25">
      <c r="A1" s="44" t="s">
        <v>2962</v>
      </c>
      <c r="B1" s="45" t="s">
        <v>2963</v>
      </c>
      <c r="C1" s="45"/>
      <c r="D1" s="45"/>
      <c r="E1" s="45"/>
      <c r="F1" s="45"/>
      <c r="G1" s="46" t="s">
        <v>2964</v>
      </c>
      <c r="H1" s="47" t="s">
        <v>2965</v>
      </c>
    </row>
    <row r="2" spans="1:8" ht="22.7" customHeight="1" x14ac:dyDescent="0.25">
      <c r="A2" s="48"/>
      <c r="B2" s="49" t="s">
        <v>2966</v>
      </c>
      <c r="C2" s="49"/>
      <c r="D2" s="49"/>
      <c r="E2" s="49"/>
      <c r="F2" s="49" t="s">
        <v>2964</v>
      </c>
      <c r="G2" s="50"/>
      <c r="H2" s="51" t="s">
        <v>2967</v>
      </c>
    </row>
    <row r="3" spans="1:8" ht="22.7" customHeight="1" x14ac:dyDescent="0.25">
      <c r="A3" s="48"/>
      <c r="B3" s="49" t="s">
        <v>2</v>
      </c>
      <c r="C3" s="49"/>
      <c r="D3" s="49" t="s">
        <v>1</v>
      </c>
      <c r="E3" s="49"/>
      <c r="F3" s="49"/>
      <c r="G3" s="50"/>
      <c r="H3" s="51"/>
    </row>
    <row r="4" spans="1:8" ht="22.7" customHeight="1" x14ac:dyDescent="0.25">
      <c r="A4" s="48"/>
      <c r="B4" s="49" t="s">
        <v>2909</v>
      </c>
      <c r="C4" s="49"/>
      <c r="D4" s="49"/>
      <c r="E4" s="49"/>
      <c r="F4" s="49"/>
      <c r="G4" s="50"/>
      <c r="H4" s="51"/>
    </row>
    <row r="5" spans="1:8" ht="22.7" customHeight="1" thickBot="1" x14ac:dyDescent="0.3">
      <c r="A5" s="52"/>
      <c r="B5" s="53" t="s">
        <v>3362</v>
      </c>
      <c r="C5" s="53" t="s">
        <v>2964</v>
      </c>
      <c r="D5" s="53" t="s">
        <v>2970</v>
      </c>
      <c r="E5" s="53" t="s">
        <v>2964</v>
      </c>
      <c r="F5" s="54"/>
      <c r="G5" s="55"/>
      <c r="H5" s="51"/>
    </row>
    <row r="6" spans="1:8" ht="22.7" customHeight="1" thickBot="1" x14ac:dyDescent="0.3">
      <c r="A6" s="56" t="s">
        <v>3363</v>
      </c>
      <c r="B6" s="57">
        <v>122.28</v>
      </c>
      <c r="C6" s="57">
        <v>122.28</v>
      </c>
      <c r="D6" s="57">
        <v>28.8</v>
      </c>
      <c r="E6" s="57">
        <v>28.8</v>
      </c>
      <c r="F6" s="57">
        <v>151.08000000000001</v>
      </c>
      <c r="G6" s="58">
        <v>151.08000000000001</v>
      </c>
      <c r="H6" s="59">
        <v>1.3</v>
      </c>
    </row>
  </sheetData>
  <mergeCells count="9">
    <mergeCell ref="A1:A5"/>
    <mergeCell ref="B1:F1"/>
    <mergeCell ref="G1:G5"/>
    <mergeCell ref="B2:E2"/>
    <mergeCell ref="F2:F5"/>
    <mergeCell ref="H2:H5"/>
    <mergeCell ref="B3:C3"/>
    <mergeCell ref="D3:E3"/>
    <mergeCell ref="B4:E4"/>
  </mergeCells>
  <conditionalFormatting sqref="A1:G5">
    <cfRule type="containsText" dxfId="610" priority="29" stopIfTrue="1" operator="containsText" text="С ЛИСТА">
      <formula>NOT(ISERROR(SEARCH("С ЛИСТА",A1)))</formula>
    </cfRule>
    <cfRule type="containsText" dxfId="609" priority="30" stopIfTrue="1" operator="containsText" text="ИЗ ФАЙЛА">
      <formula>NOT(ISERROR(SEARCH("ИЗ ФАЙЛА",A1)))</formula>
    </cfRule>
    <cfRule type="containsText" dxfId="608" priority="31" stopIfTrue="1" operator="containsText" text="!!!">
      <formula>NOT(ISERROR(SEARCH("!!!",A1)))</formula>
    </cfRule>
    <cfRule type="containsText" dxfId="607" priority="32" stopIfTrue="1" operator="containsText" text=" Заполнения проёмов ">
      <formula>NOT(ISERROR(SEARCH(" Заполнения проёмов ",A1)))</formula>
    </cfRule>
    <cfRule type="containsText" dxfId="606" priority="33" stopIfTrue="1" operator="containsText" text=" Сборочные единицы ">
      <formula>NOT(ISERROR(SEARCH(" Сборочные единицы ",A1)))</formula>
    </cfRule>
    <cfRule type="containsText" dxfId="605" priority="34" stopIfTrue="1" operator="containsText" text=" Заполнения проёмов ">
      <formula>NOT(ISERROR(SEARCH(" Заполнения проёмов ",A1)))</formula>
    </cfRule>
    <cfRule type="containsText" dxfId="604" priority="35" stopIfTrue="1" operator="containsText" text=" Сборочные единицы ">
      <formula>NOT(ISERROR(SEARCH(" Сборочные единицы ",A1)))</formula>
    </cfRule>
    <cfRule type="containsText" dxfId="603" priority="36" stopIfTrue="1" operator="containsText" text=" Изделия ">
      <formula>NOT(ISERROR(SEARCH(" Изделия ",A1)))</formula>
    </cfRule>
    <cfRule type="containsText" dxfId="602" priority="37" stopIfTrue="1" operator="containsText" text=" Материалы ">
      <formula>NOT(ISERROR(SEARCH(" Материалы ",A1)))</formula>
    </cfRule>
    <cfRule type="containsText" dxfId="601" priority="38" stopIfTrue="1" operator="containsText" text=" Изделия арматурные ">
      <formula>NOT(ISERROR(SEARCH(" Изделия арматурные ",A1)))</formula>
    </cfRule>
    <cfRule type="containsText" dxfId="600" priority="39" stopIfTrue="1" operator="containsText" text=" Прокат ">
      <formula>NOT(ISERROR(SEARCH(" Прокат ",A1)))</formula>
    </cfRule>
    <cfRule type="containsText" dxfId="599" priority="40" stopIfTrue="1" operator="containsText" text="Элементы на отм.">
      <formula>NOT(ISERROR(SEARCH("Элементы на отм.",A1)))</formula>
    </cfRule>
    <cfRule type="containsText" dxfId="598" priority="41" stopIfTrue="1" operator="containsText" text=", на ">
      <formula>NOT(ISERROR(SEARCH(", на ",A1)))</formula>
    </cfRule>
    <cfRule type="containsText" dxfId="597" priority="42" stopIfTrue="1" operator="containsText" text="шт.)">
      <formula>NOT(ISERROR(SEARCH("шт.)",A1)))</formula>
    </cfRule>
  </conditionalFormatting>
  <conditionalFormatting sqref="A6:G6">
    <cfRule type="containsText" dxfId="596" priority="15" stopIfTrue="1" operator="containsText" text="С ЛИСТА">
      <formula>NOT(ISERROR(SEARCH("С ЛИСТА",A6)))</formula>
    </cfRule>
    <cfRule type="containsText" dxfId="595" priority="16" stopIfTrue="1" operator="containsText" text="ИЗ ФАЙЛА">
      <formula>NOT(ISERROR(SEARCH("ИЗ ФАЙЛА",A6)))</formula>
    </cfRule>
    <cfRule type="containsText" dxfId="594" priority="17" stopIfTrue="1" operator="containsText" text="!!!">
      <formula>NOT(ISERROR(SEARCH("!!!",A6)))</formula>
    </cfRule>
    <cfRule type="containsText" dxfId="593" priority="18" stopIfTrue="1" operator="containsText" text=" Заполнения проёмов ">
      <formula>NOT(ISERROR(SEARCH(" Заполнения проёмов ",A6)))</formula>
    </cfRule>
    <cfRule type="containsText" dxfId="592" priority="19" stopIfTrue="1" operator="containsText" text=" Сборочные единицы ">
      <formula>NOT(ISERROR(SEARCH(" Сборочные единицы ",A6)))</formula>
    </cfRule>
    <cfRule type="containsText" dxfId="591" priority="20" stopIfTrue="1" operator="containsText" text=" Заполнения проёмов ">
      <formula>NOT(ISERROR(SEARCH(" Заполнения проёмов ",A6)))</formula>
    </cfRule>
    <cfRule type="containsText" dxfId="590" priority="21" stopIfTrue="1" operator="containsText" text=" Сборочные единицы ">
      <formula>NOT(ISERROR(SEARCH(" Сборочные единицы ",A6)))</formula>
    </cfRule>
    <cfRule type="containsText" dxfId="589" priority="22" stopIfTrue="1" operator="containsText" text=" Изделия ">
      <formula>NOT(ISERROR(SEARCH(" Изделия ",A6)))</formula>
    </cfRule>
    <cfRule type="containsText" dxfId="588" priority="23" stopIfTrue="1" operator="containsText" text=" Материалы ">
      <formula>NOT(ISERROR(SEARCH(" Материалы ",A6)))</formula>
    </cfRule>
    <cfRule type="containsText" dxfId="587" priority="24" stopIfTrue="1" operator="containsText" text=" Изделия арматурные ">
      <formula>NOT(ISERROR(SEARCH(" Изделия арматурные ",A6)))</formula>
    </cfRule>
    <cfRule type="containsText" dxfId="586" priority="25" stopIfTrue="1" operator="containsText" text=" Прокат ">
      <formula>NOT(ISERROR(SEARCH(" Прокат ",A6)))</formula>
    </cfRule>
    <cfRule type="containsText" dxfId="585" priority="26" stopIfTrue="1" operator="containsText" text="Элементы на отм.">
      <formula>NOT(ISERROR(SEARCH("Элементы на отм.",A6)))</formula>
    </cfRule>
    <cfRule type="containsText" dxfId="584" priority="27" stopIfTrue="1" operator="containsText" text=", на ">
      <formula>NOT(ISERROR(SEARCH(", на ",A6)))</formula>
    </cfRule>
    <cfRule type="containsText" dxfId="583" priority="28" stopIfTrue="1" operator="containsText" text="шт.)">
      <formula>NOT(ISERROR(SEARCH("шт.)",A6)))</formula>
    </cfRule>
  </conditionalFormatting>
  <conditionalFormatting sqref="H1:H6">
    <cfRule type="containsText" dxfId="582" priority="1" stopIfTrue="1" operator="containsText" text="С ЛИСТА">
      <formula>NOT(ISERROR(SEARCH("С ЛИСТА",H1)))</formula>
    </cfRule>
    <cfRule type="containsText" dxfId="581" priority="2" stopIfTrue="1" operator="containsText" text="ИЗ ФАЙЛА">
      <formula>NOT(ISERROR(SEARCH("ИЗ ФАЙЛА",H1)))</formula>
    </cfRule>
    <cfRule type="containsText" dxfId="580" priority="3" stopIfTrue="1" operator="containsText" text="!!!">
      <formula>NOT(ISERROR(SEARCH("!!!",H1)))</formula>
    </cfRule>
    <cfRule type="containsText" dxfId="579" priority="4" stopIfTrue="1" operator="containsText" text=" Заполнения проёмов ">
      <formula>NOT(ISERROR(SEARCH(" Заполнения проёмов ",H1)))</formula>
    </cfRule>
    <cfRule type="containsText" dxfId="578" priority="5" stopIfTrue="1" operator="containsText" text=" Сборочные единицы ">
      <formula>NOT(ISERROR(SEARCH(" Сборочные единицы ",H1)))</formula>
    </cfRule>
    <cfRule type="containsText" dxfId="577" priority="6" stopIfTrue="1" operator="containsText" text=" Заполнения проёмов ">
      <formula>NOT(ISERROR(SEARCH(" Заполнения проёмов ",H1)))</formula>
    </cfRule>
    <cfRule type="containsText" dxfId="576" priority="7" stopIfTrue="1" operator="containsText" text=" Сборочные единицы ">
      <formula>NOT(ISERROR(SEARCH(" Сборочные единицы ",H1)))</formula>
    </cfRule>
    <cfRule type="containsText" dxfId="575" priority="8" stopIfTrue="1" operator="containsText" text=" Изделия ">
      <formula>NOT(ISERROR(SEARCH(" Изделия ",H1)))</formula>
    </cfRule>
    <cfRule type="containsText" dxfId="574" priority="9" stopIfTrue="1" operator="containsText" text=" Материалы ">
      <formula>NOT(ISERROR(SEARCH(" Материалы ",H1)))</formula>
    </cfRule>
    <cfRule type="containsText" dxfId="573" priority="10" stopIfTrue="1" operator="containsText" text=" Изделия арматурные ">
      <formula>NOT(ISERROR(SEARCH(" Изделия арматурные ",H1)))</formula>
    </cfRule>
    <cfRule type="containsText" dxfId="572" priority="11" stopIfTrue="1" operator="containsText" text=" Прокат ">
      <formula>NOT(ISERROR(SEARCH(" Прокат ",H1)))</formula>
    </cfRule>
    <cfRule type="containsText" dxfId="571" priority="12" stopIfTrue="1" operator="containsText" text="Элементы на отм.">
      <formula>NOT(ISERROR(SEARCH("Элементы на отм.",H1)))</formula>
    </cfRule>
    <cfRule type="containsText" dxfId="570" priority="13" stopIfTrue="1" operator="containsText" text=", на ">
      <formula>NOT(ISERROR(SEARCH(", на ",H1)))</formula>
    </cfRule>
    <cfRule type="containsText" dxfId="569" priority="14" stopIfTrue="1" operator="containsText" text="шт.)">
      <formula>NOT(ISERROR(SEARCH("шт.)",H1)))</formula>
    </cfRule>
  </conditionalFormatting>
  <pageMargins left="0" right="0" top="0" bottom="0" header="0" footer="0"/>
  <pageSetup paperSize="8"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533CE-7B95-4B28-9233-7706A5CE1DD1}">
  <sheetPr codeName="Лист24">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44" t="s">
        <v>2962</v>
      </c>
      <c r="B1" s="45" t="s">
        <v>2963</v>
      </c>
      <c r="C1" s="45"/>
      <c r="D1" s="45"/>
      <c r="E1" s="45"/>
      <c r="F1" s="45"/>
      <c r="G1" s="45"/>
      <c r="H1" s="46" t="s">
        <v>2964</v>
      </c>
      <c r="I1" s="47" t="s">
        <v>2965</v>
      </c>
    </row>
    <row r="2" spans="1:9" ht="22.7" customHeight="1" x14ac:dyDescent="0.25">
      <c r="A2" s="48"/>
      <c r="B2" s="49" t="s">
        <v>2966</v>
      </c>
      <c r="C2" s="49"/>
      <c r="D2" s="49"/>
      <c r="E2" s="49"/>
      <c r="F2" s="49"/>
      <c r="G2" s="49" t="s">
        <v>2964</v>
      </c>
      <c r="H2" s="50"/>
      <c r="I2" s="51" t="s">
        <v>2967</v>
      </c>
    </row>
    <row r="3" spans="1:9" ht="22.7" customHeight="1" x14ac:dyDescent="0.25">
      <c r="A3" s="48"/>
      <c r="B3" s="49" t="s">
        <v>2</v>
      </c>
      <c r="C3" s="49"/>
      <c r="D3" s="49"/>
      <c r="E3" s="49" t="s">
        <v>1</v>
      </c>
      <c r="F3" s="49"/>
      <c r="G3" s="49"/>
      <c r="H3" s="50"/>
      <c r="I3" s="51"/>
    </row>
    <row r="4" spans="1:9" ht="22.7" customHeight="1" x14ac:dyDescent="0.25">
      <c r="A4" s="48"/>
      <c r="B4" s="49" t="s">
        <v>2909</v>
      </c>
      <c r="C4" s="49"/>
      <c r="D4" s="49"/>
      <c r="E4" s="49"/>
      <c r="F4" s="49"/>
      <c r="G4" s="49"/>
      <c r="H4" s="50"/>
      <c r="I4" s="51"/>
    </row>
    <row r="5" spans="1:9" ht="22.7" customHeight="1" thickBot="1" x14ac:dyDescent="0.3">
      <c r="A5" s="52"/>
      <c r="B5" s="53" t="s">
        <v>3193</v>
      </c>
      <c r="C5" s="53" t="s">
        <v>2969</v>
      </c>
      <c r="D5" s="53" t="s">
        <v>2964</v>
      </c>
      <c r="E5" s="53" t="s">
        <v>2970</v>
      </c>
      <c r="F5" s="53" t="s">
        <v>2964</v>
      </c>
      <c r="G5" s="54"/>
      <c r="H5" s="55"/>
      <c r="I5" s="51"/>
    </row>
    <row r="6" spans="1:9" ht="22.7" customHeight="1" thickBot="1" x14ac:dyDescent="0.3">
      <c r="A6" s="56" t="s">
        <v>3346</v>
      </c>
      <c r="B6" s="57">
        <v>80.64</v>
      </c>
      <c r="C6" s="57">
        <v>91.72</v>
      </c>
      <c r="D6" s="57">
        <v>172.36</v>
      </c>
      <c r="E6" s="57">
        <v>17.68</v>
      </c>
      <c r="F6" s="57">
        <v>17.68</v>
      </c>
      <c r="G6" s="57">
        <v>190.04999999999998</v>
      </c>
      <c r="H6" s="58">
        <v>190.04999999999998</v>
      </c>
      <c r="I6" s="59">
        <v>0.8</v>
      </c>
    </row>
  </sheetData>
  <mergeCells count="9">
    <mergeCell ref="A1:A5"/>
    <mergeCell ref="B1:G1"/>
    <mergeCell ref="H1:H5"/>
    <mergeCell ref="B2:F2"/>
    <mergeCell ref="G2:G5"/>
    <mergeCell ref="I2:I5"/>
    <mergeCell ref="B3:D3"/>
    <mergeCell ref="E3:F3"/>
    <mergeCell ref="B4:F4"/>
  </mergeCells>
  <conditionalFormatting sqref="A1:H5">
    <cfRule type="containsText" dxfId="568" priority="29" stopIfTrue="1" operator="containsText" text="С ЛИСТА">
      <formula>NOT(ISERROR(SEARCH("С ЛИСТА",A1)))</formula>
    </cfRule>
    <cfRule type="containsText" dxfId="567" priority="30" stopIfTrue="1" operator="containsText" text="ИЗ ФАЙЛА">
      <formula>NOT(ISERROR(SEARCH("ИЗ ФАЙЛА",A1)))</formula>
    </cfRule>
    <cfRule type="containsText" dxfId="566" priority="31" stopIfTrue="1" operator="containsText" text="!!!">
      <formula>NOT(ISERROR(SEARCH("!!!",A1)))</formula>
    </cfRule>
    <cfRule type="containsText" dxfId="565" priority="32" stopIfTrue="1" operator="containsText" text=" Заполнения проёмов ">
      <formula>NOT(ISERROR(SEARCH(" Заполнения проёмов ",A1)))</formula>
    </cfRule>
    <cfRule type="containsText" dxfId="564" priority="33" stopIfTrue="1" operator="containsText" text=" Сборочные единицы ">
      <formula>NOT(ISERROR(SEARCH(" Сборочные единицы ",A1)))</formula>
    </cfRule>
    <cfRule type="containsText" dxfId="563" priority="34" stopIfTrue="1" operator="containsText" text=" Заполнения проёмов ">
      <formula>NOT(ISERROR(SEARCH(" Заполнения проёмов ",A1)))</formula>
    </cfRule>
    <cfRule type="containsText" dxfId="562" priority="35" stopIfTrue="1" operator="containsText" text=" Сборочные единицы ">
      <formula>NOT(ISERROR(SEARCH(" Сборочные единицы ",A1)))</formula>
    </cfRule>
    <cfRule type="containsText" dxfId="561" priority="36" stopIfTrue="1" operator="containsText" text=" Изделия ">
      <formula>NOT(ISERROR(SEARCH(" Изделия ",A1)))</formula>
    </cfRule>
    <cfRule type="containsText" dxfId="560" priority="37" stopIfTrue="1" operator="containsText" text=" Материалы ">
      <formula>NOT(ISERROR(SEARCH(" Материалы ",A1)))</formula>
    </cfRule>
    <cfRule type="containsText" dxfId="559" priority="38" stopIfTrue="1" operator="containsText" text=" Изделия арматурные ">
      <formula>NOT(ISERROR(SEARCH(" Изделия арматурные ",A1)))</formula>
    </cfRule>
    <cfRule type="containsText" dxfId="558" priority="39" stopIfTrue="1" operator="containsText" text=" Прокат ">
      <formula>NOT(ISERROR(SEARCH(" Прокат ",A1)))</formula>
    </cfRule>
    <cfRule type="containsText" dxfId="557" priority="40" stopIfTrue="1" operator="containsText" text="Элементы на отм.">
      <formula>NOT(ISERROR(SEARCH("Элементы на отм.",A1)))</formula>
    </cfRule>
    <cfRule type="containsText" dxfId="556" priority="41" stopIfTrue="1" operator="containsText" text=", на ">
      <formula>NOT(ISERROR(SEARCH(", на ",A1)))</formula>
    </cfRule>
    <cfRule type="containsText" dxfId="555" priority="42" stopIfTrue="1" operator="containsText" text="шт.)">
      <formula>NOT(ISERROR(SEARCH("шт.)",A1)))</formula>
    </cfRule>
  </conditionalFormatting>
  <conditionalFormatting sqref="A6:H6">
    <cfRule type="containsText" dxfId="554" priority="15" stopIfTrue="1" operator="containsText" text="С ЛИСТА">
      <formula>NOT(ISERROR(SEARCH("С ЛИСТА",A6)))</formula>
    </cfRule>
    <cfRule type="containsText" dxfId="553" priority="16" stopIfTrue="1" operator="containsText" text="ИЗ ФАЙЛА">
      <formula>NOT(ISERROR(SEARCH("ИЗ ФАЙЛА",A6)))</formula>
    </cfRule>
    <cfRule type="containsText" dxfId="552" priority="17" stopIfTrue="1" operator="containsText" text="!!!">
      <formula>NOT(ISERROR(SEARCH("!!!",A6)))</formula>
    </cfRule>
    <cfRule type="containsText" dxfId="551" priority="18" stopIfTrue="1" operator="containsText" text=" Заполнения проёмов ">
      <formula>NOT(ISERROR(SEARCH(" Заполнения проёмов ",A6)))</formula>
    </cfRule>
    <cfRule type="containsText" dxfId="550" priority="19" stopIfTrue="1" operator="containsText" text=" Сборочные единицы ">
      <formula>NOT(ISERROR(SEARCH(" Сборочные единицы ",A6)))</formula>
    </cfRule>
    <cfRule type="containsText" dxfId="549" priority="20" stopIfTrue="1" operator="containsText" text=" Заполнения проёмов ">
      <formula>NOT(ISERROR(SEARCH(" Заполнения проёмов ",A6)))</formula>
    </cfRule>
    <cfRule type="containsText" dxfId="548" priority="21" stopIfTrue="1" operator="containsText" text=" Сборочные единицы ">
      <formula>NOT(ISERROR(SEARCH(" Сборочные единицы ",A6)))</formula>
    </cfRule>
    <cfRule type="containsText" dxfId="547" priority="22" stopIfTrue="1" operator="containsText" text=" Изделия ">
      <formula>NOT(ISERROR(SEARCH(" Изделия ",A6)))</formula>
    </cfRule>
    <cfRule type="containsText" dxfId="546" priority="23" stopIfTrue="1" operator="containsText" text=" Материалы ">
      <formula>NOT(ISERROR(SEARCH(" Материалы ",A6)))</formula>
    </cfRule>
    <cfRule type="containsText" dxfId="545" priority="24" stopIfTrue="1" operator="containsText" text=" Изделия арматурные ">
      <formula>NOT(ISERROR(SEARCH(" Изделия арматурные ",A6)))</formula>
    </cfRule>
    <cfRule type="containsText" dxfId="544" priority="25" stopIfTrue="1" operator="containsText" text=" Прокат ">
      <formula>NOT(ISERROR(SEARCH(" Прокат ",A6)))</formula>
    </cfRule>
    <cfRule type="containsText" dxfId="543" priority="26" stopIfTrue="1" operator="containsText" text="Элементы на отм.">
      <formula>NOT(ISERROR(SEARCH("Элементы на отм.",A6)))</formula>
    </cfRule>
    <cfRule type="containsText" dxfId="542" priority="27" stopIfTrue="1" operator="containsText" text=", на ">
      <formula>NOT(ISERROR(SEARCH(", на ",A6)))</formula>
    </cfRule>
    <cfRule type="containsText" dxfId="541" priority="28" stopIfTrue="1" operator="containsText" text="шт.)">
      <formula>NOT(ISERROR(SEARCH("шт.)",A6)))</formula>
    </cfRule>
  </conditionalFormatting>
  <conditionalFormatting sqref="I1:I6">
    <cfRule type="containsText" dxfId="540" priority="1" stopIfTrue="1" operator="containsText" text="С ЛИСТА">
      <formula>NOT(ISERROR(SEARCH("С ЛИСТА",I1)))</formula>
    </cfRule>
    <cfRule type="containsText" dxfId="539" priority="2" stopIfTrue="1" operator="containsText" text="ИЗ ФАЙЛА">
      <formula>NOT(ISERROR(SEARCH("ИЗ ФАЙЛА",I1)))</formula>
    </cfRule>
    <cfRule type="containsText" dxfId="538" priority="3" stopIfTrue="1" operator="containsText" text="!!!">
      <formula>NOT(ISERROR(SEARCH("!!!",I1)))</formula>
    </cfRule>
    <cfRule type="containsText" dxfId="537" priority="4" stopIfTrue="1" operator="containsText" text=" Заполнения проёмов ">
      <formula>NOT(ISERROR(SEARCH(" Заполнения проёмов ",I1)))</formula>
    </cfRule>
    <cfRule type="containsText" dxfId="536" priority="5" stopIfTrue="1" operator="containsText" text=" Сборочные единицы ">
      <formula>NOT(ISERROR(SEARCH(" Сборочные единицы ",I1)))</formula>
    </cfRule>
    <cfRule type="containsText" dxfId="535" priority="6" stopIfTrue="1" operator="containsText" text=" Заполнения проёмов ">
      <formula>NOT(ISERROR(SEARCH(" Заполнения проёмов ",I1)))</formula>
    </cfRule>
    <cfRule type="containsText" dxfId="534" priority="7" stopIfTrue="1" operator="containsText" text=" Сборочные единицы ">
      <formula>NOT(ISERROR(SEARCH(" Сборочные единицы ",I1)))</formula>
    </cfRule>
    <cfRule type="containsText" dxfId="533" priority="8" stopIfTrue="1" operator="containsText" text=" Изделия ">
      <formula>NOT(ISERROR(SEARCH(" Изделия ",I1)))</formula>
    </cfRule>
    <cfRule type="containsText" dxfId="532" priority="9" stopIfTrue="1" operator="containsText" text=" Материалы ">
      <formula>NOT(ISERROR(SEARCH(" Материалы ",I1)))</formula>
    </cfRule>
    <cfRule type="containsText" dxfId="531" priority="10" stopIfTrue="1" operator="containsText" text=" Изделия арматурные ">
      <formula>NOT(ISERROR(SEARCH(" Изделия арматурные ",I1)))</formula>
    </cfRule>
    <cfRule type="containsText" dxfId="530" priority="11" stopIfTrue="1" operator="containsText" text=" Прокат ">
      <formula>NOT(ISERROR(SEARCH(" Прокат ",I1)))</formula>
    </cfRule>
    <cfRule type="containsText" dxfId="529" priority="12" stopIfTrue="1" operator="containsText" text="Элементы на отм.">
      <formula>NOT(ISERROR(SEARCH("Элементы на отм.",I1)))</formula>
    </cfRule>
    <cfRule type="containsText" dxfId="528" priority="13" stopIfTrue="1" operator="containsText" text=", на ">
      <formula>NOT(ISERROR(SEARCH(", на ",I1)))</formula>
    </cfRule>
    <cfRule type="containsText" dxfId="527" priority="14" stopIfTrue="1" operator="containsText" text="шт.)">
      <formula>NOT(ISERROR(SEARCH("шт.)",I1)))</formula>
    </cfRule>
  </conditionalFormatting>
  <pageMargins left="0" right="0" top="0" bottom="0" header="0" footer="0"/>
  <pageSetup paperSize="8"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01E14-A084-4D00-AB48-869E6C79F3D4}">
  <sheetPr codeName="Лист22">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44" t="s">
        <v>2962</v>
      </c>
      <c r="B1" s="45" t="s">
        <v>2963</v>
      </c>
      <c r="C1" s="45"/>
      <c r="D1" s="45"/>
      <c r="E1" s="45"/>
      <c r="F1" s="45"/>
      <c r="G1" s="45"/>
      <c r="H1" s="46" t="s">
        <v>2964</v>
      </c>
      <c r="I1" s="47" t="s">
        <v>2965</v>
      </c>
    </row>
    <row r="2" spans="1:9" ht="22.7" customHeight="1" x14ac:dyDescent="0.25">
      <c r="A2" s="48"/>
      <c r="B2" s="49" t="s">
        <v>2966</v>
      </c>
      <c r="C2" s="49"/>
      <c r="D2" s="49"/>
      <c r="E2" s="49"/>
      <c r="F2" s="49"/>
      <c r="G2" s="49" t="s">
        <v>2964</v>
      </c>
      <c r="H2" s="50"/>
      <c r="I2" s="51" t="s">
        <v>2967</v>
      </c>
    </row>
    <row r="3" spans="1:9" ht="22.7" customHeight="1" x14ac:dyDescent="0.25">
      <c r="A3" s="48"/>
      <c r="B3" s="49" t="s">
        <v>2</v>
      </c>
      <c r="C3" s="49"/>
      <c r="D3" s="49"/>
      <c r="E3" s="49" t="s">
        <v>1</v>
      </c>
      <c r="F3" s="49"/>
      <c r="G3" s="49"/>
      <c r="H3" s="50"/>
      <c r="I3" s="51"/>
    </row>
    <row r="4" spans="1:9" ht="22.7" customHeight="1" x14ac:dyDescent="0.25">
      <c r="A4" s="48"/>
      <c r="B4" s="49" t="s">
        <v>2909</v>
      </c>
      <c r="C4" s="49"/>
      <c r="D4" s="49"/>
      <c r="E4" s="49"/>
      <c r="F4" s="49"/>
      <c r="G4" s="49"/>
      <c r="H4" s="50"/>
      <c r="I4" s="51"/>
    </row>
    <row r="5" spans="1:9" ht="22.7" customHeight="1" thickBot="1" x14ac:dyDescent="0.3">
      <c r="A5" s="52"/>
      <c r="B5" s="53" t="s">
        <v>3193</v>
      </c>
      <c r="C5" s="53" t="s">
        <v>2969</v>
      </c>
      <c r="D5" s="53" t="s">
        <v>2964</v>
      </c>
      <c r="E5" s="53" t="s">
        <v>2970</v>
      </c>
      <c r="F5" s="53" t="s">
        <v>2964</v>
      </c>
      <c r="G5" s="54"/>
      <c r="H5" s="55"/>
      <c r="I5" s="51"/>
    </row>
    <row r="6" spans="1:9" ht="22.7" customHeight="1" thickBot="1" x14ac:dyDescent="0.3">
      <c r="A6" s="56" t="s">
        <v>3327</v>
      </c>
      <c r="B6" s="57">
        <v>261.96999999999997</v>
      </c>
      <c r="C6" s="57">
        <v>288.24</v>
      </c>
      <c r="D6" s="57">
        <v>550.20000000000005</v>
      </c>
      <c r="E6" s="57">
        <v>66.64</v>
      </c>
      <c r="F6" s="57">
        <v>66.64</v>
      </c>
      <c r="G6" s="57">
        <v>616.84</v>
      </c>
      <c r="H6" s="58">
        <v>616.84</v>
      </c>
      <c r="I6" s="59">
        <v>3</v>
      </c>
    </row>
  </sheetData>
  <mergeCells count="9">
    <mergeCell ref="A1:A5"/>
    <mergeCell ref="B1:G1"/>
    <mergeCell ref="H1:H5"/>
    <mergeCell ref="B2:F2"/>
    <mergeCell ref="G2:G5"/>
    <mergeCell ref="I2:I5"/>
    <mergeCell ref="B3:D3"/>
    <mergeCell ref="E3:F3"/>
    <mergeCell ref="B4:F4"/>
  </mergeCells>
  <conditionalFormatting sqref="A1:H5">
    <cfRule type="containsText" dxfId="526" priority="29" stopIfTrue="1" operator="containsText" text="С ЛИСТА">
      <formula>NOT(ISERROR(SEARCH("С ЛИСТА",A1)))</formula>
    </cfRule>
    <cfRule type="containsText" dxfId="525" priority="30" stopIfTrue="1" operator="containsText" text="ИЗ ФАЙЛА">
      <formula>NOT(ISERROR(SEARCH("ИЗ ФАЙЛА",A1)))</formula>
    </cfRule>
    <cfRule type="containsText" dxfId="524" priority="31" stopIfTrue="1" operator="containsText" text="!!!">
      <formula>NOT(ISERROR(SEARCH("!!!",A1)))</formula>
    </cfRule>
    <cfRule type="containsText" dxfId="523" priority="32" stopIfTrue="1" operator="containsText" text=" Заполнения проёмов ">
      <formula>NOT(ISERROR(SEARCH(" Заполнения проёмов ",A1)))</formula>
    </cfRule>
    <cfRule type="containsText" dxfId="522" priority="33" stopIfTrue="1" operator="containsText" text=" Сборочные единицы ">
      <formula>NOT(ISERROR(SEARCH(" Сборочные единицы ",A1)))</formula>
    </cfRule>
    <cfRule type="containsText" dxfId="521" priority="34" stopIfTrue="1" operator="containsText" text=" Заполнения проёмов ">
      <formula>NOT(ISERROR(SEARCH(" Заполнения проёмов ",A1)))</formula>
    </cfRule>
    <cfRule type="containsText" dxfId="520" priority="35" stopIfTrue="1" operator="containsText" text=" Сборочные единицы ">
      <formula>NOT(ISERROR(SEARCH(" Сборочные единицы ",A1)))</formula>
    </cfRule>
    <cfRule type="containsText" dxfId="519" priority="36" stopIfTrue="1" operator="containsText" text=" Изделия ">
      <formula>NOT(ISERROR(SEARCH(" Изделия ",A1)))</formula>
    </cfRule>
    <cfRule type="containsText" dxfId="518" priority="37" stopIfTrue="1" operator="containsText" text=" Материалы ">
      <formula>NOT(ISERROR(SEARCH(" Материалы ",A1)))</formula>
    </cfRule>
    <cfRule type="containsText" dxfId="517" priority="38" stopIfTrue="1" operator="containsText" text=" Изделия арматурные ">
      <formula>NOT(ISERROR(SEARCH(" Изделия арматурные ",A1)))</formula>
    </cfRule>
    <cfRule type="containsText" dxfId="516" priority="39" stopIfTrue="1" operator="containsText" text=" Прокат ">
      <formula>NOT(ISERROR(SEARCH(" Прокат ",A1)))</formula>
    </cfRule>
    <cfRule type="containsText" dxfId="515" priority="40" stopIfTrue="1" operator="containsText" text="Элементы на отм.">
      <formula>NOT(ISERROR(SEARCH("Элементы на отм.",A1)))</formula>
    </cfRule>
    <cfRule type="containsText" dxfId="514" priority="41" stopIfTrue="1" operator="containsText" text=", на ">
      <formula>NOT(ISERROR(SEARCH(", на ",A1)))</formula>
    </cfRule>
    <cfRule type="containsText" dxfId="513" priority="42" stopIfTrue="1" operator="containsText" text="шт.)">
      <formula>NOT(ISERROR(SEARCH("шт.)",A1)))</formula>
    </cfRule>
  </conditionalFormatting>
  <conditionalFormatting sqref="A6:H6">
    <cfRule type="containsText" dxfId="512" priority="15" stopIfTrue="1" operator="containsText" text="С ЛИСТА">
      <formula>NOT(ISERROR(SEARCH("С ЛИСТА",A6)))</formula>
    </cfRule>
    <cfRule type="containsText" dxfId="511" priority="16" stopIfTrue="1" operator="containsText" text="ИЗ ФАЙЛА">
      <formula>NOT(ISERROR(SEARCH("ИЗ ФАЙЛА",A6)))</formula>
    </cfRule>
    <cfRule type="containsText" dxfId="510" priority="17" stopIfTrue="1" operator="containsText" text="!!!">
      <formula>NOT(ISERROR(SEARCH("!!!",A6)))</formula>
    </cfRule>
    <cfRule type="containsText" dxfId="509" priority="18" stopIfTrue="1" operator="containsText" text=" Заполнения проёмов ">
      <formula>NOT(ISERROR(SEARCH(" Заполнения проёмов ",A6)))</formula>
    </cfRule>
    <cfRule type="containsText" dxfId="508" priority="19" stopIfTrue="1" operator="containsText" text=" Сборочные единицы ">
      <formula>NOT(ISERROR(SEARCH(" Сборочные единицы ",A6)))</formula>
    </cfRule>
    <cfRule type="containsText" dxfId="507" priority="20" stopIfTrue="1" operator="containsText" text=" Заполнения проёмов ">
      <formula>NOT(ISERROR(SEARCH(" Заполнения проёмов ",A6)))</formula>
    </cfRule>
    <cfRule type="containsText" dxfId="506" priority="21" stopIfTrue="1" operator="containsText" text=" Сборочные единицы ">
      <formula>NOT(ISERROR(SEARCH(" Сборочные единицы ",A6)))</formula>
    </cfRule>
    <cfRule type="containsText" dxfId="505" priority="22" stopIfTrue="1" operator="containsText" text=" Изделия ">
      <formula>NOT(ISERROR(SEARCH(" Изделия ",A6)))</formula>
    </cfRule>
    <cfRule type="containsText" dxfId="504" priority="23" stopIfTrue="1" operator="containsText" text=" Материалы ">
      <formula>NOT(ISERROR(SEARCH(" Материалы ",A6)))</formula>
    </cfRule>
    <cfRule type="containsText" dxfId="503" priority="24" stopIfTrue="1" operator="containsText" text=" Изделия арматурные ">
      <formula>NOT(ISERROR(SEARCH(" Изделия арматурные ",A6)))</formula>
    </cfRule>
    <cfRule type="containsText" dxfId="502" priority="25" stopIfTrue="1" operator="containsText" text=" Прокат ">
      <formula>NOT(ISERROR(SEARCH(" Прокат ",A6)))</formula>
    </cfRule>
    <cfRule type="containsText" dxfId="501" priority="26" stopIfTrue="1" operator="containsText" text="Элементы на отм.">
      <formula>NOT(ISERROR(SEARCH("Элементы на отм.",A6)))</formula>
    </cfRule>
    <cfRule type="containsText" dxfId="500" priority="27" stopIfTrue="1" operator="containsText" text=", на ">
      <formula>NOT(ISERROR(SEARCH(", на ",A6)))</formula>
    </cfRule>
    <cfRule type="containsText" dxfId="499" priority="28" stopIfTrue="1" operator="containsText" text="шт.)">
      <formula>NOT(ISERROR(SEARCH("шт.)",A6)))</formula>
    </cfRule>
  </conditionalFormatting>
  <conditionalFormatting sqref="I1:I6">
    <cfRule type="containsText" dxfId="498" priority="1" stopIfTrue="1" operator="containsText" text="С ЛИСТА">
      <formula>NOT(ISERROR(SEARCH("С ЛИСТА",I1)))</formula>
    </cfRule>
    <cfRule type="containsText" dxfId="497" priority="2" stopIfTrue="1" operator="containsText" text="ИЗ ФАЙЛА">
      <formula>NOT(ISERROR(SEARCH("ИЗ ФАЙЛА",I1)))</formula>
    </cfRule>
    <cfRule type="containsText" dxfId="496" priority="3" stopIfTrue="1" operator="containsText" text="!!!">
      <formula>NOT(ISERROR(SEARCH("!!!",I1)))</formula>
    </cfRule>
    <cfRule type="containsText" dxfId="495" priority="4" stopIfTrue="1" operator="containsText" text=" Заполнения проёмов ">
      <formula>NOT(ISERROR(SEARCH(" Заполнения проёмов ",I1)))</formula>
    </cfRule>
    <cfRule type="containsText" dxfId="494" priority="5" stopIfTrue="1" operator="containsText" text=" Сборочные единицы ">
      <formula>NOT(ISERROR(SEARCH(" Сборочные единицы ",I1)))</formula>
    </cfRule>
    <cfRule type="containsText" dxfId="493" priority="6" stopIfTrue="1" operator="containsText" text=" Заполнения проёмов ">
      <formula>NOT(ISERROR(SEARCH(" Заполнения проёмов ",I1)))</formula>
    </cfRule>
    <cfRule type="containsText" dxfId="492" priority="7" stopIfTrue="1" operator="containsText" text=" Сборочные единицы ">
      <formula>NOT(ISERROR(SEARCH(" Сборочные единицы ",I1)))</formula>
    </cfRule>
    <cfRule type="containsText" dxfId="491" priority="8" stopIfTrue="1" operator="containsText" text=" Изделия ">
      <formula>NOT(ISERROR(SEARCH(" Изделия ",I1)))</formula>
    </cfRule>
    <cfRule type="containsText" dxfId="490" priority="9" stopIfTrue="1" operator="containsText" text=" Материалы ">
      <formula>NOT(ISERROR(SEARCH(" Материалы ",I1)))</formula>
    </cfRule>
    <cfRule type="containsText" dxfId="489" priority="10" stopIfTrue="1" operator="containsText" text=" Изделия арматурные ">
      <formula>NOT(ISERROR(SEARCH(" Изделия арматурные ",I1)))</formula>
    </cfRule>
    <cfRule type="containsText" dxfId="488" priority="11" stopIfTrue="1" operator="containsText" text=" Прокат ">
      <formula>NOT(ISERROR(SEARCH(" Прокат ",I1)))</formula>
    </cfRule>
    <cfRule type="containsText" dxfId="487" priority="12" stopIfTrue="1" operator="containsText" text="Элементы на отм.">
      <formula>NOT(ISERROR(SEARCH("Элементы на отм.",I1)))</formula>
    </cfRule>
    <cfRule type="containsText" dxfId="486" priority="13" stopIfTrue="1" operator="containsText" text=", на ">
      <formula>NOT(ISERROR(SEARCH(", на ",I1)))</formula>
    </cfRule>
    <cfRule type="containsText" dxfId="485" priority="14" stopIfTrue="1" operator="containsText" text="шт.)">
      <formula>NOT(ISERROR(SEARCH("шт.)",I1)))</formula>
    </cfRule>
  </conditionalFormatting>
  <pageMargins left="0" right="0" top="0" bottom="0" header="0" footer="0"/>
  <pageSetup paperSize="8"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B0B9E-D04D-4821-BB18-02272C46C87F}">
  <sheetPr codeName="Лист23">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44" t="s">
        <v>2962</v>
      </c>
      <c r="B1" s="45" t="s">
        <v>2963</v>
      </c>
      <c r="C1" s="45"/>
      <c r="D1" s="45"/>
      <c r="E1" s="45"/>
      <c r="F1" s="45"/>
      <c r="G1" s="45"/>
      <c r="H1" s="46" t="s">
        <v>2964</v>
      </c>
      <c r="I1" s="47" t="s">
        <v>2965</v>
      </c>
    </row>
    <row r="2" spans="1:9" ht="22.7" customHeight="1" x14ac:dyDescent="0.25">
      <c r="A2" s="48"/>
      <c r="B2" s="49" t="s">
        <v>2966</v>
      </c>
      <c r="C2" s="49"/>
      <c r="D2" s="49"/>
      <c r="E2" s="49"/>
      <c r="F2" s="49"/>
      <c r="G2" s="49" t="s">
        <v>2964</v>
      </c>
      <c r="H2" s="50"/>
      <c r="I2" s="51" t="s">
        <v>2967</v>
      </c>
    </row>
    <row r="3" spans="1:9" ht="22.7" customHeight="1" x14ac:dyDescent="0.25">
      <c r="A3" s="48"/>
      <c r="B3" s="49" t="s">
        <v>2</v>
      </c>
      <c r="C3" s="49"/>
      <c r="D3" s="49"/>
      <c r="E3" s="49" t="s">
        <v>1</v>
      </c>
      <c r="F3" s="49"/>
      <c r="G3" s="49"/>
      <c r="H3" s="50"/>
      <c r="I3" s="51"/>
    </row>
    <row r="4" spans="1:9" ht="22.7" customHeight="1" x14ac:dyDescent="0.25">
      <c r="A4" s="48"/>
      <c r="B4" s="49" t="s">
        <v>2909</v>
      </c>
      <c r="C4" s="49"/>
      <c r="D4" s="49"/>
      <c r="E4" s="49"/>
      <c r="F4" s="49"/>
      <c r="G4" s="49"/>
      <c r="H4" s="50"/>
      <c r="I4" s="51"/>
    </row>
    <row r="5" spans="1:9" ht="22.7" customHeight="1" thickBot="1" x14ac:dyDescent="0.3">
      <c r="A5" s="52"/>
      <c r="B5" s="53" t="s">
        <v>3193</v>
      </c>
      <c r="C5" s="53" t="s">
        <v>2969</v>
      </c>
      <c r="D5" s="53" t="s">
        <v>2964</v>
      </c>
      <c r="E5" s="53" t="s">
        <v>2970</v>
      </c>
      <c r="F5" s="53" t="s">
        <v>2964</v>
      </c>
      <c r="G5" s="54"/>
      <c r="H5" s="55"/>
      <c r="I5" s="51"/>
    </row>
    <row r="6" spans="1:9" ht="22.7" customHeight="1" thickBot="1" x14ac:dyDescent="0.3">
      <c r="A6" s="56" t="s">
        <v>3311</v>
      </c>
      <c r="B6" s="57">
        <v>130.98999999999998</v>
      </c>
      <c r="C6" s="57">
        <v>144.12</v>
      </c>
      <c r="D6" s="57">
        <v>275.10000000000002</v>
      </c>
      <c r="E6" s="57">
        <v>34.68</v>
      </c>
      <c r="F6" s="57">
        <v>34.68</v>
      </c>
      <c r="G6" s="57">
        <v>309.78999999999996</v>
      </c>
      <c r="H6" s="58">
        <v>309.78999999999996</v>
      </c>
      <c r="I6" s="59">
        <v>1.6</v>
      </c>
    </row>
  </sheetData>
  <mergeCells count="9">
    <mergeCell ref="A1:A5"/>
    <mergeCell ref="B1:G1"/>
    <mergeCell ref="H1:H5"/>
    <mergeCell ref="B2:F2"/>
    <mergeCell ref="G2:G5"/>
    <mergeCell ref="I2:I5"/>
    <mergeCell ref="B3:D3"/>
    <mergeCell ref="E3:F3"/>
    <mergeCell ref="B4:F4"/>
  </mergeCells>
  <conditionalFormatting sqref="A1:H5">
    <cfRule type="containsText" dxfId="484" priority="29" stopIfTrue="1" operator="containsText" text="С ЛИСТА">
      <formula>NOT(ISERROR(SEARCH("С ЛИСТА",A1)))</formula>
    </cfRule>
    <cfRule type="containsText" dxfId="483" priority="30" stopIfTrue="1" operator="containsText" text="ИЗ ФАЙЛА">
      <formula>NOT(ISERROR(SEARCH("ИЗ ФАЙЛА",A1)))</formula>
    </cfRule>
    <cfRule type="containsText" dxfId="482" priority="31" stopIfTrue="1" operator="containsText" text="!!!">
      <formula>NOT(ISERROR(SEARCH("!!!",A1)))</formula>
    </cfRule>
    <cfRule type="containsText" dxfId="481" priority="32" stopIfTrue="1" operator="containsText" text=" Заполнения проёмов ">
      <formula>NOT(ISERROR(SEARCH(" Заполнения проёмов ",A1)))</formula>
    </cfRule>
    <cfRule type="containsText" dxfId="480" priority="33" stopIfTrue="1" operator="containsText" text=" Сборочные единицы ">
      <formula>NOT(ISERROR(SEARCH(" Сборочные единицы ",A1)))</formula>
    </cfRule>
    <cfRule type="containsText" dxfId="479" priority="34" stopIfTrue="1" operator="containsText" text=" Заполнения проёмов ">
      <formula>NOT(ISERROR(SEARCH(" Заполнения проёмов ",A1)))</formula>
    </cfRule>
    <cfRule type="containsText" dxfId="478" priority="35" stopIfTrue="1" operator="containsText" text=" Сборочные единицы ">
      <formula>NOT(ISERROR(SEARCH(" Сборочные единицы ",A1)))</formula>
    </cfRule>
    <cfRule type="containsText" dxfId="477" priority="36" stopIfTrue="1" operator="containsText" text=" Изделия ">
      <formula>NOT(ISERROR(SEARCH(" Изделия ",A1)))</formula>
    </cfRule>
    <cfRule type="containsText" dxfId="476" priority="37" stopIfTrue="1" operator="containsText" text=" Материалы ">
      <formula>NOT(ISERROR(SEARCH(" Материалы ",A1)))</formula>
    </cfRule>
    <cfRule type="containsText" dxfId="475" priority="38" stopIfTrue="1" operator="containsText" text=" Изделия арматурные ">
      <formula>NOT(ISERROR(SEARCH(" Изделия арматурные ",A1)))</formula>
    </cfRule>
    <cfRule type="containsText" dxfId="474" priority="39" stopIfTrue="1" operator="containsText" text=" Прокат ">
      <formula>NOT(ISERROR(SEARCH(" Прокат ",A1)))</formula>
    </cfRule>
    <cfRule type="containsText" dxfId="473" priority="40" stopIfTrue="1" operator="containsText" text="Элементы на отм.">
      <formula>NOT(ISERROR(SEARCH("Элементы на отм.",A1)))</formula>
    </cfRule>
    <cfRule type="containsText" dxfId="472" priority="41" stopIfTrue="1" operator="containsText" text=", на ">
      <formula>NOT(ISERROR(SEARCH(", на ",A1)))</formula>
    </cfRule>
    <cfRule type="containsText" dxfId="471" priority="42" stopIfTrue="1" operator="containsText" text="шт.)">
      <formula>NOT(ISERROR(SEARCH("шт.)",A1)))</formula>
    </cfRule>
  </conditionalFormatting>
  <conditionalFormatting sqref="A6:H6">
    <cfRule type="containsText" dxfId="470" priority="15" stopIfTrue="1" operator="containsText" text="С ЛИСТА">
      <formula>NOT(ISERROR(SEARCH("С ЛИСТА",A6)))</formula>
    </cfRule>
    <cfRule type="containsText" dxfId="469" priority="16" stopIfTrue="1" operator="containsText" text="ИЗ ФАЙЛА">
      <formula>NOT(ISERROR(SEARCH("ИЗ ФАЙЛА",A6)))</formula>
    </cfRule>
    <cfRule type="containsText" dxfId="468" priority="17" stopIfTrue="1" operator="containsText" text="!!!">
      <formula>NOT(ISERROR(SEARCH("!!!",A6)))</formula>
    </cfRule>
    <cfRule type="containsText" dxfId="467" priority="18" stopIfTrue="1" operator="containsText" text=" Заполнения проёмов ">
      <formula>NOT(ISERROR(SEARCH(" Заполнения проёмов ",A6)))</formula>
    </cfRule>
    <cfRule type="containsText" dxfId="466" priority="19" stopIfTrue="1" operator="containsText" text=" Сборочные единицы ">
      <formula>NOT(ISERROR(SEARCH(" Сборочные единицы ",A6)))</formula>
    </cfRule>
    <cfRule type="containsText" dxfId="465" priority="20" stopIfTrue="1" operator="containsText" text=" Заполнения проёмов ">
      <formula>NOT(ISERROR(SEARCH(" Заполнения проёмов ",A6)))</formula>
    </cfRule>
    <cfRule type="containsText" dxfId="464" priority="21" stopIfTrue="1" operator="containsText" text=" Сборочные единицы ">
      <formula>NOT(ISERROR(SEARCH(" Сборочные единицы ",A6)))</formula>
    </cfRule>
    <cfRule type="containsText" dxfId="463" priority="22" stopIfTrue="1" operator="containsText" text=" Изделия ">
      <formula>NOT(ISERROR(SEARCH(" Изделия ",A6)))</formula>
    </cfRule>
    <cfRule type="containsText" dxfId="462" priority="23" stopIfTrue="1" operator="containsText" text=" Материалы ">
      <formula>NOT(ISERROR(SEARCH(" Материалы ",A6)))</formula>
    </cfRule>
    <cfRule type="containsText" dxfId="461" priority="24" stopIfTrue="1" operator="containsText" text=" Изделия арматурные ">
      <formula>NOT(ISERROR(SEARCH(" Изделия арматурные ",A6)))</formula>
    </cfRule>
    <cfRule type="containsText" dxfId="460" priority="25" stopIfTrue="1" operator="containsText" text=" Прокат ">
      <formula>NOT(ISERROR(SEARCH(" Прокат ",A6)))</formula>
    </cfRule>
    <cfRule type="containsText" dxfId="459" priority="26" stopIfTrue="1" operator="containsText" text="Элементы на отм.">
      <formula>NOT(ISERROR(SEARCH("Элементы на отм.",A6)))</formula>
    </cfRule>
    <cfRule type="containsText" dxfId="458" priority="27" stopIfTrue="1" operator="containsText" text=", на ">
      <formula>NOT(ISERROR(SEARCH(", на ",A6)))</formula>
    </cfRule>
    <cfRule type="containsText" dxfId="457" priority="28" stopIfTrue="1" operator="containsText" text="шт.)">
      <formula>NOT(ISERROR(SEARCH("шт.)",A6)))</formula>
    </cfRule>
  </conditionalFormatting>
  <conditionalFormatting sqref="I1:I6">
    <cfRule type="containsText" dxfId="456" priority="1" stopIfTrue="1" operator="containsText" text="С ЛИСТА">
      <formula>NOT(ISERROR(SEARCH("С ЛИСТА",I1)))</formula>
    </cfRule>
    <cfRule type="containsText" dxfId="455" priority="2" stopIfTrue="1" operator="containsText" text="ИЗ ФАЙЛА">
      <formula>NOT(ISERROR(SEARCH("ИЗ ФАЙЛА",I1)))</formula>
    </cfRule>
    <cfRule type="containsText" dxfId="454" priority="3" stopIfTrue="1" operator="containsText" text="!!!">
      <formula>NOT(ISERROR(SEARCH("!!!",I1)))</formula>
    </cfRule>
    <cfRule type="containsText" dxfId="453" priority="4" stopIfTrue="1" operator="containsText" text=" Заполнения проёмов ">
      <formula>NOT(ISERROR(SEARCH(" Заполнения проёмов ",I1)))</formula>
    </cfRule>
    <cfRule type="containsText" dxfId="452" priority="5" stopIfTrue="1" operator="containsText" text=" Сборочные единицы ">
      <formula>NOT(ISERROR(SEARCH(" Сборочные единицы ",I1)))</formula>
    </cfRule>
    <cfRule type="containsText" dxfId="451" priority="6" stopIfTrue="1" operator="containsText" text=" Заполнения проёмов ">
      <formula>NOT(ISERROR(SEARCH(" Заполнения проёмов ",I1)))</formula>
    </cfRule>
    <cfRule type="containsText" dxfId="450" priority="7" stopIfTrue="1" operator="containsText" text=" Сборочные единицы ">
      <formula>NOT(ISERROR(SEARCH(" Сборочные единицы ",I1)))</formula>
    </cfRule>
    <cfRule type="containsText" dxfId="449" priority="8" stopIfTrue="1" operator="containsText" text=" Изделия ">
      <formula>NOT(ISERROR(SEARCH(" Изделия ",I1)))</formula>
    </cfRule>
    <cfRule type="containsText" dxfId="448" priority="9" stopIfTrue="1" operator="containsText" text=" Материалы ">
      <formula>NOT(ISERROR(SEARCH(" Материалы ",I1)))</formula>
    </cfRule>
    <cfRule type="containsText" dxfId="447" priority="10" stopIfTrue="1" operator="containsText" text=" Изделия арматурные ">
      <formula>NOT(ISERROR(SEARCH(" Изделия арматурные ",I1)))</formula>
    </cfRule>
    <cfRule type="containsText" dxfId="446" priority="11" stopIfTrue="1" operator="containsText" text=" Прокат ">
      <formula>NOT(ISERROR(SEARCH(" Прокат ",I1)))</formula>
    </cfRule>
    <cfRule type="containsText" dxfId="445" priority="12" stopIfTrue="1" operator="containsText" text="Элементы на отм.">
      <formula>NOT(ISERROR(SEARCH("Элементы на отм.",I1)))</formula>
    </cfRule>
    <cfRule type="containsText" dxfId="444" priority="13" stopIfTrue="1" operator="containsText" text=", на ">
      <formula>NOT(ISERROR(SEARCH(", на ",I1)))</formula>
    </cfRule>
    <cfRule type="containsText" dxfId="443" priority="14" stopIfTrue="1" operator="containsText" text="шт.)">
      <formula>NOT(ISERROR(SEARCH("шт.)",I1)))</formula>
    </cfRule>
  </conditionalFormatting>
  <pageMargins left="0" right="0" top="0" bottom="0" header="0" footer="0"/>
  <pageSetup paperSize="8"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00EDC-A262-4452-A110-A7F1E26D706A}">
  <sheetPr codeName="Лист43">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44" t="s">
        <v>2962</v>
      </c>
      <c r="B1" s="45" t="s">
        <v>2963</v>
      </c>
      <c r="C1" s="45"/>
      <c r="D1" s="45"/>
      <c r="E1" s="45"/>
      <c r="F1" s="45"/>
      <c r="G1" s="45"/>
      <c r="H1" s="45"/>
      <c r="I1" s="46" t="s">
        <v>2964</v>
      </c>
      <c r="J1" s="47" t="s">
        <v>2965</v>
      </c>
    </row>
    <row r="2" spans="1:10" ht="22.7" customHeight="1" x14ac:dyDescent="0.25">
      <c r="A2" s="48"/>
      <c r="B2" s="49" t="s">
        <v>2966</v>
      </c>
      <c r="C2" s="49"/>
      <c r="D2" s="49"/>
      <c r="E2" s="49"/>
      <c r="F2" s="49"/>
      <c r="G2" s="49"/>
      <c r="H2" s="49" t="s">
        <v>2964</v>
      </c>
      <c r="I2" s="50"/>
      <c r="J2" s="51" t="s">
        <v>2967</v>
      </c>
    </row>
    <row r="3" spans="1:10" ht="22.7" customHeight="1" x14ac:dyDescent="0.25">
      <c r="A3" s="48"/>
      <c r="B3" s="49" t="s">
        <v>2</v>
      </c>
      <c r="C3" s="49"/>
      <c r="D3" s="49"/>
      <c r="E3" s="49"/>
      <c r="F3" s="49" t="s">
        <v>1</v>
      </c>
      <c r="G3" s="49"/>
      <c r="H3" s="49"/>
      <c r="I3" s="50"/>
      <c r="J3" s="51"/>
    </row>
    <row r="4" spans="1:10" ht="22.7" customHeight="1" x14ac:dyDescent="0.25">
      <c r="A4" s="48"/>
      <c r="B4" s="49" t="s">
        <v>2909</v>
      </c>
      <c r="C4" s="49"/>
      <c r="D4" s="49"/>
      <c r="E4" s="49"/>
      <c r="F4" s="49"/>
      <c r="G4" s="49"/>
      <c r="H4" s="49"/>
      <c r="I4" s="50"/>
      <c r="J4" s="51"/>
    </row>
    <row r="5" spans="1:10" ht="22.7" customHeight="1" thickBot="1" x14ac:dyDescent="0.3">
      <c r="A5" s="52"/>
      <c r="B5" s="53" t="s">
        <v>2968</v>
      </c>
      <c r="C5" s="53" t="s">
        <v>3193</v>
      </c>
      <c r="D5" s="53" t="s">
        <v>2969</v>
      </c>
      <c r="E5" s="53" t="s">
        <v>2964</v>
      </c>
      <c r="F5" s="53" t="s">
        <v>2970</v>
      </c>
      <c r="G5" s="53" t="s">
        <v>2964</v>
      </c>
      <c r="H5" s="54"/>
      <c r="I5" s="55"/>
      <c r="J5" s="51"/>
    </row>
    <row r="6" spans="1:10" ht="22.7" customHeight="1" thickBot="1" x14ac:dyDescent="0.3">
      <c r="A6" s="56" t="s">
        <v>3270</v>
      </c>
      <c r="B6" s="57">
        <v>166.72</v>
      </c>
      <c r="C6" s="57">
        <v>419.81</v>
      </c>
      <c r="D6" s="57">
        <v>434.72</v>
      </c>
      <c r="E6" s="57">
        <v>1021.24</v>
      </c>
      <c r="F6" s="57">
        <v>188.56</v>
      </c>
      <c r="G6" s="57">
        <v>188.56</v>
      </c>
      <c r="H6" s="57">
        <v>1209.8</v>
      </c>
      <c r="I6" s="58">
        <v>1209.8</v>
      </c>
      <c r="J6" s="59">
        <v>7.9</v>
      </c>
    </row>
  </sheetData>
  <mergeCells count="9">
    <mergeCell ref="A1:A5"/>
    <mergeCell ref="B1:H1"/>
    <mergeCell ref="I1:I5"/>
    <mergeCell ref="B2:G2"/>
    <mergeCell ref="H2:H5"/>
    <mergeCell ref="J2:J5"/>
    <mergeCell ref="B3:E3"/>
    <mergeCell ref="F3:G3"/>
    <mergeCell ref="B4:G4"/>
  </mergeCells>
  <conditionalFormatting sqref="A1:I5">
    <cfRule type="containsText" dxfId="442" priority="29" stopIfTrue="1" operator="containsText" text="С ЛИСТА">
      <formula>NOT(ISERROR(SEARCH("С ЛИСТА",A1)))</formula>
    </cfRule>
    <cfRule type="containsText" dxfId="441" priority="30" stopIfTrue="1" operator="containsText" text="ИЗ ФАЙЛА">
      <formula>NOT(ISERROR(SEARCH("ИЗ ФАЙЛА",A1)))</formula>
    </cfRule>
    <cfRule type="containsText" dxfId="440" priority="31" stopIfTrue="1" operator="containsText" text="!!!">
      <formula>NOT(ISERROR(SEARCH("!!!",A1)))</formula>
    </cfRule>
    <cfRule type="containsText" dxfId="439" priority="32" stopIfTrue="1" operator="containsText" text=" Заполнения проёмов ">
      <formula>NOT(ISERROR(SEARCH(" Заполнения проёмов ",A1)))</formula>
    </cfRule>
    <cfRule type="containsText" dxfId="438" priority="33" stopIfTrue="1" operator="containsText" text=" Сборочные единицы ">
      <formula>NOT(ISERROR(SEARCH(" Сборочные единицы ",A1)))</formula>
    </cfRule>
    <cfRule type="containsText" dxfId="437" priority="34" stopIfTrue="1" operator="containsText" text=" Заполнения проёмов ">
      <formula>NOT(ISERROR(SEARCH(" Заполнения проёмов ",A1)))</formula>
    </cfRule>
    <cfRule type="containsText" dxfId="436" priority="35" stopIfTrue="1" operator="containsText" text=" Сборочные единицы ">
      <formula>NOT(ISERROR(SEARCH(" Сборочные единицы ",A1)))</formula>
    </cfRule>
    <cfRule type="containsText" dxfId="435" priority="36" stopIfTrue="1" operator="containsText" text=" Изделия ">
      <formula>NOT(ISERROR(SEARCH(" Изделия ",A1)))</formula>
    </cfRule>
    <cfRule type="containsText" dxfId="434" priority="37" stopIfTrue="1" operator="containsText" text=" Материалы ">
      <formula>NOT(ISERROR(SEARCH(" Материалы ",A1)))</formula>
    </cfRule>
    <cfRule type="containsText" dxfId="433" priority="38" stopIfTrue="1" operator="containsText" text=" Изделия арматурные ">
      <formula>NOT(ISERROR(SEARCH(" Изделия арматурные ",A1)))</formula>
    </cfRule>
    <cfRule type="containsText" dxfId="432" priority="39" stopIfTrue="1" operator="containsText" text=" Прокат ">
      <formula>NOT(ISERROR(SEARCH(" Прокат ",A1)))</formula>
    </cfRule>
    <cfRule type="containsText" dxfId="431" priority="40" stopIfTrue="1" operator="containsText" text="Элементы на отм.">
      <formula>NOT(ISERROR(SEARCH("Элементы на отм.",A1)))</formula>
    </cfRule>
    <cfRule type="containsText" dxfId="430" priority="41" stopIfTrue="1" operator="containsText" text=", на ">
      <formula>NOT(ISERROR(SEARCH(", на ",A1)))</formula>
    </cfRule>
    <cfRule type="containsText" dxfId="429" priority="42" stopIfTrue="1" operator="containsText" text="шт.)">
      <formula>NOT(ISERROR(SEARCH("шт.)",A1)))</formula>
    </cfRule>
  </conditionalFormatting>
  <conditionalFormatting sqref="A6:I6">
    <cfRule type="containsText" dxfId="428" priority="15" stopIfTrue="1" operator="containsText" text="С ЛИСТА">
      <formula>NOT(ISERROR(SEARCH("С ЛИСТА",A6)))</formula>
    </cfRule>
    <cfRule type="containsText" dxfId="427" priority="16" stopIfTrue="1" operator="containsText" text="ИЗ ФАЙЛА">
      <formula>NOT(ISERROR(SEARCH("ИЗ ФАЙЛА",A6)))</formula>
    </cfRule>
    <cfRule type="containsText" dxfId="426" priority="17" stopIfTrue="1" operator="containsText" text="!!!">
      <formula>NOT(ISERROR(SEARCH("!!!",A6)))</formula>
    </cfRule>
    <cfRule type="containsText" dxfId="425" priority="18" stopIfTrue="1" operator="containsText" text=" Заполнения проёмов ">
      <formula>NOT(ISERROR(SEARCH(" Заполнения проёмов ",A6)))</formula>
    </cfRule>
    <cfRule type="containsText" dxfId="424" priority="19" stopIfTrue="1" operator="containsText" text=" Сборочные единицы ">
      <formula>NOT(ISERROR(SEARCH(" Сборочные единицы ",A6)))</formula>
    </cfRule>
    <cfRule type="containsText" dxfId="423" priority="20" stopIfTrue="1" operator="containsText" text=" Заполнения проёмов ">
      <formula>NOT(ISERROR(SEARCH(" Заполнения проёмов ",A6)))</formula>
    </cfRule>
    <cfRule type="containsText" dxfId="422" priority="21" stopIfTrue="1" operator="containsText" text=" Сборочные единицы ">
      <formula>NOT(ISERROR(SEARCH(" Сборочные единицы ",A6)))</formula>
    </cfRule>
    <cfRule type="containsText" dxfId="421" priority="22" stopIfTrue="1" operator="containsText" text=" Изделия ">
      <formula>NOT(ISERROR(SEARCH(" Изделия ",A6)))</formula>
    </cfRule>
    <cfRule type="containsText" dxfId="420" priority="23" stopIfTrue="1" operator="containsText" text=" Материалы ">
      <formula>NOT(ISERROR(SEARCH(" Материалы ",A6)))</formula>
    </cfRule>
    <cfRule type="containsText" dxfId="419" priority="24" stopIfTrue="1" operator="containsText" text=" Изделия арматурные ">
      <formula>NOT(ISERROR(SEARCH(" Изделия арматурные ",A6)))</formula>
    </cfRule>
    <cfRule type="containsText" dxfId="418" priority="25" stopIfTrue="1" operator="containsText" text=" Прокат ">
      <formula>NOT(ISERROR(SEARCH(" Прокат ",A6)))</formula>
    </cfRule>
    <cfRule type="containsText" dxfId="417" priority="26" stopIfTrue="1" operator="containsText" text="Элементы на отм.">
      <formula>NOT(ISERROR(SEARCH("Элементы на отм.",A6)))</formula>
    </cfRule>
    <cfRule type="containsText" dxfId="416" priority="27" stopIfTrue="1" operator="containsText" text=", на ">
      <formula>NOT(ISERROR(SEARCH(", на ",A6)))</formula>
    </cfRule>
    <cfRule type="containsText" dxfId="415" priority="28" stopIfTrue="1" operator="containsText" text="шт.)">
      <formula>NOT(ISERROR(SEARCH("шт.)",A6)))</formula>
    </cfRule>
  </conditionalFormatting>
  <conditionalFormatting sqref="J1:J6">
    <cfRule type="containsText" dxfId="414" priority="1" stopIfTrue="1" operator="containsText" text="С ЛИСТА">
      <formula>NOT(ISERROR(SEARCH("С ЛИСТА",J1)))</formula>
    </cfRule>
    <cfRule type="containsText" dxfId="413" priority="2" stopIfTrue="1" operator="containsText" text="ИЗ ФАЙЛА">
      <formula>NOT(ISERROR(SEARCH("ИЗ ФАЙЛА",J1)))</formula>
    </cfRule>
    <cfRule type="containsText" dxfId="412" priority="3" stopIfTrue="1" operator="containsText" text="!!!">
      <formula>NOT(ISERROR(SEARCH("!!!",J1)))</formula>
    </cfRule>
    <cfRule type="containsText" dxfId="411" priority="4" stopIfTrue="1" operator="containsText" text=" Заполнения проёмов ">
      <formula>NOT(ISERROR(SEARCH(" Заполнения проёмов ",J1)))</formula>
    </cfRule>
    <cfRule type="containsText" dxfId="410" priority="5" stopIfTrue="1" operator="containsText" text=" Сборочные единицы ">
      <formula>NOT(ISERROR(SEARCH(" Сборочные единицы ",J1)))</formula>
    </cfRule>
    <cfRule type="containsText" dxfId="409" priority="6" stopIfTrue="1" operator="containsText" text=" Заполнения проёмов ">
      <formula>NOT(ISERROR(SEARCH(" Заполнения проёмов ",J1)))</formula>
    </cfRule>
    <cfRule type="containsText" dxfId="408" priority="7" stopIfTrue="1" operator="containsText" text=" Сборочные единицы ">
      <formula>NOT(ISERROR(SEARCH(" Сборочные единицы ",J1)))</formula>
    </cfRule>
    <cfRule type="containsText" dxfId="407" priority="8" stopIfTrue="1" operator="containsText" text=" Изделия ">
      <formula>NOT(ISERROR(SEARCH(" Изделия ",J1)))</formula>
    </cfRule>
    <cfRule type="containsText" dxfId="406" priority="9" stopIfTrue="1" operator="containsText" text=" Материалы ">
      <formula>NOT(ISERROR(SEARCH(" Материалы ",J1)))</formula>
    </cfRule>
    <cfRule type="containsText" dxfId="405" priority="10" stopIfTrue="1" operator="containsText" text=" Изделия арматурные ">
      <formula>NOT(ISERROR(SEARCH(" Изделия арматурные ",J1)))</formula>
    </cfRule>
    <cfRule type="containsText" dxfId="404" priority="11" stopIfTrue="1" operator="containsText" text=" Прокат ">
      <formula>NOT(ISERROR(SEARCH(" Прокат ",J1)))</formula>
    </cfRule>
    <cfRule type="containsText" dxfId="403" priority="12" stopIfTrue="1" operator="containsText" text="Элементы на отм.">
      <formula>NOT(ISERROR(SEARCH("Элементы на отм.",J1)))</formula>
    </cfRule>
    <cfRule type="containsText" dxfId="402" priority="13" stopIfTrue="1" operator="containsText" text=", на ">
      <formula>NOT(ISERROR(SEARCH(", на ",J1)))</formula>
    </cfRule>
    <cfRule type="containsText" dxfId="401" priority="14" stopIfTrue="1" operator="containsText" text="шт.)">
      <formula>NOT(ISERROR(SEARCH("шт.)",J1)))</formula>
    </cfRule>
  </conditionalFormatting>
  <pageMargins left="0" right="0" top="0" bottom="0" header="0" footer="0"/>
  <pageSetup paperSize="8"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EBD65-E5D6-4AE5-AA6D-65AB1C91C045}">
  <sheetPr codeName="Лист44">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44" t="s">
        <v>2962</v>
      </c>
      <c r="B1" s="45" t="s">
        <v>2963</v>
      </c>
      <c r="C1" s="45"/>
      <c r="D1" s="45"/>
      <c r="E1" s="45"/>
      <c r="F1" s="45"/>
      <c r="G1" s="45"/>
      <c r="H1" s="45"/>
      <c r="I1" s="46" t="s">
        <v>2964</v>
      </c>
      <c r="J1" s="47" t="s">
        <v>2965</v>
      </c>
    </row>
    <row r="2" spans="1:10" ht="22.7" customHeight="1" x14ac:dyDescent="0.25">
      <c r="A2" s="48"/>
      <c r="B2" s="49" t="s">
        <v>2966</v>
      </c>
      <c r="C2" s="49"/>
      <c r="D2" s="49"/>
      <c r="E2" s="49"/>
      <c r="F2" s="49"/>
      <c r="G2" s="49"/>
      <c r="H2" s="49" t="s">
        <v>2964</v>
      </c>
      <c r="I2" s="50"/>
      <c r="J2" s="51" t="s">
        <v>2967</v>
      </c>
    </row>
    <row r="3" spans="1:10" ht="22.7" customHeight="1" x14ac:dyDescent="0.25">
      <c r="A3" s="48"/>
      <c r="B3" s="49" t="s">
        <v>2</v>
      </c>
      <c r="C3" s="49"/>
      <c r="D3" s="49"/>
      <c r="E3" s="49"/>
      <c r="F3" s="49" t="s">
        <v>1</v>
      </c>
      <c r="G3" s="49"/>
      <c r="H3" s="49"/>
      <c r="I3" s="50"/>
      <c r="J3" s="51"/>
    </row>
    <row r="4" spans="1:10" ht="22.7" customHeight="1" x14ac:dyDescent="0.25">
      <c r="A4" s="48"/>
      <c r="B4" s="49" t="s">
        <v>2909</v>
      </c>
      <c r="C4" s="49"/>
      <c r="D4" s="49"/>
      <c r="E4" s="49"/>
      <c r="F4" s="49"/>
      <c r="G4" s="49"/>
      <c r="H4" s="49"/>
      <c r="I4" s="50"/>
      <c r="J4" s="51"/>
    </row>
    <row r="5" spans="1:10" ht="22.7" customHeight="1" thickBot="1" x14ac:dyDescent="0.3">
      <c r="A5" s="52"/>
      <c r="B5" s="53" t="s">
        <v>2968</v>
      </c>
      <c r="C5" s="53" t="s">
        <v>3193</v>
      </c>
      <c r="D5" s="53" t="s">
        <v>2969</v>
      </c>
      <c r="E5" s="53" t="s">
        <v>2964</v>
      </c>
      <c r="F5" s="53" t="s">
        <v>2970</v>
      </c>
      <c r="G5" s="53" t="s">
        <v>2964</v>
      </c>
      <c r="H5" s="54"/>
      <c r="I5" s="55"/>
      <c r="J5" s="51"/>
    </row>
    <row r="6" spans="1:10" ht="22.7" customHeight="1" thickBot="1" x14ac:dyDescent="0.3">
      <c r="A6" s="56" t="s">
        <v>3232</v>
      </c>
      <c r="B6" s="57">
        <v>250.08</v>
      </c>
      <c r="C6" s="57">
        <v>478.68</v>
      </c>
      <c r="D6" s="57">
        <v>494.88</v>
      </c>
      <c r="E6" s="57">
        <v>1223.6400000000001</v>
      </c>
      <c r="F6" s="57">
        <v>235.92999999999998</v>
      </c>
      <c r="G6" s="57">
        <v>235.92999999999998</v>
      </c>
      <c r="H6" s="57">
        <v>1459.56</v>
      </c>
      <c r="I6" s="58">
        <v>1459.56</v>
      </c>
      <c r="J6" s="59">
        <v>10</v>
      </c>
    </row>
  </sheetData>
  <mergeCells count="9">
    <mergeCell ref="A1:A5"/>
    <mergeCell ref="B1:H1"/>
    <mergeCell ref="I1:I5"/>
    <mergeCell ref="B2:G2"/>
    <mergeCell ref="H2:H5"/>
    <mergeCell ref="J2:J5"/>
    <mergeCell ref="B3:E3"/>
    <mergeCell ref="F3:G3"/>
    <mergeCell ref="B4:G4"/>
  </mergeCells>
  <conditionalFormatting sqref="A1:I5">
    <cfRule type="containsText" dxfId="400" priority="29" stopIfTrue="1" operator="containsText" text="С ЛИСТА">
      <formula>NOT(ISERROR(SEARCH("С ЛИСТА",A1)))</formula>
    </cfRule>
    <cfRule type="containsText" dxfId="399" priority="30" stopIfTrue="1" operator="containsText" text="ИЗ ФАЙЛА">
      <formula>NOT(ISERROR(SEARCH("ИЗ ФАЙЛА",A1)))</formula>
    </cfRule>
    <cfRule type="containsText" dxfId="398" priority="31" stopIfTrue="1" operator="containsText" text="!!!">
      <formula>NOT(ISERROR(SEARCH("!!!",A1)))</formula>
    </cfRule>
    <cfRule type="containsText" dxfId="397" priority="32" stopIfTrue="1" operator="containsText" text=" Заполнения проёмов ">
      <formula>NOT(ISERROR(SEARCH(" Заполнения проёмов ",A1)))</formula>
    </cfRule>
    <cfRule type="containsText" dxfId="396" priority="33" stopIfTrue="1" operator="containsText" text=" Сборочные единицы ">
      <formula>NOT(ISERROR(SEARCH(" Сборочные единицы ",A1)))</formula>
    </cfRule>
    <cfRule type="containsText" dxfId="395" priority="34" stopIfTrue="1" operator="containsText" text=" Заполнения проёмов ">
      <formula>NOT(ISERROR(SEARCH(" Заполнения проёмов ",A1)))</formula>
    </cfRule>
    <cfRule type="containsText" dxfId="394" priority="35" stopIfTrue="1" operator="containsText" text=" Сборочные единицы ">
      <formula>NOT(ISERROR(SEARCH(" Сборочные единицы ",A1)))</formula>
    </cfRule>
    <cfRule type="containsText" dxfId="393" priority="36" stopIfTrue="1" operator="containsText" text=" Изделия ">
      <formula>NOT(ISERROR(SEARCH(" Изделия ",A1)))</formula>
    </cfRule>
    <cfRule type="containsText" dxfId="392" priority="37" stopIfTrue="1" operator="containsText" text=" Материалы ">
      <formula>NOT(ISERROR(SEARCH(" Материалы ",A1)))</formula>
    </cfRule>
    <cfRule type="containsText" dxfId="391" priority="38" stopIfTrue="1" operator="containsText" text=" Изделия арматурные ">
      <formula>NOT(ISERROR(SEARCH(" Изделия арматурные ",A1)))</formula>
    </cfRule>
    <cfRule type="containsText" dxfId="390" priority="39" stopIfTrue="1" operator="containsText" text=" Прокат ">
      <formula>NOT(ISERROR(SEARCH(" Прокат ",A1)))</formula>
    </cfRule>
    <cfRule type="containsText" dxfId="389" priority="40" stopIfTrue="1" operator="containsText" text="Элементы на отм.">
      <formula>NOT(ISERROR(SEARCH("Элементы на отм.",A1)))</formula>
    </cfRule>
    <cfRule type="containsText" dxfId="388" priority="41" stopIfTrue="1" operator="containsText" text=", на ">
      <formula>NOT(ISERROR(SEARCH(", на ",A1)))</formula>
    </cfRule>
    <cfRule type="containsText" dxfId="387" priority="42" stopIfTrue="1" operator="containsText" text="шт.)">
      <formula>NOT(ISERROR(SEARCH("шт.)",A1)))</formula>
    </cfRule>
  </conditionalFormatting>
  <conditionalFormatting sqref="A6:I6">
    <cfRule type="containsText" dxfId="386" priority="15" stopIfTrue="1" operator="containsText" text="С ЛИСТА">
      <formula>NOT(ISERROR(SEARCH("С ЛИСТА",A6)))</formula>
    </cfRule>
    <cfRule type="containsText" dxfId="385" priority="16" stopIfTrue="1" operator="containsText" text="ИЗ ФАЙЛА">
      <formula>NOT(ISERROR(SEARCH("ИЗ ФАЙЛА",A6)))</formula>
    </cfRule>
    <cfRule type="containsText" dxfId="384" priority="17" stopIfTrue="1" operator="containsText" text="!!!">
      <formula>NOT(ISERROR(SEARCH("!!!",A6)))</formula>
    </cfRule>
    <cfRule type="containsText" dxfId="383" priority="18" stopIfTrue="1" operator="containsText" text=" Заполнения проёмов ">
      <formula>NOT(ISERROR(SEARCH(" Заполнения проёмов ",A6)))</formula>
    </cfRule>
    <cfRule type="containsText" dxfId="382" priority="19" stopIfTrue="1" operator="containsText" text=" Сборочные единицы ">
      <formula>NOT(ISERROR(SEARCH(" Сборочные единицы ",A6)))</formula>
    </cfRule>
    <cfRule type="containsText" dxfId="381" priority="20" stopIfTrue="1" operator="containsText" text=" Заполнения проёмов ">
      <formula>NOT(ISERROR(SEARCH(" Заполнения проёмов ",A6)))</formula>
    </cfRule>
    <cfRule type="containsText" dxfId="380" priority="21" stopIfTrue="1" operator="containsText" text=" Сборочные единицы ">
      <formula>NOT(ISERROR(SEARCH(" Сборочные единицы ",A6)))</formula>
    </cfRule>
    <cfRule type="containsText" dxfId="379" priority="22" stopIfTrue="1" operator="containsText" text=" Изделия ">
      <formula>NOT(ISERROR(SEARCH(" Изделия ",A6)))</formula>
    </cfRule>
    <cfRule type="containsText" dxfId="378" priority="23" stopIfTrue="1" operator="containsText" text=" Материалы ">
      <formula>NOT(ISERROR(SEARCH(" Материалы ",A6)))</formula>
    </cfRule>
    <cfRule type="containsText" dxfId="377" priority="24" stopIfTrue="1" operator="containsText" text=" Изделия арматурные ">
      <formula>NOT(ISERROR(SEARCH(" Изделия арматурные ",A6)))</formula>
    </cfRule>
    <cfRule type="containsText" dxfId="376" priority="25" stopIfTrue="1" operator="containsText" text=" Прокат ">
      <formula>NOT(ISERROR(SEARCH(" Прокат ",A6)))</formula>
    </cfRule>
    <cfRule type="containsText" dxfId="375" priority="26" stopIfTrue="1" operator="containsText" text="Элементы на отм.">
      <formula>NOT(ISERROR(SEARCH("Элементы на отм.",A6)))</formula>
    </cfRule>
    <cfRule type="containsText" dxfId="374" priority="27" stopIfTrue="1" operator="containsText" text=", на ">
      <formula>NOT(ISERROR(SEARCH(", на ",A6)))</formula>
    </cfRule>
    <cfRule type="containsText" dxfId="373" priority="28" stopIfTrue="1" operator="containsText" text="шт.)">
      <formula>NOT(ISERROR(SEARCH("шт.)",A6)))</formula>
    </cfRule>
  </conditionalFormatting>
  <conditionalFormatting sqref="J1:J6">
    <cfRule type="containsText" dxfId="372" priority="1" stopIfTrue="1" operator="containsText" text="С ЛИСТА">
      <formula>NOT(ISERROR(SEARCH("С ЛИСТА",J1)))</formula>
    </cfRule>
    <cfRule type="containsText" dxfId="371" priority="2" stopIfTrue="1" operator="containsText" text="ИЗ ФАЙЛА">
      <formula>NOT(ISERROR(SEARCH("ИЗ ФАЙЛА",J1)))</formula>
    </cfRule>
    <cfRule type="containsText" dxfId="370" priority="3" stopIfTrue="1" operator="containsText" text="!!!">
      <formula>NOT(ISERROR(SEARCH("!!!",J1)))</formula>
    </cfRule>
    <cfRule type="containsText" dxfId="369" priority="4" stopIfTrue="1" operator="containsText" text=" Заполнения проёмов ">
      <formula>NOT(ISERROR(SEARCH(" Заполнения проёмов ",J1)))</formula>
    </cfRule>
    <cfRule type="containsText" dxfId="368" priority="5" stopIfTrue="1" operator="containsText" text=" Сборочные единицы ">
      <formula>NOT(ISERROR(SEARCH(" Сборочные единицы ",J1)))</formula>
    </cfRule>
    <cfRule type="containsText" dxfId="367" priority="6" stopIfTrue="1" operator="containsText" text=" Заполнения проёмов ">
      <formula>NOT(ISERROR(SEARCH(" Заполнения проёмов ",J1)))</formula>
    </cfRule>
    <cfRule type="containsText" dxfId="366" priority="7" stopIfTrue="1" operator="containsText" text=" Сборочные единицы ">
      <formula>NOT(ISERROR(SEARCH(" Сборочные единицы ",J1)))</formula>
    </cfRule>
    <cfRule type="containsText" dxfId="365" priority="8" stopIfTrue="1" operator="containsText" text=" Изделия ">
      <formula>NOT(ISERROR(SEARCH(" Изделия ",J1)))</formula>
    </cfRule>
    <cfRule type="containsText" dxfId="364" priority="9" stopIfTrue="1" operator="containsText" text=" Материалы ">
      <formula>NOT(ISERROR(SEARCH(" Материалы ",J1)))</formula>
    </cfRule>
    <cfRule type="containsText" dxfId="363" priority="10" stopIfTrue="1" operator="containsText" text=" Изделия арматурные ">
      <formula>NOT(ISERROR(SEARCH(" Изделия арматурные ",J1)))</formula>
    </cfRule>
    <cfRule type="containsText" dxfId="362" priority="11" stopIfTrue="1" operator="containsText" text=" Прокат ">
      <formula>NOT(ISERROR(SEARCH(" Прокат ",J1)))</formula>
    </cfRule>
    <cfRule type="containsText" dxfId="361" priority="12" stopIfTrue="1" operator="containsText" text="Элементы на отм.">
      <formula>NOT(ISERROR(SEARCH("Элементы на отм.",J1)))</formula>
    </cfRule>
    <cfRule type="containsText" dxfId="360" priority="13" stopIfTrue="1" operator="containsText" text=", на ">
      <formula>NOT(ISERROR(SEARCH(", на ",J1)))</formula>
    </cfRule>
    <cfRule type="containsText" dxfId="359" priority="14" stopIfTrue="1" operator="containsText" text="шт.)">
      <formula>NOT(ISERROR(SEARCH("шт.)",J1)))</formula>
    </cfRule>
  </conditionalFormatting>
  <pageMargins left="0" right="0" top="0" bottom="0" header="0" footer="0"/>
  <pageSetup paperSize="8"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5F25A-59D8-4507-AEDB-86CE925879DB}">
  <sheetPr codeName="Лист45">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44" t="s">
        <v>2962</v>
      </c>
      <c r="B1" s="45" t="s">
        <v>2963</v>
      </c>
      <c r="C1" s="45"/>
      <c r="D1" s="45"/>
      <c r="E1" s="45"/>
      <c r="F1" s="45"/>
      <c r="G1" s="45"/>
      <c r="H1" s="45"/>
      <c r="I1" s="46" t="s">
        <v>2964</v>
      </c>
      <c r="J1" s="47" t="s">
        <v>2965</v>
      </c>
    </row>
    <row r="2" spans="1:10" ht="22.7" customHeight="1" x14ac:dyDescent="0.25">
      <c r="A2" s="48"/>
      <c r="B2" s="49" t="s">
        <v>2966</v>
      </c>
      <c r="C2" s="49"/>
      <c r="D2" s="49"/>
      <c r="E2" s="49"/>
      <c r="F2" s="49"/>
      <c r="G2" s="49"/>
      <c r="H2" s="49" t="s">
        <v>2964</v>
      </c>
      <c r="I2" s="50"/>
      <c r="J2" s="51" t="s">
        <v>2967</v>
      </c>
    </row>
    <row r="3" spans="1:10" ht="22.7" customHeight="1" x14ac:dyDescent="0.25">
      <c r="A3" s="48"/>
      <c r="B3" s="49" t="s">
        <v>2</v>
      </c>
      <c r="C3" s="49"/>
      <c r="D3" s="49"/>
      <c r="E3" s="49"/>
      <c r="F3" s="49" t="s">
        <v>1</v>
      </c>
      <c r="G3" s="49"/>
      <c r="H3" s="49"/>
      <c r="I3" s="50"/>
      <c r="J3" s="51"/>
    </row>
    <row r="4" spans="1:10" ht="22.7" customHeight="1" x14ac:dyDescent="0.25">
      <c r="A4" s="48"/>
      <c r="B4" s="49" t="s">
        <v>2909</v>
      </c>
      <c r="C4" s="49"/>
      <c r="D4" s="49"/>
      <c r="E4" s="49"/>
      <c r="F4" s="49"/>
      <c r="G4" s="49"/>
      <c r="H4" s="49"/>
      <c r="I4" s="50"/>
      <c r="J4" s="51"/>
    </row>
    <row r="5" spans="1:10" ht="22.7" customHeight="1" thickBot="1" x14ac:dyDescent="0.3">
      <c r="A5" s="52"/>
      <c r="B5" s="53" t="s">
        <v>2968</v>
      </c>
      <c r="C5" s="53" t="s">
        <v>3193</v>
      </c>
      <c r="D5" s="53" t="s">
        <v>2969</v>
      </c>
      <c r="E5" s="53" t="s">
        <v>2964</v>
      </c>
      <c r="F5" s="53" t="s">
        <v>2970</v>
      </c>
      <c r="G5" s="53" t="s">
        <v>2964</v>
      </c>
      <c r="H5" s="54"/>
      <c r="I5" s="55"/>
      <c r="J5" s="51"/>
    </row>
    <row r="6" spans="1:10" ht="22.7" customHeight="1" thickBot="1" x14ac:dyDescent="0.3">
      <c r="A6" s="56" t="s">
        <v>3194</v>
      </c>
      <c r="B6" s="57">
        <v>250.08</v>
      </c>
      <c r="C6" s="57">
        <v>629.70000000000005</v>
      </c>
      <c r="D6" s="57">
        <v>652.08000000000004</v>
      </c>
      <c r="E6" s="57">
        <v>1531.86</v>
      </c>
      <c r="F6" s="57">
        <v>286.92</v>
      </c>
      <c r="G6" s="57">
        <v>286.92</v>
      </c>
      <c r="H6" s="57">
        <v>1818.78</v>
      </c>
      <c r="I6" s="58">
        <v>1818.78</v>
      </c>
      <c r="J6" s="59">
        <v>12.3</v>
      </c>
    </row>
  </sheetData>
  <mergeCells count="9">
    <mergeCell ref="A1:A5"/>
    <mergeCell ref="B1:H1"/>
    <mergeCell ref="I1:I5"/>
    <mergeCell ref="B2:G2"/>
    <mergeCell ref="H2:H5"/>
    <mergeCell ref="J2:J5"/>
    <mergeCell ref="B3:E3"/>
    <mergeCell ref="F3:G3"/>
    <mergeCell ref="B4:G4"/>
  </mergeCells>
  <conditionalFormatting sqref="A1:I5">
    <cfRule type="containsText" dxfId="358" priority="29" stopIfTrue="1" operator="containsText" text="С ЛИСТА">
      <formula>NOT(ISERROR(SEARCH("С ЛИСТА",A1)))</formula>
    </cfRule>
    <cfRule type="containsText" dxfId="357" priority="30" stopIfTrue="1" operator="containsText" text="ИЗ ФАЙЛА">
      <formula>NOT(ISERROR(SEARCH("ИЗ ФАЙЛА",A1)))</formula>
    </cfRule>
    <cfRule type="containsText" dxfId="356" priority="31" stopIfTrue="1" operator="containsText" text="!!!">
      <formula>NOT(ISERROR(SEARCH("!!!",A1)))</formula>
    </cfRule>
    <cfRule type="containsText" dxfId="355" priority="32" stopIfTrue="1" operator="containsText" text=" Заполнения проёмов ">
      <formula>NOT(ISERROR(SEARCH(" Заполнения проёмов ",A1)))</formula>
    </cfRule>
    <cfRule type="containsText" dxfId="354" priority="33" stopIfTrue="1" operator="containsText" text=" Сборочные единицы ">
      <formula>NOT(ISERROR(SEARCH(" Сборочные единицы ",A1)))</formula>
    </cfRule>
    <cfRule type="containsText" dxfId="353" priority="34" stopIfTrue="1" operator="containsText" text=" Заполнения проёмов ">
      <formula>NOT(ISERROR(SEARCH(" Заполнения проёмов ",A1)))</formula>
    </cfRule>
    <cfRule type="containsText" dxfId="352" priority="35" stopIfTrue="1" operator="containsText" text=" Сборочные единицы ">
      <formula>NOT(ISERROR(SEARCH(" Сборочные единицы ",A1)))</formula>
    </cfRule>
    <cfRule type="containsText" dxfId="351" priority="36" stopIfTrue="1" operator="containsText" text=" Изделия ">
      <formula>NOT(ISERROR(SEARCH(" Изделия ",A1)))</formula>
    </cfRule>
    <cfRule type="containsText" dxfId="350" priority="37" stopIfTrue="1" operator="containsText" text=" Материалы ">
      <formula>NOT(ISERROR(SEARCH(" Материалы ",A1)))</formula>
    </cfRule>
    <cfRule type="containsText" dxfId="349" priority="38" stopIfTrue="1" operator="containsText" text=" Изделия арматурные ">
      <formula>NOT(ISERROR(SEARCH(" Изделия арматурные ",A1)))</formula>
    </cfRule>
    <cfRule type="containsText" dxfId="348" priority="39" stopIfTrue="1" operator="containsText" text=" Прокат ">
      <formula>NOT(ISERROR(SEARCH(" Прокат ",A1)))</formula>
    </cfRule>
    <cfRule type="containsText" dxfId="347" priority="40" stopIfTrue="1" operator="containsText" text="Элементы на отм.">
      <formula>NOT(ISERROR(SEARCH("Элементы на отм.",A1)))</formula>
    </cfRule>
    <cfRule type="containsText" dxfId="346" priority="41" stopIfTrue="1" operator="containsText" text=", на ">
      <formula>NOT(ISERROR(SEARCH(", на ",A1)))</formula>
    </cfRule>
    <cfRule type="containsText" dxfId="345" priority="42" stopIfTrue="1" operator="containsText" text="шт.)">
      <formula>NOT(ISERROR(SEARCH("шт.)",A1)))</formula>
    </cfRule>
  </conditionalFormatting>
  <conditionalFormatting sqref="A6:I6">
    <cfRule type="containsText" dxfId="344" priority="15" stopIfTrue="1" operator="containsText" text="С ЛИСТА">
      <formula>NOT(ISERROR(SEARCH("С ЛИСТА",A6)))</formula>
    </cfRule>
    <cfRule type="containsText" dxfId="343" priority="16" stopIfTrue="1" operator="containsText" text="ИЗ ФАЙЛА">
      <formula>NOT(ISERROR(SEARCH("ИЗ ФАЙЛА",A6)))</formula>
    </cfRule>
    <cfRule type="containsText" dxfId="342" priority="17" stopIfTrue="1" operator="containsText" text="!!!">
      <formula>NOT(ISERROR(SEARCH("!!!",A6)))</formula>
    </cfRule>
    <cfRule type="containsText" dxfId="341" priority="18" stopIfTrue="1" operator="containsText" text=" Заполнения проёмов ">
      <formula>NOT(ISERROR(SEARCH(" Заполнения проёмов ",A6)))</formula>
    </cfRule>
    <cfRule type="containsText" dxfId="340" priority="19" stopIfTrue="1" operator="containsText" text=" Сборочные единицы ">
      <formula>NOT(ISERROR(SEARCH(" Сборочные единицы ",A6)))</formula>
    </cfRule>
    <cfRule type="containsText" dxfId="339" priority="20" stopIfTrue="1" operator="containsText" text=" Заполнения проёмов ">
      <formula>NOT(ISERROR(SEARCH(" Заполнения проёмов ",A6)))</formula>
    </cfRule>
    <cfRule type="containsText" dxfId="338" priority="21" stopIfTrue="1" operator="containsText" text=" Сборочные единицы ">
      <formula>NOT(ISERROR(SEARCH(" Сборочные единицы ",A6)))</formula>
    </cfRule>
    <cfRule type="containsText" dxfId="337" priority="22" stopIfTrue="1" operator="containsText" text=" Изделия ">
      <formula>NOT(ISERROR(SEARCH(" Изделия ",A6)))</formula>
    </cfRule>
    <cfRule type="containsText" dxfId="336" priority="23" stopIfTrue="1" operator="containsText" text=" Материалы ">
      <formula>NOT(ISERROR(SEARCH(" Материалы ",A6)))</formula>
    </cfRule>
    <cfRule type="containsText" dxfId="335" priority="24" stopIfTrue="1" operator="containsText" text=" Изделия арматурные ">
      <formula>NOT(ISERROR(SEARCH(" Изделия арматурные ",A6)))</formula>
    </cfRule>
    <cfRule type="containsText" dxfId="334" priority="25" stopIfTrue="1" operator="containsText" text=" Прокат ">
      <formula>NOT(ISERROR(SEARCH(" Прокат ",A6)))</formula>
    </cfRule>
    <cfRule type="containsText" dxfId="333" priority="26" stopIfTrue="1" operator="containsText" text="Элементы на отм.">
      <formula>NOT(ISERROR(SEARCH("Элементы на отм.",A6)))</formula>
    </cfRule>
    <cfRule type="containsText" dxfId="332" priority="27" stopIfTrue="1" operator="containsText" text=", на ">
      <formula>NOT(ISERROR(SEARCH(", на ",A6)))</formula>
    </cfRule>
    <cfRule type="containsText" dxfId="331" priority="28" stopIfTrue="1" operator="containsText" text="шт.)">
      <formula>NOT(ISERROR(SEARCH("шт.)",A6)))</formula>
    </cfRule>
  </conditionalFormatting>
  <conditionalFormatting sqref="J1:J6">
    <cfRule type="containsText" dxfId="330" priority="1" stopIfTrue="1" operator="containsText" text="С ЛИСТА">
      <formula>NOT(ISERROR(SEARCH("С ЛИСТА",J1)))</formula>
    </cfRule>
    <cfRule type="containsText" dxfId="329" priority="2" stopIfTrue="1" operator="containsText" text="ИЗ ФАЙЛА">
      <formula>NOT(ISERROR(SEARCH("ИЗ ФАЙЛА",J1)))</formula>
    </cfRule>
    <cfRule type="containsText" dxfId="328" priority="3" stopIfTrue="1" operator="containsText" text="!!!">
      <formula>NOT(ISERROR(SEARCH("!!!",J1)))</formula>
    </cfRule>
    <cfRule type="containsText" dxfId="327" priority="4" stopIfTrue="1" operator="containsText" text=" Заполнения проёмов ">
      <formula>NOT(ISERROR(SEARCH(" Заполнения проёмов ",J1)))</formula>
    </cfRule>
    <cfRule type="containsText" dxfId="326" priority="5" stopIfTrue="1" operator="containsText" text=" Сборочные единицы ">
      <formula>NOT(ISERROR(SEARCH(" Сборочные единицы ",J1)))</formula>
    </cfRule>
    <cfRule type="containsText" dxfId="325" priority="6" stopIfTrue="1" operator="containsText" text=" Заполнения проёмов ">
      <formula>NOT(ISERROR(SEARCH(" Заполнения проёмов ",J1)))</formula>
    </cfRule>
    <cfRule type="containsText" dxfId="324" priority="7" stopIfTrue="1" operator="containsText" text=" Сборочные единицы ">
      <formula>NOT(ISERROR(SEARCH(" Сборочные единицы ",J1)))</formula>
    </cfRule>
    <cfRule type="containsText" dxfId="323" priority="8" stopIfTrue="1" operator="containsText" text=" Изделия ">
      <formula>NOT(ISERROR(SEARCH(" Изделия ",J1)))</formula>
    </cfRule>
    <cfRule type="containsText" dxfId="322" priority="9" stopIfTrue="1" operator="containsText" text=" Материалы ">
      <formula>NOT(ISERROR(SEARCH(" Материалы ",J1)))</formula>
    </cfRule>
    <cfRule type="containsText" dxfId="321" priority="10" stopIfTrue="1" operator="containsText" text=" Изделия арматурные ">
      <formula>NOT(ISERROR(SEARCH(" Изделия арматурные ",J1)))</formula>
    </cfRule>
    <cfRule type="containsText" dxfId="320" priority="11" stopIfTrue="1" operator="containsText" text=" Прокат ">
      <formula>NOT(ISERROR(SEARCH(" Прокат ",J1)))</formula>
    </cfRule>
    <cfRule type="containsText" dxfId="319" priority="12" stopIfTrue="1" operator="containsText" text="Элементы на отм.">
      <formula>NOT(ISERROR(SEARCH("Элементы на отм.",J1)))</formula>
    </cfRule>
    <cfRule type="containsText" dxfId="318" priority="13" stopIfTrue="1" operator="containsText" text=", на ">
      <formula>NOT(ISERROR(SEARCH(", на ",J1)))</formula>
    </cfRule>
    <cfRule type="containsText" dxfId="317" priority="14" stopIfTrue="1" operator="containsText" text="шт.)">
      <formula>NOT(ISERROR(SEARCH("шт.)",J1)))</formula>
    </cfRule>
  </conditionalFormatting>
  <pageMargins left="0" right="0" top="0" bottom="0" header="0" footer="0"/>
  <pageSetup paperSize="8"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764E8-F82C-49DC-951C-ED2C686905E6}">
  <sheetPr codeName="Лист46">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44" t="s">
        <v>2962</v>
      </c>
      <c r="B1" s="45" t="s">
        <v>2963</v>
      </c>
      <c r="C1" s="45"/>
      <c r="D1" s="45"/>
      <c r="E1" s="45"/>
      <c r="F1" s="45"/>
      <c r="G1" s="45"/>
      <c r="H1" s="45"/>
      <c r="I1" s="46" t="s">
        <v>2964</v>
      </c>
      <c r="J1" s="47" t="s">
        <v>2965</v>
      </c>
    </row>
    <row r="2" spans="1:10" ht="22.7" customHeight="1" x14ac:dyDescent="0.25">
      <c r="A2" s="48"/>
      <c r="B2" s="49" t="s">
        <v>2966</v>
      </c>
      <c r="C2" s="49"/>
      <c r="D2" s="49"/>
      <c r="E2" s="49"/>
      <c r="F2" s="49"/>
      <c r="G2" s="49"/>
      <c r="H2" s="49" t="s">
        <v>2964</v>
      </c>
      <c r="I2" s="50"/>
      <c r="J2" s="51" t="s">
        <v>2967</v>
      </c>
    </row>
    <row r="3" spans="1:10" ht="22.7" customHeight="1" x14ac:dyDescent="0.25">
      <c r="A3" s="48"/>
      <c r="B3" s="49" t="s">
        <v>2</v>
      </c>
      <c r="C3" s="49"/>
      <c r="D3" s="49"/>
      <c r="E3" s="49" t="s">
        <v>1</v>
      </c>
      <c r="F3" s="49"/>
      <c r="G3" s="49"/>
      <c r="H3" s="49"/>
      <c r="I3" s="50"/>
      <c r="J3" s="51"/>
    </row>
    <row r="4" spans="1:10" ht="22.7" customHeight="1" x14ac:dyDescent="0.25">
      <c r="A4" s="48"/>
      <c r="B4" s="49" t="s">
        <v>2909</v>
      </c>
      <c r="C4" s="49"/>
      <c r="D4" s="49"/>
      <c r="E4" s="49"/>
      <c r="F4" s="49"/>
      <c r="G4" s="49"/>
      <c r="H4" s="49"/>
      <c r="I4" s="50"/>
      <c r="J4" s="51"/>
    </row>
    <row r="5" spans="1:10" ht="22.7" customHeight="1" thickBot="1" x14ac:dyDescent="0.3">
      <c r="A5" s="52"/>
      <c r="B5" s="53" t="s">
        <v>2968</v>
      </c>
      <c r="C5" s="53" t="s">
        <v>2969</v>
      </c>
      <c r="D5" s="53" t="s">
        <v>2964</v>
      </c>
      <c r="E5" s="53" t="s">
        <v>2970</v>
      </c>
      <c r="F5" s="53" t="s">
        <v>3035</v>
      </c>
      <c r="G5" s="53" t="s">
        <v>2964</v>
      </c>
      <c r="H5" s="54"/>
      <c r="I5" s="55"/>
      <c r="J5" s="51"/>
    </row>
    <row r="6" spans="1:10" ht="22.7" customHeight="1" thickBot="1" x14ac:dyDescent="0.3">
      <c r="A6" s="56" t="s">
        <v>3073</v>
      </c>
      <c r="B6" s="57">
        <v>49.35</v>
      </c>
      <c r="C6" s="57">
        <v>790.81</v>
      </c>
      <c r="D6" s="57">
        <v>840.15</v>
      </c>
      <c r="E6" s="57">
        <v>6.47</v>
      </c>
      <c r="F6" s="57">
        <v>162.96</v>
      </c>
      <c r="G6" s="57">
        <v>169.42999999999998</v>
      </c>
      <c r="H6" s="57">
        <v>1009.57</v>
      </c>
      <c r="I6" s="58">
        <v>1009.57</v>
      </c>
      <c r="J6" s="59">
        <v>3.9</v>
      </c>
    </row>
  </sheetData>
  <mergeCells count="9">
    <mergeCell ref="A1:A5"/>
    <mergeCell ref="B1:H1"/>
    <mergeCell ref="I1:I5"/>
    <mergeCell ref="B2:G2"/>
    <mergeCell ref="H2:H5"/>
    <mergeCell ref="J2:J5"/>
    <mergeCell ref="B3:D3"/>
    <mergeCell ref="E3:G3"/>
    <mergeCell ref="B4:G4"/>
  </mergeCells>
  <conditionalFormatting sqref="A1:I5">
    <cfRule type="containsText" dxfId="316" priority="29" stopIfTrue="1" operator="containsText" text="С ЛИСТА">
      <formula>NOT(ISERROR(SEARCH("С ЛИСТА",A1)))</formula>
    </cfRule>
    <cfRule type="containsText" dxfId="315" priority="30" stopIfTrue="1" operator="containsText" text="ИЗ ФАЙЛА">
      <formula>NOT(ISERROR(SEARCH("ИЗ ФАЙЛА",A1)))</formula>
    </cfRule>
    <cfRule type="containsText" dxfId="314" priority="31" stopIfTrue="1" operator="containsText" text="!!!">
      <formula>NOT(ISERROR(SEARCH("!!!",A1)))</formula>
    </cfRule>
    <cfRule type="containsText" dxfId="313" priority="32" stopIfTrue="1" operator="containsText" text=" Заполнения проёмов ">
      <formula>NOT(ISERROR(SEARCH(" Заполнения проёмов ",A1)))</formula>
    </cfRule>
    <cfRule type="containsText" dxfId="312" priority="33" stopIfTrue="1" operator="containsText" text=" Сборочные единицы ">
      <formula>NOT(ISERROR(SEARCH(" Сборочные единицы ",A1)))</formula>
    </cfRule>
    <cfRule type="containsText" dxfId="311" priority="34" stopIfTrue="1" operator="containsText" text=" Заполнения проёмов ">
      <formula>NOT(ISERROR(SEARCH(" Заполнения проёмов ",A1)))</formula>
    </cfRule>
    <cfRule type="containsText" dxfId="310" priority="35" stopIfTrue="1" operator="containsText" text=" Сборочные единицы ">
      <formula>NOT(ISERROR(SEARCH(" Сборочные единицы ",A1)))</formula>
    </cfRule>
    <cfRule type="containsText" dxfId="309" priority="36" stopIfTrue="1" operator="containsText" text=" Изделия ">
      <formula>NOT(ISERROR(SEARCH(" Изделия ",A1)))</formula>
    </cfRule>
    <cfRule type="containsText" dxfId="308" priority="37" stopIfTrue="1" operator="containsText" text=" Материалы ">
      <formula>NOT(ISERROR(SEARCH(" Материалы ",A1)))</formula>
    </cfRule>
    <cfRule type="containsText" dxfId="307" priority="38" stopIfTrue="1" operator="containsText" text=" Изделия арматурные ">
      <formula>NOT(ISERROR(SEARCH(" Изделия арматурные ",A1)))</formula>
    </cfRule>
    <cfRule type="containsText" dxfId="306" priority="39" stopIfTrue="1" operator="containsText" text=" Прокат ">
      <formula>NOT(ISERROR(SEARCH(" Прокат ",A1)))</formula>
    </cfRule>
    <cfRule type="containsText" dxfId="305" priority="40" stopIfTrue="1" operator="containsText" text="Элементы на отм.">
      <formula>NOT(ISERROR(SEARCH("Элементы на отм.",A1)))</formula>
    </cfRule>
    <cfRule type="containsText" dxfId="304" priority="41" stopIfTrue="1" operator="containsText" text=", на ">
      <formula>NOT(ISERROR(SEARCH(", на ",A1)))</formula>
    </cfRule>
    <cfRule type="containsText" dxfId="303" priority="42" stopIfTrue="1" operator="containsText" text="шт.)">
      <formula>NOT(ISERROR(SEARCH("шт.)",A1)))</formula>
    </cfRule>
  </conditionalFormatting>
  <conditionalFormatting sqref="A6:I6">
    <cfRule type="containsText" dxfId="302" priority="15" stopIfTrue="1" operator="containsText" text="С ЛИСТА">
      <formula>NOT(ISERROR(SEARCH("С ЛИСТА",A6)))</formula>
    </cfRule>
    <cfRule type="containsText" dxfId="301" priority="16" stopIfTrue="1" operator="containsText" text="ИЗ ФАЙЛА">
      <formula>NOT(ISERROR(SEARCH("ИЗ ФАЙЛА",A6)))</formula>
    </cfRule>
    <cfRule type="containsText" dxfId="300" priority="17" stopIfTrue="1" operator="containsText" text="!!!">
      <formula>NOT(ISERROR(SEARCH("!!!",A6)))</formula>
    </cfRule>
    <cfRule type="containsText" dxfId="299" priority="18" stopIfTrue="1" operator="containsText" text=" Заполнения проёмов ">
      <formula>NOT(ISERROR(SEARCH(" Заполнения проёмов ",A6)))</formula>
    </cfRule>
    <cfRule type="containsText" dxfId="298" priority="19" stopIfTrue="1" operator="containsText" text=" Сборочные единицы ">
      <formula>NOT(ISERROR(SEARCH(" Сборочные единицы ",A6)))</formula>
    </cfRule>
    <cfRule type="containsText" dxfId="297" priority="20" stopIfTrue="1" operator="containsText" text=" Заполнения проёмов ">
      <formula>NOT(ISERROR(SEARCH(" Заполнения проёмов ",A6)))</formula>
    </cfRule>
    <cfRule type="containsText" dxfId="296" priority="21" stopIfTrue="1" operator="containsText" text=" Сборочные единицы ">
      <formula>NOT(ISERROR(SEARCH(" Сборочные единицы ",A6)))</formula>
    </cfRule>
    <cfRule type="containsText" dxfId="295" priority="22" stopIfTrue="1" operator="containsText" text=" Изделия ">
      <formula>NOT(ISERROR(SEARCH(" Изделия ",A6)))</formula>
    </cfRule>
    <cfRule type="containsText" dxfId="294" priority="23" stopIfTrue="1" operator="containsText" text=" Материалы ">
      <formula>NOT(ISERROR(SEARCH(" Материалы ",A6)))</formula>
    </cfRule>
    <cfRule type="containsText" dxfId="293" priority="24" stopIfTrue="1" operator="containsText" text=" Изделия арматурные ">
      <formula>NOT(ISERROR(SEARCH(" Изделия арматурные ",A6)))</formula>
    </cfRule>
    <cfRule type="containsText" dxfId="292" priority="25" stopIfTrue="1" operator="containsText" text=" Прокат ">
      <formula>NOT(ISERROR(SEARCH(" Прокат ",A6)))</formula>
    </cfRule>
    <cfRule type="containsText" dxfId="291" priority="26" stopIfTrue="1" operator="containsText" text="Элементы на отм.">
      <formula>NOT(ISERROR(SEARCH("Элементы на отм.",A6)))</formula>
    </cfRule>
    <cfRule type="containsText" dxfId="290" priority="27" stopIfTrue="1" operator="containsText" text=", на ">
      <formula>NOT(ISERROR(SEARCH(", на ",A6)))</formula>
    </cfRule>
    <cfRule type="containsText" dxfId="289" priority="28" stopIfTrue="1" operator="containsText" text="шт.)">
      <formula>NOT(ISERROR(SEARCH("шт.)",A6)))</formula>
    </cfRule>
  </conditionalFormatting>
  <conditionalFormatting sqref="J1:J6">
    <cfRule type="containsText" dxfId="288" priority="1" stopIfTrue="1" operator="containsText" text="С ЛИСТА">
      <formula>NOT(ISERROR(SEARCH("С ЛИСТА",J1)))</formula>
    </cfRule>
    <cfRule type="containsText" dxfId="287" priority="2" stopIfTrue="1" operator="containsText" text="ИЗ ФАЙЛА">
      <formula>NOT(ISERROR(SEARCH("ИЗ ФАЙЛА",J1)))</formula>
    </cfRule>
    <cfRule type="containsText" dxfId="286" priority="3" stopIfTrue="1" operator="containsText" text="!!!">
      <formula>NOT(ISERROR(SEARCH("!!!",J1)))</formula>
    </cfRule>
    <cfRule type="containsText" dxfId="285" priority="4" stopIfTrue="1" operator="containsText" text=" Заполнения проёмов ">
      <formula>NOT(ISERROR(SEARCH(" Заполнения проёмов ",J1)))</formula>
    </cfRule>
    <cfRule type="containsText" dxfId="284" priority="5" stopIfTrue="1" operator="containsText" text=" Сборочные единицы ">
      <formula>NOT(ISERROR(SEARCH(" Сборочные единицы ",J1)))</formula>
    </cfRule>
    <cfRule type="containsText" dxfId="283" priority="6" stopIfTrue="1" operator="containsText" text=" Заполнения проёмов ">
      <formula>NOT(ISERROR(SEARCH(" Заполнения проёмов ",J1)))</formula>
    </cfRule>
    <cfRule type="containsText" dxfId="282" priority="7" stopIfTrue="1" operator="containsText" text=" Сборочные единицы ">
      <formula>NOT(ISERROR(SEARCH(" Сборочные единицы ",J1)))</formula>
    </cfRule>
    <cfRule type="containsText" dxfId="281" priority="8" stopIfTrue="1" operator="containsText" text=" Изделия ">
      <formula>NOT(ISERROR(SEARCH(" Изделия ",J1)))</formula>
    </cfRule>
    <cfRule type="containsText" dxfId="280" priority="9" stopIfTrue="1" operator="containsText" text=" Материалы ">
      <formula>NOT(ISERROR(SEARCH(" Материалы ",J1)))</formula>
    </cfRule>
    <cfRule type="containsText" dxfId="279" priority="10" stopIfTrue="1" operator="containsText" text=" Изделия арматурные ">
      <formula>NOT(ISERROR(SEARCH(" Изделия арматурные ",J1)))</formula>
    </cfRule>
    <cfRule type="containsText" dxfId="278" priority="11" stopIfTrue="1" operator="containsText" text=" Прокат ">
      <formula>NOT(ISERROR(SEARCH(" Прокат ",J1)))</formula>
    </cfRule>
    <cfRule type="containsText" dxfId="277" priority="12" stopIfTrue="1" operator="containsText" text="Элементы на отм.">
      <formula>NOT(ISERROR(SEARCH("Элементы на отм.",J1)))</formula>
    </cfRule>
    <cfRule type="containsText" dxfId="276" priority="13" stopIfTrue="1" operator="containsText" text=", на ">
      <formula>NOT(ISERROR(SEARCH(", на ",J1)))</formula>
    </cfRule>
    <cfRule type="containsText" dxfId="275" priority="14" stopIfTrue="1" operator="containsText" text="шт.)">
      <formula>NOT(ISERROR(SEARCH("шт.)",J1)))</formula>
    </cfRule>
  </conditionalFormatting>
  <pageMargins left="0" right="0" top="0" bottom="0" header="0" footer="0"/>
  <pageSetup paperSize="8"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4DECD-5C6D-4DA8-9CFE-C8AA68F79540}">
  <sheetPr codeName="Лист47">
    <tabColor rgb="FF000000"/>
    <pageSetUpPr fitToPage="1"/>
  </sheetPr>
  <dimension ref="A1:R6"/>
  <sheetViews>
    <sheetView workbookViewId="0">
      <selection activeCell="A6" sqref="A6:J6"/>
    </sheetView>
  </sheetViews>
  <sheetFormatPr defaultRowHeight="15" outlineLevelCol="1" x14ac:dyDescent="0.25"/>
  <cols>
    <col min="1" max="1" width="16.28515625" customWidth="1"/>
    <col min="2" max="10" width="8.140625" customWidth="1"/>
    <col min="11" max="17" width="9.140625" hidden="1" customWidth="1" outlineLevel="1"/>
    <col min="18" max="18" width="9.140625" collapsed="1"/>
  </cols>
  <sheetData>
    <row r="1" spans="1:10" ht="47.25" x14ac:dyDescent="0.25">
      <c r="A1" s="44" t="s">
        <v>2962</v>
      </c>
      <c r="B1" s="45" t="s">
        <v>2963</v>
      </c>
      <c r="C1" s="45"/>
      <c r="D1" s="45"/>
      <c r="E1" s="45"/>
      <c r="F1" s="45"/>
      <c r="G1" s="45"/>
      <c r="H1" s="45"/>
      <c r="I1" s="46" t="s">
        <v>2964</v>
      </c>
      <c r="J1" s="47" t="s">
        <v>2965</v>
      </c>
    </row>
    <row r="2" spans="1:10" ht="22.7" customHeight="1" x14ac:dyDescent="0.25">
      <c r="A2" s="48"/>
      <c r="B2" s="49" t="s">
        <v>2966</v>
      </c>
      <c r="C2" s="49"/>
      <c r="D2" s="49"/>
      <c r="E2" s="49"/>
      <c r="F2" s="49"/>
      <c r="G2" s="49"/>
      <c r="H2" s="49" t="s">
        <v>2964</v>
      </c>
      <c r="I2" s="50"/>
      <c r="J2" s="51" t="s">
        <v>2967</v>
      </c>
    </row>
    <row r="3" spans="1:10" ht="22.7" customHeight="1" x14ac:dyDescent="0.25">
      <c r="A3" s="48"/>
      <c r="B3" s="49" t="s">
        <v>2</v>
      </c>
      <c r="C3" s="49"/>
      <c r="D3" s="49"/>
      <c r="E3" s="49" t="s">
        <v>1</v>
      </c>
      <c r="F3" s="49"/>
      <c r="G3" s="49"/>
      <c r="H3" s="49"/>
      <c r="I3" s="50"/>
      <c r="J3" s="51"/>
    </row>
    <row r="4" spans="1:10" ht="22.7" customHeight="1" x14ac:dyDescent="0.25">
      <c r="A4" s="48"/>
      <c r="B4" s="49" t="s">
        <v>2909</v>
      </c>
      <c r="C4" s="49"/>
      <c r="D4" s="49"/>
      <c r="E4" s="49"/>
      <c r="F4" s="49"/>
      <c r="G4" s="49"/>
      <c r="H4" s="49"/>
      <c r="I4" s="50"/>
      <c r="J4" s="51"/>
    </row>
    <row r="5" spans="1:10" ht="22.7" customHeight="1" thickBot="1" x14ac:dyDescent="0.3">
      <c r="A5" s="52"/>
      <c r="B5" s="53" t="s">
        <v>2968</v>
      </c>
      <c r="C5" s="53" t="s">
        <v>2969</v>
      </c>
      <c r="D5" s="53" t="s">
        <v>2964</v>
      </c>
      <c r="E5" s="53" t="s">
        <v>2970</v>
      </c>
      <c r="F5" s="53" t="s">
        <v>3035</v>
      </c>
      <c r="G5" s="53" t="s">
        <v>2964</v>
      </c>
      <c r="H5" s="54"/>
      <c r="I5" s="55"/>
      <c r="J5" s="51"/>
    </row>
    <row r="6" spans="1:10" ht="22.7" customHeight="1" thickBot="1" x14ac:dyDescent="0.3">
      <c r="A6" s="56" t="s">
        <v>3036</v>
      </c>
      <c r="B6" s="57">
        <v>98.68</v>
      </c>
      <c r="C6" s="57">
        <v>1884.62</v>
      </c>
      <c r="D6" s="57">
        <v>1983.29</v>
      </c>
      <c r="E6" s="57">
        <v>16.8</v>
      </c>
      <c r="F6" s="57">
        <v>373.12</v>
      </c>
      <c r="G6" s="57">
        <v>389.92</v>
      </c>
      <c r="H6" s="57">
        <v>2373.21</v>
      </c>
      <c r="I6" s="58">
        <v>2373.21</v>
      </c>
      <c r="J6" s="59">
        <v>10</v>
      </c>
    </row>
  </sheetData>
  <mergeCells count="9">
    <mergeCell ref="A1:A5"/>
    <mergeCell ref="B1:H1"/>
    <mergeCell ref="I1:I5"/>
    <mergeCell ref="B2:G2"/>
    <mergeCell ref="H2:H5"/>
    <mergeCell ref="J2:J5"/>
    <mergeCell ref="B3:D3"/>
    <mergeCell ref="E3:G3"/>
    <mergeCell ref="B4:G4"/>
  </mergeCells>
  <conditionalFormatting sqref="A1:I5">
    <cfRule type="containsText" dxfId="274" priority="29" stopIfTrue="1" operator="containsText" text="С ЛИСТА">
      <formula>NOT(ISERROR(SEARCH("С ЛИСТА",A1)))</formula>
    </cfRule>
    <cfRule type="containsText" dxfId="273" priority="30" stopIfTrue="1" operator="containsText" text="ИЗ ФАЙЛА">
      <formula>NOT(ISERROR(SEARCH("ИЗ ФАЙЛА",A1)))</formula>
    </cfRule>
    <cfRule type="containsText" dxfId="272" priority="31" stopIfTrue="1" operator="containsText" text="!!!">
      <formula>NOT(ISERROR(SEARCH("!!!",A1)))</formula>
    </cfRule>
    <cfRule type="containsText" dxfId="271" priority="32" stopIfTrue="1" operator="containsText" text=" Заполнения проёмов ">
      <formula>NOT(ISERROR(SEARCH(" Заполнения проёмов ",A1)))</formula>
    </cfRule>
    <cfRule type="containsText" dxfId="270" priority="33" stopIfTrue="1" operator="containsText" text=" Сборочные единицы ">
      <formula>NOT(ISERROR(SEARCH(" Сборочные единицы ",A1)))</formula>
    </cfRule>
    <cfRule type="containsText" dxfId="269" priority="34" stopIfTrue="1" operator="containsText" text=" Заполнения проёмов ">
      <formula>NOT(ISERROR(SEARCH(" Заполнения проёмов ",A1)))</formula>
    </cfRule>
    <cfRule type="containsText" dxfId="268" priority="35" stopIfTrue="1" operator="containsText" text=" Сборочные единицы ">
      <formula>NOT(ISERROR(SEARCH(" Сборочные единицы ",A1)))</formula>
    </cfRule>
    <cfRule type="containsText" dxfId="267" priority="36" stopIfTrue="1" operator="containsText" text=" Изделия ">
      <formula>NOT(ISERROR(SEARCH(" Изделия ",A1)))</formula>
    </cfRule>
    <cfRule type="containsText" dxfId="266" priority="37" stopIfTrue="1" operator="containsText" text=" Материалы ">
      <formula>NOT(ISERROR(SEARCH(" Материалы ",A1)))</formula>
    </cfRule>
    <cfRule type="containsText" dxfId="265" priority="38" stopIfTrue="1" operator="containsText" text=" Изделия арматурные ">
      <formula>NOT(ISERROR(SEARCH(" Изделия арматурные ",A1)))</formula>
    </cfRule>
    <cfRule type="containsText" dxfId="264" priority="39" stopIfTrue="1" operator="containsText" text=" Прокат ">
      <formula>NOT(ISERROR(SEARCH(" Прокат ",A1)))</formula>
    </cfRule>
    <cfRule type="containsText" dxfId="263" priority="40" stopIfTrue="1" operator="containsText" text="Элементы на отм.">
      <formula>NOT(ISERROR(SEARCH("Элементы на отм.",A1)))</formula>
    </cfRule>
    <cfRule type="containsText" dxfId="262" priority="41" stopIfTrue="1" operator="containsText" text=", на ">
      <formula>NOT(ISERROR(SEARCH(", на ",A1)))</formula>
    </cfRule>
    <cfRule type="containsText" dxfId="261" priority="42" stopIfTrue="1" operator="containsText" text="шт.)">
      <formula>NOT(ISERROR(SEARCH("шт.)",A1)))</formula>
    </cfRule>
  </conditionalFormatting>
  <conditionalFormatting sqref="A6:I6">
    <cfRule type="containsText" dxfId="260" priority="15" stopIfTrue="1" operator="containsText" text="С ЛИСТА">
      <formula>NOT(ISERROR(SEARCH("С ЛИСТА",A6)))</formula>
    </cfRule>
    <cfRule type="containsText" dxfId="259" priority="16" stopIfTrue="1" operator="containsText" text="ИЗ ФАЙЛА">
      <formula>NOT(ISERROR(SEARCH("ИЗ ФАЙЛА",A6)))</formula>
    </cfRule>
    <cfRule type="containsText" dxfId="258" priority="17" stopIfTrue="1" operator="containsText" text="!!!">
      <formula>NOT(ISERROR(SEARCH("!!!",A6)))</formula>
    </cfRule>
    <cfRule type="containsText" dxfId="257" priority="18" stopIfTrue="1" operator="containsText" text=" Заполнения проёмов ">
      <formula>NOT(ISERROR(SEARCH(" Заполнения проёмов ",A6)))</formula>
    </cfRule>
    <cfRule type="containsText" dxfId="256" priority="19" stopIfTrue="1" operator="containsText" text=" Сборочные единицы ">
      <formula>NOT(ISERROR(SEARCH(" Сборочные единицы ",A6)))</formula>
    </cfRule>
    <cfRule type="containsText" dxfId="255" priority="20" stopIfTrue="1" operator="containsText" text=" Заполнения проёмов ">
      <formula>NOT(ISERROR(SEARCH(" Заполнения проёмов ",A6)))</formula>
    </cfRule>
    <cfRule type="containsText" dxfId="254" priority="21" stopIfTrue="1" operator="containsText" text=" Сборочные единицы ">
      <formula>NOT(ISERROR(SEARCH(" Сборочные единицы ",A6)))</formula>
    </cfRule>
    <cfRule type="containsText" dxfId="253" priority="22" stopIfTrue="1" operator="containsText" text=" Изделия ">
      <formula>NOT(ISERROR(SEARCH(" Изделия ",A6)))</formula>
    </cfRule>
    <cfRule type="containsText" dxfId="252" priority="23" stopIfTrue="1" operator="containsText" text=" Материалы ">
      <formula>NOT(ISERROR(SEARCH(" Материалы ",A6)))</formula>
    </cfRule>
    <cfRule type="containsText" dxfId="251" priority="24" stopIfTrue="1" operator="containsText" text=" Изделия арматурные ">
      <formula>NOT(ISERROR(SEARCH(" Изделия арматурные ",A6)))</formula>
    </cfRule>
    <cfRule type="containsText" dxfId="250" priority="25" stopIfTrue="1" operator="containsText" text=" Прокат ">
      <formula>NOT(ISERROR(SEARCH(" Прокат ",A6)))</formula>
    </cfRule>
    <cfRule type="containsText" dxfId="249" priority="26" stopIfTrue="1" operator="containsText" text="Элементы на отм.">
      <formula>NOT(ISERROR(SEARCH("Элементы на отм.",A6)))</formula>
    </cfRule>
    <cfRule type="containsText" dxfId="248" priority="27" stopIfTrue="1" operator="containsText" text=", на ">
      <formula>NOT(ISERROR(SEARCH(", на ",A6)))</formula>
    </cfRule>
    <cfRule type="containsText" dxfId="247" priority="28" stopIfTrue="1" operator="containsText" text="шт.)">
      <formula>NOT(ISERROR(SEARCH("шт.)",A6)))</formula>
    </cfRule>
  </conditionalFormatting>
  <conditionalFormatting sqref="J1:J6">
    <cfRule type="containsText" dxfId="246" priority="1" stopIfTrue="1" operator="containsText" text="С ЛИСТА">
      <formula>NOT(ISERROR(SEARCH("С ЛИСТА",J1)))</formula>
    </cfRule>
    <cfRule type="containsText" dxfId="245" priority="2" stopIfTrue="1" operator="containsText" text="ИЗ ФАЙЛА">
      <formula>NOT(ISERROR(SEARCH("ИЗ ФАЙЛА",J1)))</formula>
    </cfRule>
    <cfRule type="containsText" dxfId="244" priority="3" stopIfTrue="1" operator="containsText" text="!!!">
      <formula>NOT(ISERROR(SEARCH("!!!",J1)))</formula>
    </cfRule>
    <cfRule type="containsText" dxfId="243" priority="4" stopIfTrue="1" operator="containsText" text=" Заполнения проёмов ">
      <formula>NOT(ISERROR(SEARCH(" Заполнения проёмов ",J1)))</formula>
    </cfRule>
    <cfRule type="containsText" dxfId="242" priority="5" stopIfTrue="1" operator="containsText" text=" Сборочные единицы ">
      <formula>NOT(ISERROR(SEARCH(" Сборочные единицы ",J1)))</formula>
    </cfRule>
    <cfRule type="containsText" dxfId="241" priority="6" stopIfTrue="1" operator="containsText" text=" Заполнения проёмов ">
      <formula>NOT(ISERROR(SEARCH(" Заполнения проёмов ",J1)))</formula>
    </cfRule>
    <cfRule type="containsText" dxfId="240" priority="7" stopIfTrue="1" operator="containsText" text=" Сборочные единицы ">
      <formula>NOT(ISERROR(SEARCH(" Сборочные единицы ",J1)))</formula>
    </cfRule>
    <cfRule type="containsText" dxfId="239" priority="8" stopIfTrue="1" operator="containsText" text=" Изделия ">
      <formula>NOT(ISERROR(SEARCH(" Изделия ",J1)))</formula>
    </cfRule>
    <cfRule type="containsText" dxfId="238" priority="9" stopIfTrue="1" operator="containsText" text=" Материалы ">
      <formula>NOT(ISERROR(SEARCH(" Материалы ",J1)))</formula>
    </cfRule>
    <cfRule type="containsText" dxfId="237" priority="10" stopIfTrue="1" operator="containsText" text=" Изделия арматурные ">
      <formula>NOT(ISERROR(SEARCH(" Изделия арматурные ",J1)))</formula>
    </cfRule>
    <cfRule type="containsText" dxfId="236" priority="11" stopIfTrue="1" operator="containsText" text=" Прокат ">
      <formula>NOT(ISERROR(SEARCH(" Прокат ",J1)))</formula>
    </cfRule>
    <cfRule type="containsText" dxfId="235" priority="12" stopIfTrue="1" operator="containsText" text="Элементы на отм.">
      <formula>NOT(ISERROR(SEARCH("Элементы на отм.",J1)))</formula>
    </cfRule>
    <cfRule type="containsText" dxfId="234" priority="13" stopIfTrue="1" operator="containsText" text=", на ">
      <formula>NOT(ISERROR(SEARCH(", на ",J1)))</formula>
    </cfRule>
    <cfRule type="containsText" dxfId="233" priority="14" stopIfTrue="1" operator="containsText" text="шт.)">
      <formula>NOT(ISERROR(SEARCH("шт.)",J1)))</formula>
    </cfRule>
  </conditionalFormatting>
  <pageMargins left="0" right="0" top="0" bottom="0" header="0" footer="0"/>
  <pageSetup paperSize="8"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F88EE-C973-47DD-AEFB-4630DF8DA7F7}">
  <sheetPr codeName="Лист48">
    <tabColor rgb="FF000000"/>
    <pageSetUpPr fitToPage="1"/>
  </sheetPr>
  <dimension ref="A1:R6"/>
  <sheetViews>
    <sheetView workbookViewId="0">
      <selection activeCell="A6" sqref="A6:I6"/>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44" t="s">
        <v>2962</v>
      </c>
      <c r="B1" s="45" t="s">
        <v>2963</v>
      </c>
      <c r="C1" s="45"/>
      <c r="D1" s="45"/>
      <c r="E1" s="45"/>
      <c r="F1" s="45"/>
      <c r="G1" s="45"/>
      <c r="H1" s="46" t="s">
        <v>2964</v>
      </c>
      <c r="I1" s="47" t="s">
        <v>2965</v>
      </c>
    </row>
    <row r="2" spans="1:9" ht="22.7" customHeight="1" x14ac:dyDescent="0.25">
      <c r="A2" s="48"/>
      <c r="B2" s="49" t="s">
        <v>2966</v>
      </c>
      <c r="C2" s="49"/>
      <c r="D2" s="49"/>
      <c r="E2" s="49"/>
      <c r="F2" s="49"/>
      <c r="G2" s="49" t="s">
        <v>2964</v>
      </c>
      <c r="H2" s="50"/>
      <c r="I2" s="51" t="s">
        <v>2967</v>
      </c>
    </row>
    <row r="3" spans="1:9" ht="22.7" customHeight="1" x14ac:dyDescent="0.25">
      <c r="A3" s="48"/>
      <c r="B3" s="49" t="s">
        <v>2</v>
      </c>
      <c r="C3" s="49"/>
      <c r="D3" s="49"/>
      <c r="E3" s="49" t="s">
        <v>1</v>
      </c>
      <c r="F3" s="49"/>
      <c r="G3" s="49"/>
      <c r="H3" s="50"/>
      <c r="I3" s="51"/>
    </row>
    <row r="4" spans="1:9" ht="22.7" customHeight="1" x14ac:dyDescent="0.25">
      <c r="A4" s="48"/>
      <c r="B4" s="49" t="s">
        <v>2909</v>
      </c>
      <c r="C4" s="49"/>
      <c r="D4" s="49"/>
      <c r="E4" s="49"/>
      <c r="F4" s="49"/>
      <c r="G4" s="49"/>
      <c r="H4" s="50"/>
      <c r="I4" s="51"/>
    </row>
    <row r="5" spans="1:9" ht="22.7" customHeight="1" thickBot="1" x14ac:dyDescent="0.3">
      <c r="A5" s="52"/>
      <c r="B5" s="53" t="s">
        <v>2968</v>
      </c>
      <c r="C5" s="53" t="s">
        <v>2969</v>
      </c>
      <c r="D5" s="53" t="s">
        <v>2964</v>
      </c>
      <c r="E5" s="53" t="s">
        <v>2970</v>
      </c>
      <c r="F5" s="53" t="s">
        <v>2964</v>
      </c>
      <c r="G5" s="54"/>
      <c r="H5" s="55"/>
      <c r="I5" s="51"/>
    </row>
    <row r="6" spans="1:9" ht="22.7" customHeight="1" thickBot="1" x14ac:dyDescent="0.3">
      <c r="A6" s="56" t="s">
        <v>3016</v>
      </c>
      <c r="B6" s="57">
        <v>8.84</v>
      </c>
      <c r="C6" s="57">
        <v>103.23</v>
      </c>
      <c r="D6" s="57">
        <v>112.08</v>
      </c>
      <c r="E6" s="57">
        <v>13.43</v>
      </c>
      <c r="F6" s="57">
        <v>13.43</v>
      </c>
      <c r="G6" s="57">
        <v>125.51</v>
      </c>
      <c r="H6" s="58">
        <v>125.51</v>
      </c>
      <c r="I6" s="59">
        <v>0.5</v>
      </c>
    </row>
  </sheetData>
  <mergeCells count="9">
    <mergeCell ref="A1:A5"/>
    <mergeCell ref="B1:G1"/>
    <mergeCell ref="H1:H5"/>
    <mergeCell ref="B2:F2"/>
    <mergeCell ref="G2:G5"/>
    <mergeCell ref="I2:I5"/>
    <mergeCell ref="B3:D3"/>
    <mergeCell ref="E3:F3"/>
    <mergeCell ref="B4:F4"/>
  </mergeCells>
  <conditionalFormatting sqref="A1:H5">
    <cfRule type="containsText" dxfId="232" priority="29" stopIfTrue="1" operator="containsText" text="С ЛИСТА">
      <formula>NOT(ISERROR(SEARCH("С ЛИСТА",A1)))</formula>
    </cfRule>
    <cfRule type="containsText" dxfId="231" priority="30" stopIfTrue="1" operator="containsText" text="ИЗ ФАЙЛА">
      <formula>NOT(ISERROR(SEARCH("ИЗ ФАЙЛА",A1)))</formula>
    </cfRule>
    <cfRule type="containsText" dxfId="230" priority="31" stopIfTrue="1" operator="containsText" text="!!!">
      <formula>NOT(ISERROR(SEARCH("!!!",A1)))</formula>
    </cfRule>
    <cfRule type="containsText" dxfId="229" priority="32" stopIfTrue="1" operator="containsText" text=" Заполнения проёмов ">
      <formula>NOT(ISERROR(SEARCH(" Заполнения проёмов ",A1)))</formula>
    </cfRule>
    <cfRule type="containsText" dxfId="228" priority="33" stopIfTrue="1" operator="containsText" text=" Сборочные единицы ">
      <formula>NOT(ISERROR(SEARCH(" Сборочные единицы ",A1)))</formula>
    </cfRule>
    <cfRule type="containsText" dxfId="227" priority="34" stopIfTrue="1" operator="containsText" text=" Заполнения проёмов ">
      <formula>NOT(ISERROR(SEARCH(" Заполнения проёмов ",A1)))</formula>
    </cfRule>
    <cfRule type="containsText" dxfId="226" priority="35" stopIfTrue="1" operator="containsText" text=" Сборочные единицы ">
      <formula>NOT(ISERROR(SEARCH(" Сборочные единицы ",A1)))</formula>
    </cfRule>
    <cfRule type="containsText" dxfId="225" priority="36" stopIfTrue="1" operator="containsText" text=" Изделия ">
      <formula>NOT(ISERROR(SEARCH(" Изделия ",A1)))</formula>
    </cfRule>
    <cfRule type="containsText" dxfId="224" priority="37" stopIfTrue="1" operator="containsText" text=" Материалы ">
      <formula>NOT(ISERROR(SEARCH(" Материалы ",A1)))</formula>
    </cfRule>
    <cfRule type="containsText" dxfId="223" priority="38" stopIfTrue="1" operator="containsText" text=" Изделия арматурные ">
      <formula>NOT(ISERROR(SEARCH(" Изделия арматурные ",A1)))</formula>
    </cfRule>
    <cfRule type="containsText" dxfId="222" priority="39" stopIfTrue="1" operator="containsText" text=" Прокат ">
      <formula>NOT(ISERROR(SEARCH(" Прокат ",A1)))</formula>
    </cfRule>
    <cfRule type="containsText" dxfId="221" priority="40" stopIfTrue="1" operator="containsText" text="Элементы на отм.">
      <formula>NOT(ISERROR(SEARCH("Элементы на отм.",A1)))</formula>
    </cfRule>
    <cfRule type="containsText" dxfId="220" priority="41" stopIfTrue="1" operator="containsText" text=", на ">
      <formula>NOT(ISERROR(SEARCH(", на ",A1)))</formula>
    </cfRule>
    <cfRule type="containsText" dxfId="219" priority="42" stopIfTrue="1" operator="containsText" text="шт.)">
      <formula>NOT(ISERROR(SEARCH("шт.)",A1)))</formula>
    </cfRule>
  </conditionalFormatting>
  <conditionalFormatting sqref="A6:H6">
    <cfRule type="containsText" dxfId="218" priority="15" stopIfTrue="1" operator="containsText" text="С ЛИСТА">
      <formula>NOT(ISERROR(SEARCH("С ЛИСТА",A6)))</formula>
    </cfRule>
    <cfRule type="containsText" dxfId="217" priority="16" stopIfTrue="1" operator="containsText" text="ИЗ ФАЙЛА">
      <formula>NOT(ISERROR(SEARCH("ИЗ ФАЙЛА",A6)))</formula>
    </cfRule>
    <cfRule type="containsText" dxfId="216" priority="17" stopIfTrue="1" operator="containsText" text="!!!">
      <formula>NOT(ISERROR(SEARCH("!!!",A6)))</formula>
    </cfRule>
    <cfRule type="containsText" dxfId="215" priority="18" stopIfTrue="1" operator="containsText" text=" Заполнения проёмов ">
      <formula>NOT(ISERROR(SEARCH(" Заполнения проёмов ",A6)))</formula>
    </cfRule>
    <cfRule type="containsText" dxfId="214" priority="19" stopIfTrue="1" operator="containsText" text=" Сборочные единицы ">
      <formula>NOT(ISERROR(SEARCH(" Сборочные единицы ",A6)))</formula>
    </cfRule>
    <cfRule type="containsText" dxfId="213" priority="20" stopIfTrue="1" operator="containsText" text=" Заполнения проёмов ">
      <formula>NOT(ISERROR(SEARCH(" Заполнения проёмов ",A6)))</formula>
    </cfRule>
    <cfRule type="containsText" dxfId="212" priority="21" stopIfTrue="1" operator="containsText" text=" Сборочные единицы ">
      <formula>NOT(ISERROR(SEARCH(" Сборочные единицы ",A6)))</formula>
    </cfRule>
    <cfRule type="containsText" dxfId="211" priority="22" stopIfTrue="1" operator="containsText" text=" Изделия ">
      <formula>NOT(ISERROR(SEARCH(" Изделия ",A6)))</formula>
    </cfRule>
    <cfRule type="containsText" dxfId="210" priority="23" stopIfTrue="1" operator="containsText" text=" Материалы ">
      <formula>NOT(ISERROR(SEARCH(" Материалы ",A6)))</formula>
    </cfRule>
    <cfRule type="containsText" dxfId="209" priority="24" stopIfTrue="1" operator="containsText" text=" Изделия арматурные ">
      <formula>NOT(ISERROR(SEARCH(" Изделия арматурные ",A6)))</formula>
    </cfRule>
    <cfRule type="containsText" dxfId="208" priority="25" stopIfTrue="1" operator="containsText" text=" Прокат ">
      <formula>NOT(ISERROR(SEARCH(" Прокат ",A6)))</formula>
    </cfRule>
    <cfRule type="containsText" dxfId="207" priority="26" stopIfTrue="1" operator="containsText" text="Элементы на отм.">
      <formula>NOT(ISERROR(SEARCH("Элементы на отм.",A6)))</formula>
    </cfRule>
    <cfRule type="containsText" dxfId="206" priority="27" stopIfTrue="1" operator="containsText" text=", на ">
      <formula>NOT(ISERROR(SEARCH(", на ",A6)))</formula>
    </cfRule>
    <cfRule type="containsText" dxfId="205" priority="28" stopIfTrue="1" operator="containsText" text="шт.)">
      <formula>NOT(ISERROR(SEARCH("шт.)",A6)))</formula>
    </cfRule>
  </conditionalFormatting>
  <conditionalFormatting sqref="I1:I6">
    <cfRule type="containsText" dxfId="204" priority="1" stopIfTrue="1" operator="containsText" text="С ЛИСТА">
      <formula>NOT(ISERROR(SEARCH("С ЛИСТА",I1)))</formula>
    </cfRule>
    <cfRule type="containsText" dxfId="203" priority="2" stopIfTrue="1" operator="containsText" text="ИЗ ФАЙЛА">
      <formula>NOT(ISERROR(SEARCH("ИЗ ФАЙЛА",I1)))</formula>
    </cfRule>
    <cfRule type="containsText" dxfId="202" priority="3" stopIfTrue="1" operator="containsText" text="!!!">
      <formula>NOT(ISERROR(SEARCH("!!!",I1)))</formula>
    </cfRule>
    <cfRule type="containsText" dxfId="201" priority="4" stopIfTrue="1" operator="containsText" text=" Заполнения проёмов ">
      <formula>NOT(ISERROR(SEARCH(" Заполнения проёмов ",I1)))</formula>
    </cfRule>
    <cfRule type="containsText" dxfId="200" priority="5" stopIfTrue="1" operator="containsText" text=" Сборочные единицы ">
      <formula>NOT(ISERROR(SEARCH(" Сборочные единицы ",I1)))</formula>
    </cfRule>
    <cfRule type="containsText" dxfId="199" priority="6" stopIfTrue="1" operator="containsText" text=" Заполнения проёмов ">
      <formula>NOT(ISERROR(SEARCH(" Заполнения проёмов ",I1)))</formula>
    </cfRule>
    <cfRule type="containsText" dxfId="198" priority="7" stopIfTrue="1" operator="containsText" text=" Сборочные единицы ">
      <formula>NOT(ISERROR(SEARCH(" Сборочные единицы ",I1)))</formula>
    </cfRule>
    <cfRule type="containsText" dxfId="197" priority="8" stopIfTrue="1" operator="containsText" text=" Изделия ">
      <formula>NOT(ISERROR(SEARCH(" Изделия ",I1)))</formula>
    </cfRule>
    <cfRule type="containsText" dxfId="196" priority="9" stopIfTrue="1" operator="containsText" text=" Материалы ">
      <formula>NOT(ISERROR(SEARCH(" Материалы ",I1)))</formula>
    </cfRule>
    <cfRule type="containsText" dxfId="195" priority="10" stopIfTrue="1" operator="containsText" text=" Изделия арматурные ">
      <formula>NOT(ISERROR(SEARCH(" Изделия арматурные ",I1)))</formula>
    </cfRule>
    <cfRule type="containsText" dxfId="194" priority="11" stopIfTrue="1" operator="containsText" text=" Прокат ">
      <formula>NOT(ISERROR(SEARCH(" Прокат ",I1)))</formula>
    </cfRule>
    <cfRule type="containsText" dxfId="193" priority="12" stopIfTrue="1" operator="containsText" text="Элементы на отм.">
      <formula>NOT(ISERROR(SEARCH("Элементы на отм.",I1)))</formula>
    </cfRule>
    <cfRule type="containsText" dxfId="192" priority="13" stopIfTrue="1" operator="containsText" text=", на ">
      <formula>NOT(ISERROR(SEARCH(", на ",I1)))</formula>
    </cfRule>
    <cfRule type="containsText" dxfId="191" priority="14" stopIfTrue="1" operator="containsText" text="шт.)">
      <formula>NOT(ISERROR(SEARCH("шт.)",I1)))</formula>
    </cfRule>
  </conditionalFormatting>
  <pageMargins left="0" right="0" top="0" bottom="0" header="0" footer="0"/>
  <pageSetup paperSize="8"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887F-9E17-4803-92B1-0A6B3B602EE8}">
  <sheetPr codeName="Лист49">
    <tabColor rgb="FF000000"/>
    <pageSetUpPr fitToPage="1"/>
  </sheetPr>
  <dimension ref="A1:R6"/>
  <sheetViews>
    <sheetView workbookViewId="0">
      <selection activeCell="X22" sqref="X22"/>
    </sheetView>
  </sheetViews>
  <sheetFormatPr defaultRowHeight="15" outlineLevelCol="1" x14ac:dyDescent="0.25"/>
  <cols>
    <col min="1" max="1" width="16.28515625" customWidth="1"/>
    <col min="2" max="9" width="8.140625" customWidth="1"/>
    <col min="11" max="17" width="9.140625" hidden="1" customWidth="1" outlineLevel="1"/>
    <col min="18" max="18" width="9.140625" collapsed="1"/>
  </cols>
  <sheetData>
    <row r="1" spans="1:9" ht="47.25" x14ac:dyDescent="0.25">
      <c r="A1" s="44" t="s">
        <v>2962</v>
      </c>
      <c r="B1" s="45" t="s">
        <v>2963</v>
      </c>
      <c r="C1" s="45"/>
      <c r="D1" s="45"/>
      <c r="E1" s="45"/>
      <c r="F1" s="45"/>
      <c r="G1" s="45"/>
      <c r="H1" s="46" t="s">
        <v>2964</v>
      </c>
      <c r="I1" s="47" t="s">
        <v>2965</v>
      </c>
    </row>
    <row r="2" spans="1:9" ht="22.7" customHeight="1" x14ac:dyDescent="0.25">
      <c r="A2" s="48"/>
      <c r="B2" s="49" t="s">
        <v>2966</v>
      </c>
      <c r="C2" s="49"/>
      <c r="D2" s="49"/>
      <c r="E2" s="49"/>
      <c r="F2" s="49"/>
      <c r="G2" s="49" t="s">
        <v>2964</v>
      </c>
      <c r="H2" s="50"/>
      <c r="I2" s="51" t="s">
        <v>2967</v>
      </c>
    </row>
    <row r="3" spans="1:9" ht="22.7" customHeight="1" x14ac:dyDescent="0.25">
      <c r="A3" s="48"/>
      <c r="B3" s="49" t="s">
        <v>2</v>
      </c>
      <c r="C3" s="49"/>
      <c r="D3" s="49"/>
      <c r="E3" s="49" t="s">
        <v>1</v>
      </c>
      <c r="F3" s="49"/>
      <c r="G3" s="49"/>
      <c r="H3" s="50"/>
      <c r="I3" s="51"/>
    </row>
    <row r="4" spans="1:9" ht="22.7" customHeight="1" x14ac:dyDescent="0.25">
      <c r="A4" s="48"/>
      <c r="B4" s="49" t="s">
        <v>2909</v>
      </c>
      <c r="C4" s="49"/>
      <c r="D4" s="49"/>
      <c r="E4" s="49"/>
      <c r="F4" s="49"/>
      <c r="G4" s="49"/>
      <c r="H4" s="50"/>
      <c r="I4" s="51"/>
    </row>
    <row r="5" spans="1:9" ht="22.7" customHeight="1" thickBot="1" x14ac:dyDescent="0.3">
      <c r="A5" s="52"/>
      <c r="B5" s="53" t="s">
        <v>2968</v>
      </c>
      <c r="C5" s="53" t="s">
        <v>2969</v>
      </c>
      <c r="D5" s="53" t="s">
        <v>2964</v>
      </c>
      <c r="E5" s="53" t="s">
        <v>2970</v>
      </c>
      <c r="F5" s="53" t="s">
        <v>2964</v>
      </c>
      <c r="G5" s="54"/>
      <c r="H5" s="55"/>
      <c r="I5" s="51"/>
    </row>
    <row r="6" spans="1:9" ht="22.7" customHeight="1" thickBot="1" x14ac:dyDescent="0.3">
      <c r="A6" s="56" t="s">
        <v>2997</v>
      </c>
      <c r="B6" s="57">
        <v>12.64</v>
      </c>
      <c r="C6" s="57">
        <v>130.94999999999999</v>
      </c>
      <c r="D6" s="57">
        <v>143.59</v>
      </c>
      <c r="E6" s="57">
        <v>20.5</v>
      </c>
      <c r="F6" s="57">
        <v>20.5</v>
      </c>
      <c r="G6" s="57">
        <v>164.09</v>
      </c>
      <c r="H6" s="58">
        <v>164.09</v>
      </c>
      <c r="I6" s="59">
        <v>0.8</v>
      </c>
    </row>
  </sheetData>
  <mergeCells count="9">
    <mergeCell ref="A1:A5"/>
    <mergeCell ref="B1:G1"/>
    <mergeCell ref="H1:H5"/>
    <mergeCell ref="B2:F2"/>
    <mergeCell ref="G2:G5"/>
    <mergeCell ref="I2:I5"/>
    <mergeCell ref="B3:D3"/>
    <mergeCell ref="E3:F3"/>
    <mergeCell ref="B4:F4"/>
  </mergeCells>
  <conditionalFormatting sqref="A1:H5">
    <cfRule type="containsText" dxfId="190" priority="29" stopIfTrue="1" operator="containsText" text="С ЛИСТА">
      <formula>NOT(ISERROR(SEARCH("С ЛИСТА",A1)))</formula>
    </cfRule>
    <cfRule type="containsText" dxfId="189" priority="30" stopIfTrue="1" operator="containsText" text="ИЗ ФАЙЛА">
      <formula>NOT(ISERROR(SEARCH("ИЗ ФАЙЛА",A1)))</formula>
    </cfRule>
    <cfRule type="containsText" dxfId="188" priority="31" stopIfTrue="1" operator="containsText" text="!!!">
      <formula>NOT(ISERROR(SEARCH("!!!",A1)))</formula>
    </cfRule>
    <cfRule type="containsText" dxfId="187" priority="32" stopIfTrue="1" operator="containsText" text=" Заполнения проёмов ">
      <formula>NOT(ISERROR(SEARCH(" Заполнения проёмов ",A1)))</formula>
    </cfRule>
    <cfRule type="containsText" dxfId="186" priority="33" stopIfTrue="1" operator="containsText" text=" Сборочные единицы ">
      <formula>NOT(ISERROR(SEARCH(" Сборочные единицы ",A1)))</formula>
    </cfRule>
    <cfRule type="containsText" dxfId="185" priority="34" stopIfTrue="1" operator="containsText" text=" Заполнения проёмов ">
      <formula>NOT(ISERROR(SEARCH(" Заполнения проёмов ",A1)))</formula>
    </cfRule>
    <cfRule type="containsText" dxfId="184" priority="35" stopIfTrue="1" operator="containsText" text=" Сборочные единицы ">
      <formula>NOT(ISERROR(SEARCH(" Сборочные единицы ",A1)))</formula>
    </cfRule>
    <cfRule type="containsText" dxfId="183" priority="36" stopIfTrue="1" operator="containsText" text=" Изделия ">
      <formula>NOT(ISERROR(SEARCH(" Изделия ",A1)))</formula>
    </cfRule>
    <cfRule type="containsText" dxfId="182" priority="37" stopIfTrue="1" operator="containsText" text=" Материалы ">
      <formula>NOT(ISERROR(SEARCH(" Материалы ",A1)))</formula>
    </cfRule>
    <cfRule type="containsText" dxfId="181" priority="38" stopIfTrue="1" operator="containsText" text=" Изделия арматурные ">
      <formula>NOT(ISERROR(SEARCH(" Изделия арматурные ",A1)))</formula>
    </cfRule>
    <cfRule type="containsText" dxfId="180" priority="39" stopIfTrue="1" operator="containsText" text=" Прокат ">
      <formula>NOT(ISERROR(SEARCH(" Прокат ",A1)))</formula>
    </cfRule>
    <cfRule type="containsText" dxfId="179" priority="40" stopIfTrue="1" operator="containsText" text="Элементы на отм.">
      <formula>NOT(ISERROR(SEARCH("Элементы на отм.",A1)))</formula>
    </cfRule>
    <cfRule type="containsText" dxfId="178" priority="41" stopIfTrue="1" operator="containsText" text=", на ">
      <formula>NOT(ISERROR(SEARCH(", на ",A1)))</formula>
    </cfRule>
    <cfRule type="containsText" dxfId="177" priority="42" stopIfTrue="1" operator="containsText" text="шт.)">
      <formula>NOT(ISERROR(SEARCH("шт.)",A1)))</formula>
    </cfRule>
  </conditionalFormatting>
  <conditionalFormatting sqref="A6:H6">
    <cfRule type="containsText" dxfId="176" priority="15" stopIfTrue="1" operator="containsText" text="С ЛИСТА">
      <formula>NOT(ISERROR(SEARCH("С ЛИСТА",A6)))</formula>
    </cfRule>
    <cfRule type="containsText" dxfId="175" priority="16" stopIfTrue="1" operator="containsText" text="ИЗ ФАЙЛА">
      <formula>NOT(ISERROR(SEARCH("ИЗ ФАЙЛА",A6)))</formula>
    </cfRule>
    <cfRule type="containsText" dxfId="174" priority="17" stopIfTrue="1" operator="containsText" text="!!!">
      <formula>NOT(ISERROR(SEARCH("!!!",A6)))</formula>
    </cfRule>
    <cfRule type="containsText" dxfId="173" priority="18" stopIfTrue="1" operator="containsText" text=" Заполнения проёмов ">
      <formula>NOT(ISERROR(SEARCH(" Заполнения проёмов ",A6)))</formula>
    </cfRule>
    <cfRule type="containsText" dxfId="172" priority="19" stopIfTrue="1" operator="containsText" text=" Сборочные единицы ">
      <formula>NOT(ISERROR(SEARCH(" Сборочные единицы ",A6)))</formula>
    </cfRule>
    <cfRule type="containsText" dxfId="171" priority="20" stopIfTrue="1" operator="containsText" text=" Заполнения проёмов ">
      <formula>NOT(ISERROR(SEARCH(" Заполнения проёмов ",A6)))</formula>
    </cfRule>
    <cfRule type="containsText" dxfId="170" priority="21" stopIfTrue="1" operator="containsText" text=" Сборочные единицы ">
      <formula>NOT(ISERROR(SEARCH(" Сборочные единицы ",A6)))</formula>
    </cfRule>
    <cfRule type="containsText" dxfId="169" priority="22" stopIfTrue="1" operator="containsText" text=" Изделия ">
      <formula>NOT(ISERROR(SEARCH(" Изделия ",A6)))</formula>
    </cfRule>
    <cfRule type="containsText" dxfId="168" priority="23" stopIfTrue="1" operator="containsText" text=" Материалы ">
      <formula>NOT(ISERROR(SEARCH(" Материалы ",A6)))</formula>
    </cfRule>
    <cfRule type="containsText" dxfId="167" priority="24" stopIfTrue="1" operator="containsText" text=" Изделия арматурные ">
      <formula>NOT(ISERROR(SEARCH(" Изделия арматурные ",A6)))</formula>
    </cfRule>
    <cfRule type="containsText" dxfId="166" priority="25" stopIfTrue="1" operator="containsText" text=" Прокат ">
      <formula>NOT(ISERROR(SEARCH(" Прокат ",A6)))</formula>
    </cfRule>
    <cfRule type="containsText" dxfId="165" priority="26" stopIfTrue="1" operator="containsText" text="Элементы на отм.">
      <formula>NOT(ISERROR(SEARCH("Элементы на отм.",A6)))</formula>
    </cfRule>
    <cfRule type="containsText" dxfId="164" priority="27" stopIfTrue="1" operator="containsText" text=", на ">
      <formula>NOT(ISERROR(SEARCH(", на ",A6)))</formula>
    </cfRule>
    <cfRule type="containsText" dxfId="163" priority="28" stopIfTrue="1" operator="containsText" text="шт.)">
      <formula>NOT(ISERROR(SEARCH("шт.)",A6)))</formula>
    </cfRule>
  </conditionalFormatting>
  <conditionalFormatting sqref="I1:I6">
    <cfRule type="containsText" dxfId="162" priority="1" stopIfTrue="1" operator="containsText" text="С ЛИСТА">
      <formula>NOT(ISERROR(SEARCH("С ЛИСТА",I1)))</formula>
    </cfRule>
    <cfRule type="containsText" dxfId="161" priority="2" stopIfTrue="1" operator="containsText" text="ИЗ ФАЙЛА">
      <formula>NOT(ISERROR(SEARCH("ИЗ ФАЙЛА",I1)))</formula>
    </cfRule>
    <cfRule type="containsText" dxfId="160" priority="3" stopIfTrue="1" operator="containsText" text="!!!">
      <formula>NOT(ISERROR(SEARCH("!!!",I1)))</formula>
    </cfRule>
    <cfRule type="containsText" dxfId="159" priority="4" stopIfTrue="1" operator="containsText" text=" Заполнения проёмов ">
      <formula>NOT(ISERROR(SEARCH(" Заполнения проёмов ",I1)))</formula>
    </cfRule>
    <cfRule type="containsText" dxfId="158" priority="5" stopIfTrue="1" operator="containsText" text=" Сборочные единицы ">
      <formula>NOT(ISERROR(SEARCH(" Сборочные единицы ",I1)))</formula>
    </cfRule>
    <cfRule type="containsText" dxfId="157" priority="6" stopIfTrue="1" operator="containsText" text=" Заполнения проёмов ">
      <formula>NOT(ISERROR(SEARCH(" Заполнения проёмов ",I1)))</formula>
    </cfRule>
    <cfRule type="containsText" dxfId="156" priority="7" stopIfTrue="1" operator="containsText" text=" Сборочные единицы ">
      <formula>NOT(ISERROR(SEARCH(" Сборочные единицы ",I1)))</formula>
    </cfRule>
    <cfRule type="containsText" dxfId="155" priority="8" stopIfTrue="1" operator="containsText" text=" Изделия ">
      <formula>NOT(ISERROR(SEARCH(" Изделия ",I1)))</formula>
    </cfRule>
    <cfRule type="containsText" dxfId="154" priority="9" stopIfTrue="1" operator="containsText" text=" Материалы ">
      <formula>NOT(ISERROR(SEARCH(" Материалы ",I1)))</formula>
    </cfRule>
    <cfRule type="containsText" dxfId="153" priority="10" stopIfTrue="1" operator="containsText" text=" Изделия арматурные ">
      <formula>NOT(ISERROR(SEARCH(" Изделия арматурные ",I1)))</formula>
    </cfRule>
    <cfRule type="containsText" dxfId="152" priority="11" stopIfTrue="1" operator="containsText" text=" Прокат ">
      <formula>NOT(ISERROR(SEARCH(" Прокат ",I1)))</formula>
    </cfRule>
    <cfRule type="containsText" dxfId="151" priority="12" stopIfTrue="1" operator="containsText" text="Элементы на отм.">
      <formula>NOT(ISERROR(SEARCH("Элементы на отм.",I1)))</formula>
    </cfRule>
    <cfRule type="containsText" dxfId="150" priority="13" stopIfTrue="1" operator="containsText" text=", на ">
      <formula>NOT(ISERROR(SEARCH(", на ",I1)))</formula>
    </cfRule>
    <cfRule type="containsText" dxfId="149" priority="14" stopIfTrue="1" operator="containsText" text="шт.)">
      <formula>NOT(ISERROR(SEARCH("шт.)",I1)))</formula>
    </cfRule>
  </conditionalFormatting>
  <pageMargins left="0" right="0" top="0" bottom="0" header="0" footer="0"/>
  <pageSetup paperSize="8"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92E8B-E737-4429-B604-3837B2CD0D62}">
  <sheetPr codeName="Лист50">
    <tabColor rgb="FF000000"/>
    <pageSetUpPr fitToPage="1"/>
  </sheetPr>
  <dimension ref="A1:Q8"/>
  <sheetViews>
    <sheetView workbookViewId="0">
      <selection activeCell="L33" sqref="L33"/>
    </sheetView>
  </sheetViews>
  <sheetFormatPr defaultRowHeight="15" x14ac:dyDescent="0.25"/>
  <cols>
    <col min="1" max="1" width="16.28515625" style="11" customWidth="1"/>
    <col min="2" max="9" width="8.140625" style="11" customWidth="1"/>
    <col min="10" max="10" width="9.140625" style="11"/>
    <col min="11" max="17" width="9.140625" style="11" customWidth="1"/>
    <col min="18" max="16384" width="9.140625" style="11"/>
  </cols>
  <sheetData>
    <row r="1" spans="1:8" ht="19.5" thickBot="1" x14ac:dyDescent="0.3">
      <c r="A1" s="108" t="s">
        <v>2962</v>
      </c>
      <c r="B1" s="108"/>
      <c r="C1" s="108"/>
      <c r="D1" s="108"/>
      <c r="E1" s="108"/>
      <c r="F1" s="108"/>
      <c r="G1" s="108"/>
      <c r="H1" s="108"/>
    </row>
    <row r="2" spans="1:8" ht="15.75" x14ac:dyDescent="0.25">
      <c r="A2" s="93" t="s">
        <v>2962</v>
      </c>
      <c r="B2" s="94" t="s">
        <v>2963</v>
      </c>
      <c r="C2" s="94"/>
      <c r="D2" s="94"/>
      <c r="E2" s="94"/>
      <c r="F2" s="94"/>
      <c r="G2" s="94"/>
      <c r="H2" s="96" t="s">
        <v>2964</v>
      </c>
    </row>
    <row r="3" spans="1:8" ht="15.75" x14ac:dyDescent="0.25">
      <c r="A3" s="97"/>
      <c r="B3" s="98" t="s">
        <v>2966</v>
      </c>
      <c r="C3" s="98"/>
      <c r="D3" s="98"/>
      <c r="E3" s="98"/>
      <c r="F3" s="98"/>
      <c r="G3" s="98" t="s">
        <v>2964</v>
      </c>
      <c r="H3" s="99"/>
    </row>
    <row r="4" spans="1:8" ht="15.75" x14ac:dyDescent="0.25">
      <c r="A4" s="97"/>
      <c r="B4" s="98" t="s">
        <v>2</v>
      </c>
      <c r="C4" s="98"/>
      <c r="D4" s="98"/>
      <c r="E4" s="98" t="s">
        <v>1</v>
      </c>
      <c r="F4" s="98"/>
      <c r="G4" s="98"/>
      <c r="H4" s="99"/>
    </row>
    <row r="5" spans="1:8" ht="15.75" x14ac:dyDescent="0.25">
      <c r="A5" s="97"/>
      <c r="B5" s="98" t="s">
        <v>2909</v>
      </c>
      <c r="C5" s="98"/>
      <c r="D5" s="98"/>
      <c r="E5" s="98"/>
      <c r="F5" s="98"/>
      <c r="G5" s="98"/>
      <c r="H5" s="99"/>
    </row>
    <row r="6" spans="1:8" ht="16.5" thickBot="1" x14ac:dyDescent="0.3">
      <c r="A6" s="100"/>
      <c r="B6" s="101" t="s">
        <v>2968</v>
      </c>
      <c r="C6" s="101" t="s">
        <v>2969</v>
      </c>
      <c r="D6" s="101" t="s">
        <v>2964</v>
      </c>
      <c r="E6" s="101" t="s">
        <v>2970</v>
      </c>
      <c r="F6" s="101" t="s">
        <v>2964</v>
      </c>
      <c r="G6" s="102"/>
      <c r="H6" s="103"/>
    </row>
    <row r="7" spans="1:8" ht="16.5" thickBot="1" x14ac:dyDescent="0.3">
      <c r="A7" s="105" t="s">
        <v>2978</v>
      </c>
      <c r="B7" s="106" t="s">
        <v>4094</v>
      </c>
      <c r="C7" s="106" t="s">
        <v>4095</v>
      </c>
      <c r="D7" s="106" t="s">
        <v>4096</v>
      </c>
      <c r="E7" s="106" t="s">
        <v>4097</v>
      </c>
      <c r="F7" s="106" t="s">
        <v>4097</v>
      </c>
      <c r="G7" s="106" t="s">
        <v>4098</v>
      </c>
      <c r="H7" s="107" t="s">
        <v>4098</v>
      </c>
    </row>
    <row r="8" spans="1:8" ht="2.85" customHeight="1" x14ac:dyDescent="0.25">
      <c r="A8" s="109" t="s">
        <v>4099</v>
      </c>
    </row>
  </sheetData>
  <mergeCells count="9">
    <mergeCell ref="A1:H1"/>
    <mergeCell ref="G3:G6"/>
    <mergeCell ref="H2:H6"/>
    <mergeCell ref="B2:G2"/>
    <mergeCell ref="B3:F3"/>
    <mergeCell ref="B4:D4"/>
    <mergeCell ref="E4:F4"/>
    <mergeCell ref="B5:F5"/>
    <mergeCell ref="A2:A6"/>
  </mergeCells>
  <conditionalFormatting sqref="A2:H6">
    <cfRule type="containsText" dxfId="148" priority="15" stopIfTrue="1" operator="containsText" text="С ЛИСТА">
      <formula>NOT(ISERROR(SEARCH("С ЛИСТА",A2)))</formula>
    </cfRule>
    <cfRule type="containsText" dxfId="147" priority="16" stopIfTrue="1" operator="containsText" text="ИЗ ФАЙЛА">
      <formula>NOT(ISERROR(SEARCH("ИЗ ФАЙЛА",A2)))</formula>
    </cfRule>
    <cfRule type="containsText" dxfId="146" priority="17" stopIfTrue="1" operator="containsText" text="!!!">
      <formula>NOT(ISERROR(SEARCH("!!!",A2)))</formula>
    </cfRule>
    <cfRule type="containsText" dxfId="145" priority="18" stopIfTrue="1" operator="containsText" text=" Заполнения проёмов ">
      <formula>NOT(ISERROR(SEARCH(" Заполнения проёмов ",A2)))</formula>
    </cfRule>
    <cfRule type="containsText" dxfId="144" priority="19" stopIfTrue="1" operator="containsText" text=" Сборочные единицы ">
      <formula>NOT(ISERROR(SEARCH(" Сборочные единицы ",A2)))</formula>
    </cfRule>
    <cfRule type="containsText" dxfId="143" priority="20" stopIfTrue="1" operator="containsText" text=" Заполнения проёмов ">
      <formula>NOT(ISERROR(SEARCH(" Заполнения проёмов ",A2)))</formula>
    </cfRule>
    <cfRule type="containsText" dxfId="142" priority="21" stopIfTrue="1" operator="containsText" text=" Сборочные единицы ">
      <formula>NOT(ISERROR(SEARCH(" Сборочные единицы ",A2)))</formula>
    </cfRule>
    <cfRule type="containsText" dxfId="141" priority="22" stopIfTrue="1" operator="containsText" text=" Изделия ">
      <formula>NOT(ISERROR(SEARCH(" Изделия ",A2)))</formula>
    </cfRule>
    <cfRule type="containsText" dxfId="140" priority="23" stopIfTrue="1" operator="containsText" text=" Материалы ">
      <formula>NOT(ISERROR(SEARCH(" Материалы ",A2)))</formula>
    </cfRule>
    <cfRule type="containsText" dxfId="139" priority="24" stopIfTrue="1" operator="containsText" text=" Изделия арматурные ">
      <formula>NOT(ISERROR(SEARCH(" Изделия арматурные ",A2)))</formula>
    </cfRule>
    <cfRule type="containsText" dxfId="138" priority="25" stopIfTrue="1" operator="containsText" text=" Прокат ">
      <formula>NOT(ISERROR(SEARCH(" Прокат ",A2)))</formula>
    </cfRule>
    <cfRule type="containsText" dxfId="137" priority="26" stopIfTrue="1" operator="containsText" text="Элементы на отм.">
      <formula>NOT(ISERROR(SEARCH("Элементы на отм.",A2)))</formula>
    </cfRule>
    <cfRule type="containsText" dxfId="136" priority="27" stopIfTrue="1" operator="containsText" text=", на ">
      <formula>NOT(ISERROR(SEARCH(", на ",A2)))</formula>
    </cfRule>
    <cfRule type="containsText" dxfId="135" priority="28" stopIfTrue="1" operator="containsText" text="шт.)">
      <formula>NOT(ISERROR(SEARCH("шт.)",A2)))</formula>
    </cfRule>
  </conditionalFormatting>
  <conditionalFormatting sqref="A7:H7">
    <cfRule type="containsText" dxfId="134" priority="1" stopIfTrue="1" operator="containsText" text="С ЛИСТА">
      <formula>NOT(ISERROR(SEARCH("С ЛИСТА",A7)))</formula>
    </cfRule>
    <cfRule type="containsText" dxfId="133" priority="2" stopIfTrue="1" operator="containsText" text="ИЗ ФАЙЛА">
      <formula>NOT(ISERROR(SEARCH("ИЗ ФАЙЛА",A7)))</formula>
    </cfRule>
    <cfRule type="containsText" dxfId="132" priority="3" stopIfTrue="1" operator="containsText" text="!!!">
      <formula>NOT(ISERROR(SEARCH("!!!",A7)))</formula>
    </cfRule>
    <cfRule type="containsText" dxfId="131" priority="4" stopIfTrue="1" operator="containsText" text=" Заполнения проёмов ">
      <formula>NOT(ISERROR(SEARCH(" Заполнения проёмов ",A7)))</formula>
    </cfRule>
    <cfRule type="containsText" dxfId="130" priority="5" stopIfTrue="1" operator="containsText" text=" Сборочные единицы ">
      <formula>NOT(ISERROR(SEARCH(" Сборочные единицы ",A7)))</formula>
    </cfRule>
    <cfRule type="containsText" dxfId="129" priority="6" stopIfTrue="1" operator="containsText" text=" Заполнения проёмов ">
      <formula>NOT(ISERROR(SEARCH(" Заполнения проёмов ",A7)))</formula>
    </cfRule>
    <cfRule type="containsText" dxfId="128" priority="7" stopIfTrue="1" operator="containsText" text=" Сборочные единицы ">
      <formula>NOT(ISERROR(SEARCH(" Сборочные единицы ",A7)))</formula>
    </cfRule>
    <cfRule type="containsText" dxfId="127" priority="8" stopIfTrue="1" operator="containsText" text=" Изделия ">
      <formula>NOT(ISERROR(SEARCH(" Изделия ",A7)))</formula>
    </cfRule>
    <cfRule type="containsText" dxfId="126" priority="9" stopIfTrue="1" operator="containsText" text=" Материалы ">
      <formula>NOT(ISERROR(SEARCH(" Материалы ",A7)))</formula>
    </cfRule>
    <cfRule type="containsText" dxfId="125" priority="10" stopIfTrue="1" operator="containsText" text=" Изделия арматурные ">
      <formula>NOT(ISERROR(SEARCH(" Изделия арматурные ",A7)))</formula>
    </cfRule>
    <cfRule type="containsText" dxfId="124" priority="11" stopIfTrue="1" operator="containsText" text=" Прокат ">
      <formula>NOT(ISERROR(SEARCH(" Прокат ",A7)))</formula>
    </cfRule>
    <cfRule type="containsText" dxfId="123" priority="12" stopIfTrue="1" operator="containsText" text="Элементы на отм.">
      <formula>NOT(ISERROR(SEARCH("Элементы на отм.",A7)))</formula>
    </cfRule>
    <cfRule type="containsText" dxfId="122" priority="13" stopIfTrue="1" operator="containsText" text=", на ">
      <formula>NOT(ISERROR(SEARCH(", на ",A7)))</formula>
    </cfRule>
    <cfRule type="containsText" dxfId="121" priority="14" stopIfTrue="1" operator="containsText" text="шт.)">
      <formula>NOT(ISERROR(SEARCH("шт.)",A7)))</formula>
    </cfRule>
  </conditionalFormatting>
  <pageMargins left="0" right="0" top="0" bottom="0" header="0" footer="0"/>
  <pageSetup paperSize="8"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CB7B7-12ED-49DC-87E2-B32C5DFF9C48}">
  <sheetPr codeName="Лист3">
    <tabColor rgb="FF000000"/>
    <pageSetUpPr fitToPage="1"/>
  </sheetPr>
  <dimension ref="A1:Y27"/>
  <sheetViews>
    <sheetView tabSelected="1" workbookViewId="0">
      <selection activeCell="B26" sqref="B26"/>
    </sheetView>
  </sheetViews>
  <sheetFormatPr defaultRowHeight="15" x14ac:dyDescent="0.25"/>
  <cols>
    <col min="1" max="1" width="16.28515625" style="11" customWidth="1"/>
    <col min="2" max="25" width="8.140625" style="11" customWidth="1"/>
    <col min="26" max="16384" width="9.140625" style="11"/>
  </cols>
  <sheetData>
    <row r="1" spans="1:25" ht="19.5" thickBot="1" x14ac:dyDescent="0.3">
      <c r="A1" s="108" t="s">
        <v>2962</v>
      </c>
      <c r="B1" s="108"/>
      <c r="C1" s="108"/>
      <c r="D1" s="108"/>
      <c r="E1" s="108"/>
      <c r="F1" s="108"/>
      <c r="G1" s="108"/>
      <c r="H1" s="108"/>
      <c r="I1" s="108"/>
      <c r="J1" s="108"/>
      <c r="K1" s="108"/>
      <c r="L1" s="108"/>
      <c r="M1" s="108"/>
      <c r="N1" s="108"/>
      <c r="O1" s="108"/>
      <c r="P1" s="108"/>
      <c r="Q1" s="108"/>
      <c r="R1" s="108"/>
      <c r="S1" s="108"/>
      <c r="T1" s="108"/>
      <c r="U1" s="108"/>
      <c r="V1" s="108"/>
      <c r="W1" s="108"/>
      <c r="X1" s="108"/>
      <c r="Y1" s="108"/>
    </row>
    <row r="2" spans="1:25" ht="47.25" x14ac:dyDescent="0.25">
      <c r="A2" s="93" t="s">
        <v>2962</v>
      </c>
      <c r="B2" s="94" t="s">
        <v>2963</v>
      </c>
      <c r="C2" s="94"/>
      <c r="D2" s="94"/>
      <c r="E2" s="94"/>
      <c r="F2" s="94"/>
      <c r="G2" s="94"/>
      <c r="H2" s="94"/>
      <c r="I2" s="94"/>
      <c r="J2" s="94"/>
      <c r="K2" s="94"/>
      <c r="L2" s="94"/>
      <c r="M2" s="94"/>
      <c r="N2" s="94"/>
      <c r="O2" s="94"/>
      <c r="P2" s="94"/>
      <c r="Q2" s="94"/>
      <c r="R2" s="94"/>
      <c r="S2" s="94" t="s">
        <v>2964</v>
      </c>
      <c r="T2" s="91" t="s">
        <v>2965</v>
      </c>
      <c r="U2" s="123" t="s">
        <v>4093</v>
      </c>
      <c r="V2" s="123"/>
      <c r="W2" s="123"/>
      <c r="X2" s="123"/>
      <c r="Y2" s="96" t="s">
        <v>2964</v>
      </c>
    </row>
    <row r="3" spans="1:25" ht="15.75" x14ac:dyDescent="0.25">
      <c r="A3" s="97"/>
      <c r="B3" s="98" t="s">
        <v>2966</v>
      </c>
      <c r="C3" s="98"/>
      <c r="D3" s="98"/>
      <c r="E3" s="98"/>
      <c r="F3" s="98"/>
      <c r="G3" s="98"/>
      <c r="H3" s="98"/>
      <c r="I3" s="98"/>
      <c r="J3" s="98"/>
      <c r="K3" s="98"/>
      <c r="L3" s="98"/>
      <c r="M3" s="98"/>
      <c r="N3" s="98"/>
      <c r="O3" s="98"/>
      <c r="P3" s="98"/>
      <c r="Q3" s="98"/>
      <c r="R3" s="98" t="s">
        <v>2964</v>
      </c>
      <c r="S3" s="98"/>
      <c r="T3" s="98" t="s">
        <v>2967</v>
      </c>
      <c r="U3" s="98" t="s">
        <v>3623</v>
      </c>
      <c r="V3" s="98" t="s">
        <v>3764</v>
      </c>
      <c r="W3" s="98" t="s">
        <v>3762</v>
      </c>
      <c r="X3" s="98" t="s">
        <v>3766</v>
      </c>
      <c r="Y3" s="99"/>
    </row>
    <row r="4" spans="1:25" ht="15.75" x14ac:dyDescent="0.25">
      <c r="A4" s="97"/>
      <c r="B4" s="98" t="s">
        <v>2</v>
      </c>
      <c r="C4" s="98"/>
      <c r="D4" s="98"/>
      <c r="E4" s="98"/>
      <c r="F4" s="98"/>
      <c r="G4" s="98"/>
      <c r="H4" s="98"/>
      <c r="I4" s="98"/>
      <c r="J4" s="98"/>
      <c r="K4" s="98"/>
      <c r="L4" s="98"/>
      <c r="M4" s="98" t="s">
        <v>1</v>
      </c>
      <c r="N4" s="98"/>
      <c r="O4" s="98"/>
      <c r="P4" s="98"/>
      <c r="Q4" s="98"/>
      <c r="R4" s="98"/>
      <c r="S4" s="98"/>
      <c r="T4" s="98"/>
      <c r="U4" s="98"/>
      <c r="V4" s="98"/>
      <c r="W4" s="98"/>
      <c r="X4" s="98"/>
      <c r="Y4" s="99"/>
    </row>
    <row r="5" spans="1:25" ht="15.75" x14ac:dyDescent="0.25">
      <c r="A5" s="97"/>
      <c r="B5" s="98" t="s">
        <v>2909</v>
      </c>
      <c r="C5" s="98"/>
      <c r="D5" s="98"/>
      <c r="E5" s="98"/>
      <c r="F5" s="98"/>
      <c r="G5" s="98"/>
      <c r="H5" s="98"/>
      <c r="I5" s="98"/>
      <c r="J5" s="98"/>
      <c r="K5" s="98"/>
      <c r="L5" s="98"/>
      <c r="M5" s="98"/>
      <c r="N5" s="98"/>
      <c r="O5" s="98"/>
      <c r="P5" s="98"/>
      <c r="Q5" s="98"/>
      <c r="R5" s="98"/>
      <c r="S5" s="98"/>
      <c r="T5" s="98"/>
      <c r="U5" s="98"/>
      <c r="V5" s="98"/>
      <c r="W5" s="98"/>
      <c r="X5" s="98"/>
      <c r="Y5" s="99"/>
    </row>
    <row r="6" spans="1:25" ht="16.5" thickBot="1" x14ac:dyDescent="0.3">
      <c r="A6" s="100"/>
      <c r="B6" s="101" t="s">
        <v>2970</v>
      </c>
      <c r="C6" s="101" t="s">
        <v>3377</v>
      </c>
      <c r="D6" s="101" t="s">
        <v>3035</v>
      </c>
      <c r="E6" s="101" t="s">
        <v>3375</v>
      </c>
      <c r="F6" s="101" t="s">
        <v>2968</v>
      </c>
      <c r="G6" s="101" t="s">
        <v>3362</v>
      </c>
      <c r="H6" s="101" t="s">
        <v>3193</v>
      </c>
      <c r="I6" s="101" t="s">
        <v>3770</v>
      </c>
      <c r="J6" s="101" t="s">
        <v>2969</v>
      </c>
      <c r="K6" s="101" t="s">
        <v>3771</v>
      </c>
      <c r="L6" s="101" t="s">
        <v>2964</v>
      </c>
      <c r="M6" s="101" t="s">
        <v>3376</v>
      </c>
      <c r="N6" s="101" t="s">
        <v>2970</v>
      </c>
      <c r="O6" s="101" t="s">
        <v>3377</v>
      </c>
      <c r="P6" s="101" t="s">
        <v>3035</v>
      </c>
      <c r="Q6" s="101" t="s">
        <v>2964</v>
      </c>
      <c r="R6" s="102"/>
      <c r="S6" s="102"/>
      <c r="T6" s="102"/>
      <c r="U6" s="102"/>
      <c r="V6" s="102"/>
      <c r="W6" s="102"/>
      <c r="X6" s="102"/>
      <c r="Y6" s="103"/>
    </row>
    <row r="7" spans="1:25" ht="15.75" x14ac:dyDescent="0.25">
      <c r="A7" s="90" t="s">
        <v>2978</v>
      </c>
      <c r="B7" s="124" t="s">
        <v>4</v>
      </c>
      <c r="C7" s="124" t="s">
        <v>4</v>
      </c>
      <c r="D7" s="124" t="s">
        <v>4</v>
      </c>
      <c r="E7" s="124" t="s">
        <v>4</v>
      </c>
      <c r="F7" s="125" t="s">
        <v>4094</v>
      </c>
      <c r="G7" s="124" t="s">
        <v>4</v>
      </c>
      <c r="H7" s="124" t="s">
        <v>4</v>
      </c>
      <c r="I7" s="124" t="s">
        <v>4</v>
      </c>
      <c r="J7" s="125" t="s">
        <v>4095</v>
      </c>
      <c r="K7" s="124" t="s">
        <v>4</v>
      </c>
      <c r="L7" s="125" t="s">
        <v>4096</v>
      </c>
      <c r="M7" s="124" t="s">
        <v>4</v>
      </c>
      <c r="N7" s="125" t="s">
        <v>4097</v>
      </c>
      <c r="O7" s="124" t="s">
        <v>4</v>
      </c>
      <c r="P7" s="124" t="s">
        <v>4</v>
      </c>
      <c r="Q7" s="125" t="s">
        <v>4097</v>
      </c>
      <c r="R7" s="125" t="s">
        <v>4098</v>
      </c>
      <c r="S7" s="125" t="s">
        <v>4098</v>
      </c>
      <c r="T7" s="124" t="s">
        <v>4</v>
      </c>
      <c r="U7" s="124" t="s">
        <v>4</v>
      </c>
      <c r="V7" s="124" t="s">
        <v>4</v>
      </c>
      <c r="W7" s="124" t="s">
        <v>4</v>
      </c>
      <c r="X7" s="124" t="s">
        <v>4</v>
      </c>
      <c r="Y7" s="126" t="s">
        <v>4</v>
      </c>
    </row>
    <row r="8" spans="1:25" ht="15.75" x14ac:dyDescent="0.25">
      <c r="A8" s="32" t="s">
        <v>2998</v>
      </c>
      <c r="B8" s="127" t="s">
        <v>4</v>
      </c>
      <c r="C8" s="127" t="s">
        <v>4</v>
      </c>
      <c r="D8" s="127" t="s">
        <v>4</v>
      </c>
      <c r="E8" s="127" t="s">
        <v>4</v>
      </c>
      <c r="F8" s="128" t="s">
        <v>4138</v>
      </c>
      <c r="G8" s="127" t="s">
        <v>4</v>
      </c>
      <c r="H8" s="127" t="s">
        <v>4</v>
      </c>
      <c r="I8" s="127" t="s">
        <v>4</v>
      </c>
      <c r="J8" s="128" t="s">
        <v>4139</v>
      </c>
      <c r="K8" s="127" t="s">
        <v>4</v>
      </c>
      <c r="L8" s="128" t="s">
        <v>4140</v>
      </c>
      <c r="M8" s="127" t="s">
        <v>4</v>
      </c>
      <c r="N8" s="128" t="s">
        <v>4141</v>
      </c>
      <c r="O8" s="127" t="s">
        <v>4</v>
      </c>
      <c r="P8" s="127" t="s">
        <v>4</v>
      </c>
      <c r="Q8" s="128" t="s">
        <v>4141</v>
      </c>
      <c r="R8" s="128" t="s">
        <v>4142</v>
      </c>
      <c r="S8" s="128" t="s">
        <v>4142</v>
      </c>
      <c r="T8" s="128" t="s">
        <v>4106</v>
      </c>
      <c r="U8" s="127" t="s">
        <v>4</v>
      </c>
      <c r="V8" s="127" t="s">
        <v>4</v>
      </c>
      <c r="W8" s="127" t="s">
        <v>4</v>
      </c>
      <c r="X8" s="127" t="s">
        <v>4</v>
      </c>
      <c r="Y8" s="129" t="s">
        <v>4106</v>
      </c>
    </row>
    <row r="9" spans="1:25" ht="15.75" x14ac:dyDescent="0.25">
      <c r="A9" s="32" t="s">
        <v>3017</v>
      </c>
      <c r="B9" s="127" t="s">
        <v>4</v>
      </c>
      <c r="C9" s="127" t="s">
        <v>4</v>
      </c>
      <c r="D9" s="127" t="s">
        <v>4</v>
      </c>
      <c r="E9" s="127" t="s">
        <v>4</v>
      </c>
      <c r="F9" s="128" t="s">
        <v>4143</v>
      </c>
      <c r="G9" s="127" t="s">
        <v>4</v>
      </c>
      <c r="H9" s="127" t="s">
        <v>4</v>
      </c>
      <c r="I9" s="127" t="s">
        <v>4</v>
      </c>
      <c r="J9" s="128" t="s">
        <v>4144</v>
      </c>
      <c r="K9" s="127" t="s">
        <v>4</v>
      </c>
      <c r="L9" s="128" t="s">
        <v>4145</v>
      </c>
      <c r="M9" s="127" t="s">
        <v>4</v>
      </c>
      <c r="N9" s="128" t="s">
        <v>4146</v>
      </c>
      <c r="O9" s="127" t="s">
        <v>4</v>
      </c>
      <c r="P9" s="127" t="s">
        <v>4</v>
      </c>
      <c r="Q9" s="128" t="s">
        <v>4146</v>
      </c>
      <c r="R9" s="128" t="s">
        <v>4147</v>
      </c>
      <c r="S9" s="128" t="s">
        <v>4147</v>
      </c>
      <c r="T9" s="127" t="s">
        <v>4</v>
      </c>
      <c r="U9" s="127" t="s">
        <v>4</v>
      </c>
      <c r="V9" s="127" t="s">
        <v>4</v>
      </c>
      <c r="W9" s="127" t="s">
        <v>4</v>
      </c>
      <c r="X9" s="127" t="s">
        <v>4</v>
      </c>
      <c r="Y9" s="130" t="s">
        <v>4</v>
      </c>
    </row>
    <row r="10" spans="1:25" ht="15.75" x14ac:dyDescent="0.25">
      <c r="A10" s="32" t="s">
        <v>3037</v>
      </c>
      <c r="B10" s="127" t="s">
        <v>4</v>
      </c>
      <c r="C10" s="127" t="s">
        <v>4</v>
      </c>
      <c r="D10" s="127" t="s">
        <v>4</v>
      </c>
      <c r="E10" s="127" t="s">
        <v>4</v>
      </c>
      <c r="F10" s="128" t="s">
        <v>4148</v>
      </c>
      <c r="G10" s="127" t="s">
        <v>4</v>
      </c>
      <c r="H10" s="127" t="s">
        <v>4</v>
      </c>
      <c r="I10" s="127" t="s">
        <v>4</v>
      </c>
      <c r="J10" s="128" t="s">
        <v>4149</v>
      </c>
      <c r="K10" s="127" t="s">
        <v>4</v>
      </c>
      <c r="L10" s="128" t="s">
        <v>4150</v>
      </c>
      <c r="M10" s="127" t="s">
        <v>4</v>
      </c>
      <c r="N10" s="128" t="s">
        <v>4151</v>
      </c>
      <c r="O10" s="127" t="s">
        <v>4</v>
      </c>
      <c r="P10" s="128" t="s">
        <v>4152</v>
      </c>
      <c r="Q10" s="128" t="s">
        <v>4153</v>
      </c>
      <c r="R10" s="128" t="s">
        <v>4154</v>
      </c>
      <c r="S10" s="128" t="s">
        <v>4154</v>
      </c>
      <c r="T10" s="127" t="s">
        <v>4</v>
      </c>
      <c r="U10" s="127" t="s">
        <v>4</v>
      </c>
      <c r="V10" s="127" t="s">
        <v>4</v>
      </c>
      <c r="W10" s="127" t="s">
        <v>4</v>
      </c>
      <c r="X10" s="127" t="s">
        <v>4</v>
      </c>
      <c r="Y10" s="130" t="s">
        <v>4</v>
      </c>
    </row>
    <row r="11" spans="1:25" ht="15.75" x14ac:dyDescent="0.25">
      <c r="A11" s="32" t="s">
        <v>3074</v>
      </c>
      <c r="B11" s="127" t="s">
        <v>4</v>
      </c>
      <c r="C11" s="127" t="s">
        <v>4</v>
      </c>
      <c r="D11" s="127" t="s">
        <v>4</v>
      </c>
      <c r="E11" s="127" t="s">
        <v>4</v>
      </c>
      <c r="F11" s="127" t="s">
        <v>4</v>
      </c>
      <c r="G11" s="127" t="s">
        <v>4</v>
      </c>
      <c r="H11" s="127" t="s">
        <v>4</v>
      </c>
      <c r="I11" s="127" t="s">
        <v>4</v>
      </c>
      <c r="J11" s="128" t="s">
        <v>4155</v>
      </c>
      <c r="K11" s="127" t="s">
        <v>4</v>
      </c>
      <c r="L11" s="128" t="s">
        <v>4155</v>
      </c>
      <c r="M11" s="127" t="s">
        <v>4</v>
      </c>
      <c r="N11" s="128" t="s">
        <v>4156</v>
      </c>
      <c r="O11" s="127" t="s">
        <v>4</v>
      </c>
      <c r="P11" s="128" t="s">
        <v>4157</v>
      </c>
      <c r="Q11" s="128" t="s">
        <v>4158</v>
      </c>
      <c r="R11" s="128" t="s">
        <v>4159</v>
      </c>
      <c r="S11" s="128" t="s">
        <v>4159</v>
      </c>
      <c r="T11" s="127" t="s">
        <v>4</v>
      </c>
      <c r="U11" s="127" t="s">
        <v>4</v>
      </c>
      <c r="V11" s="127" t="s">
        <v>4</v>
      </c>
      <c r="W11" s="127" t="s">
        <v>4</v>
      </c>
      <c r="X11" s="127" t="s">
        <v>4</v>
      </c>
      <c r="Y11" s="130" t="s">
        <v>4</v>
      </c>
    </row>
    <row r="12" spans="1:25" ht="31.5" x14ac:dyDescent="0.25">
      <c r="A12" s="32" t="s">
        <v>4160</v>
      </c>
      <c r="B12" s="127" t="s">
        <v>4</v>
      </c>
      <c r="C12" s="127" t="s">
        <v>4</v>
      </c>
      <c r="D12" s="127" t="s">
        <v>4</v>
      </c>
      <c r="E12" s="127" t="s">
        <v>4</v>
      </c>
      <c r="F12" s="128" t="s">
        <v>4161</v>
      </c>
      <c r="G12" s="127" t="s">
        <v>4</v>
      </c>
      <c r="H12" s="128" t="s">
        <v>4162</v>
      </c>
      <c r="I12" s="127" t="s">
        <v>4</v>
      </c>
      <c r="J12" s="128" t="s">
        <v>4163</v>
      </c>
      <c r="K12" s="127" t="s">
        <v>4</v>
      </c>
      <c r="L12" s="128" t="s">
        <v>4164</v>
      </c>
      <c r="M12" s="127" t="s">
        <v>4</v>
      </c>
      <c r="N12" s="128" t="s">
        <v>4165</v>
      </c>
      <c r="O12" s="127" t="s">
        <v>4</v>
      </c>
      <c r="P12" s="127" t="s">
        <v>4</v>
      </c>
      <c r="Q12" s="128" t="s">
        <v>4165</v>
      </c>
      <c r="R12" s="128" t="s">
        <v>4166</v>
      </c>
      <c r="S12" s="128" t="s">
        <v>4166</v>
      </c>
      <c r="T12" s="128" t="s">
        <v>4109</v>
      </c>
      <c r="U12" s="127" t="s">
        <v>4</v>
      </c>
      <c r="V12" s="127" t="s">
        <v>4</v>
      </c>
      <c r="W12" s="127" t="s">
        <v>4</v>
      </c>
      <c r="X12" s="127" t="s">
        <v>4</v>
      </c>
      <c r="Y12" s="129" t="s">
        <v>4109</v>
      </c>
    </row>
    <row r="13" spans="1:25" ht="31.5" x14ac:dyDescent="0.25">
      <c r="A13" s="32" t="s">
        <v>4167</v>
      </c>
      <c r="B13" s="127" t="s">
        <v>4</v>
      </c>
      <c r="C13" s="127" t="s">
        <v>4</v>
      </c>
      <c r="D13" s="127" t="s">
        <v>4</v>
      </c>
      <c r="E13" s="127" t="s">
        <v>4</v>
      </c>
      <c r="F13" s="128" t="s">
        <v>4161</v>
      </c>
      <c r="G13" s="127" t="s">
        <v>4</v>
      </c>
      <c r="H13" s="128" t="s">
        <v>4168</v>
      </c>
      <c r="I13" s="127" t="s">
        <v>4</v>
      </c>
      <c r="J13" s="128" t="s">
        <v>4169</v>
      </c>
      <c r="K13" s="127" t="s">
        <v>4</v>
      </c>
      <c r="L13" s="128" t="s">
        <v>4170</v>
      </c>
      <c r="M13" s="127" t="s">
        <v>4</v>
      </c>
      <c r="N13" s="128" t="s">
        <v>4171</v>
      </c>
      <c r="O13" s="127" t="s">
        <v>4</v>
      </c>
      <c r="P13" s="127" t="s">
        <v>4</v>
      </c>
      <c r="Q13" s="128" t="s">
        <v>4171</v>
      </c>
      <c r="R13" s="128" t="s">
        <v>4172</v>
      </c>
      <c r="S13" s="128" t="s">
        <v>4172</v>
      </c>
      <c r="T13" s="128" t="s">
        <v>4107</v>
      </c>
      <c r="U13" s="127" t="s">
        <v>4</v>
      </c>
      <c r="V13" s="127" t="s">
        <v>4</v>
      </c>
      <c r="W13" s="127" t="s">
        <v>4</v>
      </c>
      <c r="X13" s="127" t="s">
        <v>4</v>
      </c>
      <c r="Y13" s="129" t="s">
        <v>4107</v>
      </c>
    </row>
    <row r="14" spans="1:25" ht="31.5" x14ac:dyDescent="0.25">
      <c r="A14" s="32" t="s">
        <v>4173</v>
      </c>
      <c r="B14" s="127" t="s">
        <v>4</v>
      </c>
      <c r="C14" s="127" t="s">
        <v>4</v>
      </c>
      <c r="D14" s="127" t="s">
        <v>4</v>
      </c>
      <c r="E14" s="127" t="s">
        <v>4</v>
      </c>
      <c r="F14" s="128" t="s">
        <v>4174</v>
      </c>
      <c r="G14" s="127" t="s">
        <v>4</v>
      </c>
      <c r="H14" s="128" t="s">
        <v>4175</v>
      </c>
      <c r="I14" s="127" t="s">
        <v>4</v>
      </c>
      <c r="J14" s="128" t="s">
        <v>4176</v>
      </c>
      <c r="K14" s="127" t="s">
        <v>4</v>
      </c>
      <c r="L14" s="128" t="s">
        <v>4177</v>
      </c>
      <c r="M14" s="127" t="s">
        <v>4</v>
      </c>
      <c r="N14" s="128" t="s">
        <v>4178</v>
      </c>
      <c r="O14" s="127" t="s">
        <v>4</v>
      </c>
      <c r="P14" s="127" t="s">
        <v>4</v>
      </c>
      <c r="Q14" s="128" t="s">
        <v>4178</v>
      </c>
      <c r="R14" s="128" t="s">
        <v>4179</v>
      </c>
      <c r="S14" s="128" t="s">
        <v>4179</v>
      </c>
      <c r="T14" s="128" t="s">
        <v>4110</v>
      </c>
      <c r="U14" s="127" t="s">
        <v>4</v>
      </c>
      <c r="V14" s="127" t="s">
        <v>4</v>
      </c>
      <c r="W14" s="127" t="s">
        <v>4</v>
      </c>
      <c r="X14" s="127" t="s">
        <v>4</v>
      </c>
      <c r="Y14" s="129" t="s">
        <v>4110</v>
      </c>
    </row>
    <row r="15" spans="1:25" ht="15.75" x14ac:dyDescent="0.25">
      <c r="A15" s="32" t="s">
        <v>3132</v>
      </c>
      <c r="B15" s="127" t="s">
        <v>4</v>
      </c>
      <c r="C15" s="127" t="s">
        <v>4</v>
      </c>
      <c r="D15" s="127" t="s">
        <v>4</v>
      </c>
      <c r="E15" s="127" t="s">
        <v>4</v>
      </c>
      <c r="F15" s="127" t="s">
        <v>4</v>
      </c>
      <c r="G15" s="127" t="s">
        <v>4</v>
      </c>
      <c r="H15" s="128" t="s">
        <v>4180</v>
      </c>
      <c r="I15" s="127" t="s">
        <v>4</v>
      </c>
      <c r="J15" s="128" t="s">
        <v>4181</v>
      </c>
      <c r="K15" s="127" t="s">
        <v>4</v>
      </c>
      <c r="L15" s="128" t="s">
        <v>4182</v>
      </c>
      <c r="M15" s="127" t="s">
        <v>4</v>
      </c>
      <c r="N15" s="128" t="s">
        <v>4183</v>
      </c>
      <c r="O15" s="127" t="s">
        <v>4</v>
      </c>
      <c r="P15" s="127" t="s">
        <v>4</v>
      </c>
      <c r="Q15" s="128" t="s">
        <v>4183</v>
      </c>
      <c r="R15" s="128" t="s">
        <v>4184</v>
      </c>
      <c r="S15" s="128" t="s">
        <v>4184</v>
      </c>
      <c r="T15" s="128" t="s">
        <v>4111</v>
      </c>
      <c r="U15" s="127" t="s">
        <v>4</v>
      </c>
      <c r="V15" s="127" t="s">
        <v>4</v>
      </c>
      <c r="W15" s="127" t="s">
        <v>4</v>
      </c>
      <c r="X15" s="127" t="s">
        <v>4</v>
      </c>
      <c r="Y15" s="129" t="s">
        <v>4111</v>
      </c>
    </row>
    <row r="16" spans="1:25" ht="31.5" x14ac:dyDescent="0.25">
      <c r="A16" s="32" t="s">
        <v>4185</v>
      </c>
      <c r="B16" s="127" t="s">
        <v>4</v>
      </c>
      <c r="C16" s="127" t="s">
        <v>4</v>
      </c>
      <c r="D16" s="127" t="s">
        <v>4</v>
      </c>
      <c r="E16" s="127" t="s">
        <v>4</v>
      </c>
      <c r="F16" s="127" t="s">
        <v>4</v>
      </c>
      <c r="G16" s="127" t="s">
        <v>4</v>
      </c>
      <c r="H16" s="128" t="s">
        <v>4186</v>
      </c>
      <c r="I16" s="127" t="s">
        <v>4</v>
      </c>
      <c r="J16" s="128" t="s">
        <v>4187</v>
      </c>
      <c r="K16" s="127" t="s">
        <v>4</v>
      </c>
      <c r="L16" s="128" t="s">
        <v>4188</v>
      </c>
      <c r="M16" s="127" t="s">
        <v>4</v>
      </c>
      <c r="N16" s="128" t="s">
        <v>4189</v>
      </c>
      <c r="O16" s="127" t="s">
        <v>4</v>
      </c>
      <c r="P16" s="127" t="s">
        <v>4</v>
      </c>
      <c r="Q16" s="128" t="s">
        <v>4189</v>
      </c>
      <c r="R16" s="128" t="s">
        <v>4190</v>
      </c>
      <c r="S16" s="128" t="s">
        <v>4190</v>
      </c>
      <c r="T16" s="128" t="s">
        <v>4112</v>
      </c>
      <c r="U16" s="127" t="s">
        <v>4</v>
      </c>
      <c r="V16" s="127" t="s">
        <v>4</v>
      </c>
      <c r="W16" s="127" t="s">
        <v>4</v>
      </c>
      <c r="X16" s="127" t="s">
        <v>4</v>
      </c>
      <c r="Y16" s="129" t="s">
        <v>4112</v>
      </c>
    </row>
    <row r="17" spans="1:25" ht="15.75" x14ac:dyDescent="0.25">
      <c r="A17" s="32" t="s">
        <v>3136</v>
      </c>
      <c r="B17" s="127" t="s">
        <v>4</v>
      </c>
      <c r="C17" s="127" t="s">
        <v>4</v>
      </c>
      <c r="D17" s="127" t="s">
        <v>4</v>
      </c>
      <c r="E17" s="127" t="s">
        <v>4</v>
      </c>
      <c r="F17" s="127" t="s">
        <v>4</v>
      </c>
      <c r="G17" s="127" t="s">
        <v>4</v>
      </c>
      <c r="H17" s="128" t="s">
        <v>4191</v>
      </c>
      <c r="I17" s="127" t="s">
        <v>4</v>
      </c>
      <c r="J17" s="128" t="s">
        <v>4192</v>
      </c>
      <c r="K17" s="127" t="s">
        <v>4</v>
      </c>
      <c r="L17" s="128" t="s">
        <v>4193</v>
      </c>
      <c r="M17" s="127" t="s">
        <v>4</v>
      </c>
      <c r="N17" s="128" t="s">
        <v>4194</v>
      </c>
      <c r="O17" s="127" t="s">
        <v>4</v>
      </c>
      <c r="P17" s="127" t="s">
        <v>4</v>
      </c>
      <c r="Q17" s="128" t="s">
        <v>4194</v>
      </c>
      <c r="R17" s="128" t="s">
        <v>4195</v>
      </c>
      <c r="S17" s="128" t="s">
        <v>4195</v>
      </c>
      <c r="T17" s="128" t="s">
        <v>4106</v>
      </c>
      <c r="U17" s="127" t="s">
        <v>4</v>
      </c>
      <c r="V17" s="127" t="s">
        <v>4</v>
      </c>
      <c r="W17" s="127" t="s">
        <v>4</v>
      </c>
      <c r="X17" s="127" t="s">
        <v>4</v>
      </c>
      <c r="Y17" s="129" t="s">
        <v>4106</v>
      </c>
    </row>
    <row r="18" spans="1:25" ht="31.5" x14ac:dyDescent="0.25">
      <c r="A18" s="32" t="s">
        <v>4196</v>
      </c>
      <c r="B18" s="127" t="s">
        <v>4</v>
      </c>
      <c r="C18" s="127" t="s">
        <v>4</v>
      </c>
      <c r="D18" s="127" t="s">
        <v>4</v>
      </c>
      <c r="E18" s="127" t="s">
        <v>4</v>
      </c>
      <c r="F18" s="127" t="s">
        <v>4</v>
      </c>
      <c r="G18" s="128" t="s">
        <v>4197</v>
      </c>
      <c r="H18" s="127" t="s">
        <v>4</v>
      </c>
      <c r="I18" s="127" t="s">
        <v>4</v>
      </c>
      <c r="J18" s="127" t="s">
        <v>4</v>
      </c>
      <c r="K18" s="127" t="s">
        <v>4</v>
      </c>
      <c r="L18" s="128" t="s">
        <v>4197</v>
      </c>
      <c r="M18" s="127" t="s">
        <v>4</v>
      </c>
      <c r="N18" s="128" t="s">
        <v>4198</v>
      </c>
      <c r="O18" s="127" t="s">
        <v>4</v>
      </c>
      <c r="P18" s="127" t="s">
        <v>4</v>
      </c>
      <c r="Q18" s="128" t="s">
        <v>4198</v>
      </c>
      <c r="R18" s="128" t="s">
        <v>4199</v>
      </c>
      <c r="S18" s="128" t="s">
        <v>4199</v>
      </c>
      <c r="T18" s="128" t="s">
        <v>4113</v>
      </c>
      <c r="U18" s="127" t="s">
        <v>4</v>
      </c>
      <c r="V18" s="127" t="s">
        <v>4</v>
      </c>
      <c r="W18" s="127" t="s">
        <v>4</v>
      </c>
      <c r="X18" s="127" t="s">
        <v>4</v>
      </c>
      <c r="Y18" s="129" t="s">
        <v>4113</v>
      </c>
    </row>
    <row r="19" spans="1:25" ht="15.75" x14ac:dyDescent="0.25">
      <c r="A19" s="32" t="s">
        <v>3140</v>
      </c>
      <c r="B19" s="128" t="s">
        <v>4200</v>
      </c>
      <c r="C19" s="127" t="s">
        <v>4</v>
      </c>
      <c r="D19" s="128" t="s">
        <v>4201</v>
      </c>
      <c r="E19" s="128" t="s">
        <v>4202</v>
      </c>
      <c r="F19" s="128" t="s">
        <v>4203</v>
      </c>
      <c r="G19" s="127" t="s">
        <v>4</v>
      </c>
      <c r="H19" s="127" t="s">
        <v>4</v>
      </c>
      <c r="I19" s="127" t="s">
        <v>4</v>
      </c>
      <c r="J19" s="127" t="s">
        <v>4</v>
      </c>
      <c r="K19" s="127" t="s">
        <v>4</v>
      </c>
      <c r="L19" s="128" t="s">
        <v>4204</v>
      </c>
      <c r="M19" s="128" t="s">
        <v>4205</v>
      </c>
      <c r="N19" s="128" t="s">
        <v>4206</v>
      </c>
      <c r="O19" s="128" t="s">
        <v>4207</v>
      </c>
      <c r="P19" s="127" t="s">
        <v>4</v>
      </c>
      <c r="Q19" s="128" t="s">
        <v>4208</v>
      </c>
      <c r="R19" s="128" t="s">
        <v>4209</v>
      </c>
      <c r="S19" s="128" t="s">
        <v>4209</v>
      </c>
      <c r="T19" s="128" t="s">
        <v>4114</v>
      </c>
      <c r="U19" s="127" t="s">
        <v>4</v>
      </c>
      <c r="V19" s="127" t="s">
        <v>4</v>
      </c>
      <c r="W19" s="127" t="s">
        <v>4</v>
      </c>
      <c r="X19" s="127" t="s">
        <v>4</v>
      </c>
      <c r="Y19" s="129" t="s">
        <v>4114</v>
      </c>
    </row>
    <row r="20" spans="1:25" ht="15.75" x14ac:dyDescent="0.25">
      <c r="A20" s="32" t="s">
        <v>3142</v>
      </c>
      <c r="B20" s="128" t="s">
        <v>4210</v>
      </c>
      <c r="C20" s="127" t="s">
        <v>4</v>
      </c>
      <c r="D20" s="127" t="s">
        <v>4</v>
      </c>
      <c r="E20" s="128" t="s">
        <v>4211</v>
      </c>
      <c r="F20" s="128" t="s">
        <v>4212</v>
      </c>
      <c r="G20" s="128" t="s">
        <v>4213</v>
      </c>
      <c r="H20" s="128" t="s">
        <v>4214</v>
      </c>
      <c r="I20" s="127" t="s">
        <v>4</v>
      </c>
      <c r="J20" s="127" t="s">
        <v>4</v>
      </c>
      <c r="K20" s="127" t="s">
        <v>4</v>
      </c>
      <c r="L20" s="128" t="s">
        <v>4215</v>
      </c>
      <c r="M20" s="127" t="s">
        <v>4</v>
      </c>
      <c r="N20" s="127" t="s">
        <v>4</v>
      </c>
      <c r="O20" s="128" t="s">
        <v>4216</v>
      </c>
      <c r="P20" s="127" t="s">
        <v>4</v>
      </c>
      <c r="Q20" s="128" t="s">
        <v>4216</v>
      </c>
      <c r="R20" s="128" t="s">
        <v>4217</v>
      </c>
      <c r="S20" s="128" t="s">
        <v>4217</v>
      </c>
      <c r="T20" s="128" t="s">
        <v>4115</v>
      </c>
      <c r="U20" s="127" t="s">
        <v>4</v>
      </c>
      <c r="V20" s="127" t="s">
        <v>4</v>
      </c>
      <c r="W20" s="127" t="s">
        <v>4</v>
      </c>
      <c r="X20" s="127" t="s">
        <v>4</v>
      </c>
      <c r="Y20" s="129" t="s">
        <v>4115</v>
      </c>
    </row>
    <row r="21" spans="1:25" ht="15.75" x14ac:dyDescent="0.25">
      <c r="A21" s="32" t="s">
        <v>3144</v>
      </c>
      <c r="B21" s="128" t="s">
        <v>4218</v>
      </c>
      <c r="C21" s="127" t="s">
        <v>4</v>
      </c>
      <c r="D21" s="128" t="s">
        <v>4219</v>
      </c>
      <c r="E21" s="128" t="s">
        <v>4220</v>
      </c>
      <c r="F21" s="128" t="s">
        <v>4221</v>
      </c>
      <c r="G21" s="128" t="s">
        <v>4222</v>
      </c>
      <c r="H21" s="128" t="s">
        <v>4223</v>
      </c>
      <c r="I21" s="127" t="s">
        <v>4</v>
      </c>
      <c r="J21" s="127" t="s">
        <v>4</v>
      </c>
      <c r="K21" s="127" t="s">
        <v>4</v>
      </c>
      <c r="L21" s="128" t="s">
        <v>4224</v>
      </c>
      <c r="M21" s="127" t="s">
        <v>4</v>
      </c>
      <c r="N21" s="128" t="s">
        <v>4225</v>
      </c>
      <c r="O21" s="127" t="s">
        <v>4</v>
      </c>
      <c r="P21" s="127" t="s">
        <v>4</v>
      </c>
      <c r="Q21" s="128" t="s">
        <v>4225</v>
      </c>
      <c r="R21" s="128" t="s">
        <v>4226</v>
      </c>
      <c r="S21" s="128" t="s">
        <v>4226</v>
      </c>
      <c r="T21" s="127" t="s">
        <v>4</v>
      </c>
      <c r="U21" s="128" t="s">
        <v>4102</v>
      </c>
      <c r="V21" s="127" t="s">
        <v>4</v>
      </c>
      <c r="W21" s="127" t="s">
        <v>4</v>
      </c>
      <c r="X21" s="127" t="s">
        <v>4</v>
      </c>
      <c r="Y21" s="129" t="s">
        <v>4102</v>
      </c>
    </row>
    <row r="22" spans="1:25" ht="15.75" x14ac:dyDescent="0.25">
      <c r="A22" s="32" t="s">
        <v>3146</v>
      </c>
      <c r="B22" s="128" t="s">
        <v>4218</v>
      </c>
      <c r="C22" s="127" t="s">
        <v>4</v>
      </c>
      <c r="D22" s="128" t="s">
        <v>4227</v>
      </c>
      <c r="E22" s="128" t="s">
        <v>4228</v>
      </c>
      <c r="F22" s="128" t="s">
        <v>4229</v>
      </c>
      <c r="G22" s="128" t="s">
        <v>4230</v>
      </c>
      <c r="H22" s="127" t="s">
        <v>4</v>
      </c>
      <c r="I22" s="127" t="s">
        <v>4</v>
      </c>
      <c r="J22" s="127" t="s">
        <v>4</v>
      </c>
      <c r="K22" s="127" t="s">
        <v>4</v>
      </c>
      <c r="L22" s="128" t="s">
        <v>4231</v>
      </c>
      <c r="M22" s="127" t="s">
        <v>4</v>
      </c>
      <c r="N22" s="128" t="s">
        <v>4225</v>
      </c>
      <c r="O22" s="127" t="s">
        <v>4</v>
      </c>
      <c r="P22" s="127" t="s">
        <v>4</v>
      </c>
      <c r="Q22" s="128" t="s">
        <v>4225</v>
      </c>
      <c r="R22" s="128" t="s">
        <v>4232</v>
      </c>
      <c r="S22" s="128" t="s">
        <v>4232</v>
      </c>
      <c r="T22" s="127" t="s">
        <v>4</v>
      </c>
      <c r="U22" s="128" t="s">
        <v>4103</v>
      </c>
      <c r="V22" s="127" t="s">
        <v>4</v>
      </c>
      <c r="W22" s="127" t="s">
        <v>4</v>
      </c>
      <c r="X22" s="127" t="s">
        <v>4</v>
      </c>
      <c r="Y22" s="129" t="s">
        <v>4103</v>
      </c>
    </row>
    <row r="23" spans="1:25" ht="15.75" x14ac:dyDescent="0.25">
      <c r="A23" s="32" t="s">
        <v>3148</v>
      </c>
      <c r="B23" s="127" t="s">
        <v>4</v>
      </c>
      <c r="C23" s="127" t="s">
        <v>4</v>
      </c>
      <c r="D23" s="128" t="s">
        <v>4233</v>
      </c>
      <c r="E23" s="128" t="s">
        <v>4234</v>
      </c>
      <c r="F23" s="127" t="s">
        <v>4</v>
      </c>
      <c r="G23" s="127" t="s">
        <v>4</v>
      </c>
      <c r="H23" s="127" t="s">
        <v>4</v>
      </c>
      <c r="I23" s="127" t="s">
        <v>4</v>
      </c>
      <c r="J23" s="127" t="s">
        <v>4</v>
      </c>
      <c r="K23" s="127" t="s">
        <v>4</v>
      </c>
      <c r="L23" s="128" t="s">
        <v>4235</v>
      </c>
      <c r="M23" s="127" t="s">
        <v>4</v>
      </c>
      <c r="N23" s="128" t="s">
        <v>4236</v>
      </c>
      <c r="O23" s="127" t="s">
        <v>4</v>
      </c>
      <c r="P23" s="127" t="s">
        <v>4</v>
      </c>
      <c r="Q23" s="128" t="s">
        <v>4236</v>
      </c>
      <c r="R23" s="128" t="s">
        <v>4237</v>
      </c>
      <c r="S23" s="128" t="s">
        <v>4237</v>
      </c>
      <c r="T23" s="128" t="s">
        <v>4116</v>
      </c>
      <c r="U23" s="127" t="s">
        <v>4</v>
      </c>
      <c r="V23" s="127" t="s">
        <v>4</v>
      </c>
      <c r="W23" s="127" t="s">
        <v>4</v>
      </c>
      <c r="X23" s="127" t="s">
        <v>4</v>
      </c>
      <c r="Y23" s="129" t="s">
        <v>4116</v>
      </c>
    </row>
    <row r="24" spans="1:25" ht="15.75" x14ac:dyDescent="0.25">
      <c r="A24" s="32" t="s">
        <v>3150</v>
      </c>
      <c r="B24" s="127" t="s">
        <v>4</v>
      </c>
      <c r="C24" s="128" t="s">
        <v>4238</v>
      </c>
      <c r="D24" s="128" t="s">
        <v>4239</v>
      </c>
      <c r="E24" s="127" t="s">
        <v>4</v>
      </c>
      <c r="F24" s="127" t="s">
        <v>4</v>
      </c>
      <c r="G24" s="127" t="s">
        <v>4</v>
      </c>
      <c r="H24" s="128" t="s">
        <v>4240</v>
      </c>
      <c r="I24" s="128" t="s">
        <v>4241</v>
      </c>
      <c r="J24" s="128" t="s">
        <v>4242</v>
      </c>
      <c r="K24" s="128" t="s">
        <v>4243</v>
      </c>
      <c r="L24" s="128" t="s">
        <v>4244</v>
      </c>
      <c r="M24" s="127" t="s">
        <v>4</v>
      </c>
      <c r="N24" s="127" t="s">
        <v>4</v>
      </c>
      <c r="O24" s="127" t="s">
        <v>4</v>
      </c>
      <c r="P24" s="127" t="s">
        <v>4</v>
      </c>
      <c r="Q24" s="127" t="s">
        <v>4</v>
      </c>
      <c r="R24" s="128" t="s">
        <v>4244</v>
      </c>
      <c r="S24" s="128" t="s">
        <v>4244</v>
      </c>
      <c r="T24" s="127" t="s">
        <v>4</v>
      </c>
      <c r="U24" s="127" t="s">
        <v>4</v>
      </c>
      <c r="V24" s="128" t="s">
        <v>4105</v>
      </c>
      <c r="W24" s="128" t="s">
        <v>4245</v>
      </c>
      <c r="X24" s="128" t="s">
        <v>4245</v>
      </c>
      <c r="Y24" s="129" t="s">
        <v>4246</v>
      </c>
    </row>
    <row r="25" spans="1:25" ht="15.75" x14ac:dyDescent="0.25">
      <c r="A25" s="32" t="s">
        <v>3736</v>
      </c>
      <c r="B25" s="127" t="s">
        <v>4</v>
      </c>
      <c r="C25" s="127" t="s">
        <v>4</v>
      </c>
      <c r="D25" s="128" t="s">
        <v>4247</v>
      </c>
      <c r="E25" s="128" t="s">
        <v>4248</v>
      </c>
      <c r="F25" s="128" t="s">
        <v>4249</v>
      </c>
      <c r="G25" s="128" t="s">
        <v>4250</v>
      </c>
      <c r="H25" s="128" t="s">
        <v>4251</v>
      </c>
      <c r="I25" s="127" t="s">
        <v>4</v>
      </c>
      <c r="J25" s="128" t="s">
        <v>4252</v>
      </c>
      <c r="K25" s="127" t="s">
        <v>4</v>
      </c>
      <c r="L25" s="128" t="s">
        <v>4253</v>
      </c>
      <c r="M25" s="127" t="s">
        <v>4</v>
      </c>
      <c r="N25" s="127" t="s">
        <v>4</v>
      </c>
      <c r="O25" s="127" t="s">
        <v>4</v>
      </c>
      <c r="P25" s="127" t="s">
        <v>4</v>
      </c>
      <c r="Q25" s="127" t="s">
        <v>4</v>
      </c>
      <c r="R25" s="128" t="s">
        <v>4253</v>
      </c>
      <c r="S25" s="128" t="s">
        <v>4253</v>
      </c>
      <c r="T25" s="127" t="s">
        <v>4</v>
      </c>
      <c r="U25" s="127" t="s">
        <v>4</v>
      </c>
      <c r="V25" s="127" t="s">
        <v>4</v>
      </c>
      <c r="W25" s="127" t="s">
        <v>4</v>
      </c>
      <c r="X25" s="127" t="s">
        <v>4</v>
      </c>
      <c r="Y25" s="130" t="s">
        <v>4</v>
      </c>
    </row>
    <row r="26" spans="1:25" ht="16.5" thickBot="1" x14ac:dyDescent="0.3">
      <c r="A26" s="131" t="s">
        <v>3775</v>
      </c>
      <c r="B26" s="132" t="s">
        <v>4254</v>
      </c>
      <c r="C26" s="132" t="s">
        <v>4238</v>
      </c>
      <c r="D26" s="132" t="s">
        <v>4255</v>
      </c>
      <c r="E26" s="132" t="s">
        <v>4256</v>
      </c>
      <c r="F26" s="132" t="s">
        <v>4257</v>
      </c>
      <c r="G26" s="132" t="s">
        <v>4258</v>
      </c>
      <c r="H26" s="132" t="s">
        <v>4259</v>
      </c>
      <c r="I26" s="132" t="s">
        <v>4241</v>
      </c>
      <c r="J26" s="132" t="s">
        <v>4260</v>
      </c>
      <c r="K26" s="132" t="s">
        <v>4243</v>
      </c>
      <c r="L26" s="132" t="s">
        <v>4261</v>
      </c>
      <c r="M26" s="132" t="s">
        <v>4205</v>
      </c>
      <c r="N26" s="132" t="s">
        <v>4262</v>
      </c>
      <c r="O26" s="132" t="s">
        <v>4263</v>
      </c>
      <c r="P26" s="132" t="s">
        <v>4264</v>
      </c>
      <c r="Q26" s="132" t="s">
        <v>4265</v>
      </c>
      <c r="R26" s="132" t="s">
        <v>4266</v>
      </c>
      <c r="S26" s="132" t="s">
        <v>4266</v>
      </c>
      <c r="T26" s="132" t="s">
        <v>4267</v>
      </c>
      <c r="U26" s="132" t="s">
        <v>4104</v>
      </c>
      <c r="V26" s="132" t="s">
        <v>4105</v>
      </c>
      <c r="W26" s="132" t="s">
        <v>4245</v>
      </c>
      <c r="X26" s="132" t="s">
        <v>4245</v>
      </c>
      <c r="Y26" s="133" t="s">
        <v>4268</v>
      </c>
    </row>
    <row r="27" spans="1:25" ht="2.85" customHeight="1" x14ac:dyDescent="0.25">
      <c r="A27" s="109" t="s">
        <v>4099</v>
      </c>
    </row>
  </sheetData>
  <mergeCells count="16">
    <mergeCell ref="A1:Y1"/>
    <mergeCell ref="V3:V6"/>
    <mergeCell ref="W3:W6"/>
    <mergeCell ref="X3:X6"/>
    <mergeCell ref="Y2:Y6"/>
    <mergeCell ref="B2:R2"/>
    <mergeCell ref="U2:X2"/>
    <mergeCell ref="B3:Q3"/>
    <mergeCell ref="B4:L4"/>
    <mergeCell ref="M4:Q4"/>
    <mergeCell ref="B5:Q5"/>
    <mergeCell ref="A2:A6"/>
    <mergeCell ref="R3:R6"/>
    <mergeCell ref="S2:S6"/>
    <mergeCell ref="T3:T6"/>
    <mergeCell ref="U3:U6"/>
  </mergeCells>
  <conditionalFormatting sqref="A2:Y6">
    <cfRule type="containsText" dxfId="120" priority="15" stopIfTrue="1" operator="containsText" text="С ЛИСТА">
      <formula>NOT(ISERROR(SEARCH("С ЛИСТА",A2)))</formula>
    </cfRule>
    <cfRule type="containsText" dxfId="119" priority="16" stopIfTrue="1" operator="containsText" text="ИЗ ФАЙЛА">
      <formula>NOT(ISERROR(SEARCH("ИЗ ФАЙЛА",A2)))</formula>
    </cfRule>
    <cfRule type="containsText" dxfId="118" priority="17" stopIfTrue="1" operator="containsText" text="!!!">
      <formula>NOT(ISERROR(SEARCH("!!!",A2)))</formula>
    </cfRule>
    <cfRule type="containsText" dxfId="117" priority="18" stopIfTrue="1" operator="containsText" text=" Заполнения проёмов ">
      <formula>NOT(ISERROR(SEARCH(" Заполнения проёмов ",A2)))</formula>
    </cfRule>
    <cfRule type="containsText" dxfId="116" priority="19" stopIfTrue="1" operator="containsText" text=" Сборочные единицы ">
      <formula>NOT(ISERROR(SEARCH(" Сборочные единицы ",A2)))</formula>
    </cfRule>
    <cfRule type="containsText" dxfId="115" priority="20" stopIfTrue="1" operator="containsText" text=" Заполнения проёмов ">
      <formula>NOT(ISERROR(SEARCH(" Заполнения проёмов ",A2)))</formula>
    </cfRule>
    <cfRule type="containsText" dxfId="114" priority="21" stopIfTrue="1" operator="containsText" text=" Сборочные единицы ">
      <formula>NOT(ISERROR(SEARCH(" Сборочные единицы ",A2)))</formula>
    </cfRule>
    <cfRule type="containsText" dxfId="113" priority="22" stopIfTrue="1" operator="containsText" text=" Изделия ">
      <formula>NOT(ISERROR(SEARCH(" Изделия ",A2)))</formula>
    </cfRule>
    <cfRule type="containsText" dxfId="112" priority="23" stopIfTrue="1" operator="containsText" text=" Материалы ">
      <formula>NOT(ISERROR(SEARCH(" Материалы ",A2)))</formula>
    </cfRule>
    <cfRule type="containsText" dxfId="111" priority="24" stopIfTrue="1" operator="containsText" text=" Изделия арматурные ">
      <formula>NOT(ISERROR(SEARCH(" Изделия арматурные ",A2)))</formula>
    </cfRule>
    <cfRule type="containsText" dxfId="110" priority="25" stopIfTrue="1" operator="containsText" text=" Прокат ">
      <formula>NOT(ISERROR(SEARCH(" Прокат ",A2)))</formula>
    </cfRule>
    <cfRule type="containsText" dxfId="109" priority="26" stopIfTrue="1" operator="containsText" text="Элементы на отм.">
      <formula>NOT(ISERROR(SEARCH("Элементы на отм.",A2)))</formula>
    </cfRule>
    <cfRule type="containsText" dxfId="108" priority="27" stopIfTrue="1" operator="containsText" text=", на ">
      <formula>NOT(ISERROR(SEARCH(", на ",A2)))</formula>
    </cfRule>
    <cfRule type="containsText" dxfId="107" priority="28" stopIfTrue="1" operator="containsText" text="шт.)">
      <formula>NOT(ISERROR(SEARCH("шт.)",A2)))</formula>
    </cfRule>
  </conditionalFormatting>
  <conditionalFormatting sqref="A7:Y26">
    <cfRule type="containsText" dxfId="106" priority="1" stopIfTrue="1" operator="containsText" text="С ЛИСТА">
      <formula>NOT(ISERROR(SEARCH("С ЛИСТА",A7)))</formula>
    </cfRule>
    <cfRule type="containsText" dxfId="105" priority="2" stopIfTrue="1" operator="containsText" text="ИЗ ФАЙЛА">
      <formula>NOT(ISERROR(SEARCH("ИЗ ФАЙЛА",A7)))</formula>
    </cfRule>
    <cfRule type="containsText" dxfId="104" priority="3" stopIfTrue="1" operator="containsText" text="!!!">
      <formula>NOT(ISERROR(SEARCH("!!!",A7)))</formula>
    </cfRule>
    <cfRule type="containsText" dxfId="103" priority="4" stopIfTrue="1" operator="containsText" text=" Заполнения проёмов ">
      <formula>NOT(ISERROR(SEARCH(" Заполнения проёмов ",A7)))</formula>
    </cfRule>
    <cfRule type="containsText" dxfId="102" priority="5" stopIfTrue="1" operator="containsText" text=" Сборочные единицы ">
      <formula>NOT(ISERROR(SEARCH(" Сборочные единицы ",A7)))</formula>
    </cfRule>
    <cfRule type="containsText" dxfId="101" priority="6" stopIfTrue="1" operator="containsText" text=" Заполнения проёмов ">
      <formula>NOT(ISERROR(SEARCH(" Заполнения проёмов ",A7)))</formula>
    </cfRule>
    <cfRule type="containsText" dxfId="100" priority="7" stopIfTrue="1" operator="containsText" text=" Сборочные единицы ">
      <formula>NOT(ISERROR(SEARCH(" Сборочные единицы ",A7)))</formula>
    </cfRule>
    <cfRule type="containsText" dxfId="99" priority="8" stopIfTrue="1" operator="containsText" text=" Изделия ">
      <formula>NOT(ISERROR(SEARCH(" Изделия ",A7)))</formula>
    </cfRule>
    <cfRule type="containsText" dxfId="98" priority="9" stopIfTrue="1" operator="containsText" text=" Материалы ">
      <formula>NOT(ISERROR(SEARCH(" Материалы ",A7)))</formula>
    </cfRule>
    <cfRule type="containsText" dxfId="97" priority="10" stopIfTrue="1" operator="containsText" text=" Изделия арматурные ">
      <formula>NOT(ISERROR(SEARCH(" Изделия арматурные ",A7)))</formula>
    </cfRule>
    <cfRule type="containsText" dxfId="96" priority="11" stopIfTrue="1" operator="containsText" text=" Прокат ">
      <formula>NOT(ISERROR(SEARCH(" Прокат ",A7)))</formula>
    </cfRule>
    <cfRule type="containsText" dxfId="95" priority="12" stopIfTrue="1" operator="containsText" text="Элементы на отм.">
      <formula>NOT(ISERROR(SEARCH("Элементы на отм.",A7)))</formula>
    </cfRule>
    <cfRule type="containsText" dxfId="94" priority="13" stopIfTrue="1" operator="containsText" text=", на ">
      <formula>NOT(ISERROR(SEARCH(", на ",A7)))</formula>
    </cfRule>
    <cfRule type="containsText" dxfId="93" priority="14" stopIfTrue="1" operator="containsText" text="шт.)">
      <formula>NOT(ISERROR(SEARCH("шт.)",A7)))</formula>
    </cfRule>
  </conditionalFormatting>
  <pageMargins left="0" right="0" top="0" bottom="0" header="0" footer="0"/>
  <pageSetup paperSize="8" scale="48"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D3B2A-E8CB-4321-B6C2-CFD6153E4586}">
  <sheetPr codeName="Лист52">
    <tabColor rgb="FF000000"/>
  </sheetPr>
  <dimension ref="A1:Y28"/>
  <sheetViews>
    <sheetView topLeftCell="C1" workbookViewId="0">
      <selection activeCell="U22" sqref="U22"/>
    </sheetView>
  </sheetViews>
  <sheetFormatPr defaultRowHeight="15" x14ac:dyDescent="0.25"/>
  <cols>
    <col min="1" max="1" width="7.85546875" style="11" customWidth="1"/>
    <col min="2" max="2" width="24.5703125" style="11" customWidth="1"/>
    <col min="3" max="3" width="29.42578125" style="11" customWidth="1"/>
    <col min="4" max="23" width="7.85546875" style="11" customWidth="1"/>
    <col min="24" max="24" width="10.28515625" style="11" customWidth="1"/>
    <col min="25" max="25" width="12.7109375" style="11" customWidth="1"/>
    <col min="26" max="16384" width="9.140625" style="11"/>
  </cols>
  <sheetData>
    <row r="1" spans="1:25" ht="18.75" x14ac:dyDescent="0.25">
      <c r="A1" s="117" t="s">
        <v>2911</v>
      </c>
      <c r="B1" s="118"/>
      <c r="C1" s="118"/>
      <c r="D1" s="118"/>
      <c r="E1" s="118"/>
      <c r="F1" s="118"/>
      <c r="G1" s="118"/>
      <c r="H1" s="118"/>
      <c r="I1" s="118"/>
      <c r="J1" s="118"/>
      <c r="K1" s="118"/>
      <c r="L1" s="118"/>
      <c r="M1" s="118"/>
      <c r="N1" s="118"/>
      <c r="O1" s="118"/>
      <c r="P1" s="118"/>
      <c r="Q1" s="118"/>
      <c r="R1" s="118"/>
      <c r="S1" s="118"/>
      <c r="T1" s="118"/>
      <c r="U1" s="118"/>
      <c r="V1" s="118"/>
      <c r="W1" s="118"/>
      <c r="X1" s="118"/>
      <c r="Y1" s="119"/>
    </row>
    <row r="2" spans="1:25" ht="15.75" x14ac:dyDescent="0.25">
      <c r="A2" s="100" t="s">
        <v>2911</v>
      </c>
      <c r="B2" s="102" t="s">
        <v>2912</v>
      </c>
      <c r="C2" s="102" t="s">
        <v>2913</v>
      </c>
      <c r="D2" s="115" t="s">
        <v>3735</v>
      </c>
      <c r="E2" s="111"/>
      <c r="F2" s="111"/>
      <c r="G2" s="111"/>
      <c r="H2" s="111"/>
      <c r="I2" s="111"/>
      <c r="J2" s="111"/>
      <c r="K2" s="111"/>
      <c r="L2" s="111"/>
      <c r="M2" s="111"/>
      <c r="N2" s="111"/>
      <c r="O2" s="111"/>
      <c r="P2" s="111"/>
      <c r="Q2" s="111"/>
      <c r="R2" s="111"/>
      <c r="S2" s="111"/>
      <c r="T2" s="111"/>
      <c r="U2" s="111"/>
      <c r="V2" s="110"/>
      <c r="W2" s="102" t="s">
        <v>2964</v>
      </c>
      <c r="X2" s="102" t="s">
        <v>3380</v>
      </c>
      <c r="Y2" s="103" t="s">
        <v>3124</v>
      </c>
    </row>
    <row r="3" spans="1:25" ht="15.75" x14ac:dyDescent="0.25">
      <c r="A3" s="39"/>
      <c r="B3" s="37"/>
      <c r="C3" s="37"/>
      <c r="D3" s="30" t="s">
        <v>2978</v>
      </c>
      <c r="E3" s="30" t="s">
        <v>2998</v>
      </c>
      <c r="F3" s="30" t="s">
        <v>3017</v>
      </c>
      <c r="G3" s="30" t="s">
        <v>3037</v>
      </c>
      <c r="H3" s="30" t="s">
        <v>3074</v>
      </c>
      <c r="I3" s="30" t="s">
        <v>3126</v>
      </c>
      <c r="J3" s="30" t="s">
        <v>3128</v>
      </c>
      <c r="K3" s="30" t="s">
        <v>3130</v>
      </c>
      <c r="L3" s="30" t="s">
        <v>3132</v>
      </c>
      <c r="M3" s="30" t="s">
        <v>3134</v>
      </c>
      <c r="N3" s="30" t="s">
        <v>3136</v>
      </c>
      <c r="O3" s="30" t="s">
        <v>3138</v>
      </c>
      <c r="P3" s="30" t="s">
        <v>3140</v>
      </c>
      <c r="Q3" s="30" t="s">
        <v>3142</v>
      </c>
      <c r="R3" s="30" t="s">
        <v>3144</v>
      </c>
      <c r="S3" s="30" t="s">
        <v>3146</v>
      </c>
      <c r="T3" s="30" t="s">
        <v>3148</v>
      </c>
      <c r="U3" s="30" t="s">
        <v>3150</v>
      </c>
      <c r="V3" s="112" t="s">
        <v>4093</v>
      </c>
      <c r="W3" s="37"/>
      <c r="X3" s="37"/>
      <c r="Y3" s="116"/>
    </row>
    <row r="4" spans="1:25" ht="15.75" x14ac:dyDescent="0.25">
      <c r="A4" s="32"/>
      <c r="B4" s="102" t="s">
        <v>3738</v>
      </c>
      <c r="C4" s="30" t="s">
        <v>3739</v>
      </c>
      <c r="D4" s="30" t="s">
        <v>4</v>
      </c>
      <c r="E4" s="30" t="s">
        <v>4</v>
      </c>
      <c r="F4" s="30" t="s">
        <v>4</v>
      </c>
      <c r="G4" s="30" t="s">
        <v>4</v>
      </c>
      <c r="H4" s="30" t="s">
        <v>4</v>
      </c>
      <c r="I4" s="30" t="s">
        <v>4</v>
      </c>
      <c r="J4" s="30" t="s">
        <v>4</v>
      </c>
      <c r="K4" s="30" t="s">
        <v>4</v>
      </c>
      <c r="L4" s="30" t="s">
        <v>4</v>
      </c>
      <c r="M4" s="30" t="s">
        <v>4</v>
      </c>
      <c r="N4" s="30" t="s">
        <v>4</v>
      </c>
      <c r="O4" s="30" t="s">
        <v>4</v>
      </c>
      <c r="P4" s="30" t="s">
        <v>4</v>
      </c>
      <c r="Q4" s="30" t="s">
        <v>4</v>
      </c>
      <c r="R4" s="30" t="s">
        <v>4</v>
      </c>
      <c r="S4" s="30" t="s">
        <v>4</v>
      </c>
      <c r="T4" s="30" t="s">
        <v>4</v>
      </c>
      <c r="U4" s="112" t="s">
        <v>4101</v>
      </c>
      <c r="V4" s="30" t="s">
        <v>4</v>
      </c>
      <c r="W4" s="112" t="s">
        <v>4101</v>
      </c>
      <c r="X4" s="30" t="s">
        <v>4</v>
      </c>
      <c r="Y4" s="33" t="s">
        <v>20</v>
      </c>
    </row>
    <row r="5" spans="1:25" ht="15.75" x14ac:dyDescent="0.25">
      <c r="A5" s="32"/>
      <c r="B5" s="37"/>
      <c r="C5" s="30" t="s">
        <v>3739</v>
      </c>
      <c r="D5" s="30" t="s">
        <v>4</v>
      </c>
      <c r="E5" s="30" t="s">
        <v>4</v>
      </c>
      <c r="F5" s="30" t="s">
        <v>4</v>
      </c>
      <c r="G5" s="30" t="s">
        <v>4</v>
      </c>
      <c r="H5" s="30" t="s">
        <v>4</v>
      </c>
      <c r="I5" s="30" t="s">
        <v>4</v>
      </c>
      <c r="J5" s="30" t="s">
        <v>4</v>
      </c>
      <c r="K5" s="30" t="s">
        <v>4</v>
      </c>
      <c r="L5" s="30" t="s">
        <v>4</v>
      </c>
      <c r="M5" s="30" t="s">
        <v>4</v>
      </c>
      <c r="N5" s="30" t="s">
        <v>4</v>
      </c>
      <c r="O5" s="30" t="s">
        <v>4</v>
      </c>
      <c r="P5" s="30" t="s">
        <v>4</v>
      </c>
      <c r="Q5" s="30" t="s">
        <v>4</v>
      </c>
      <c r="R5" s="30" t="s">
        <v>4</v>
      </c>
      <c r="S5" s="30" t="s">
        <v>4</v>
      </c>
      <c r="T5" s="30" t="s">
        <v>4</v>
      </c>
      <c r="U5" s="112" t="s">
        <v>4101</v>
      </c>
      <c r="V5" s="30" t="s">
        <v>4</v>
      </c>
      <c r="W5" s="112" t="s">
        <v>4101</v>
      </c>
      <c r="X5" s="30" t="s">
        <v>4</v>
      </c>
      <c r="Y5" s="33" t="s">
        <v>20</v>
      </c>
    </row>
    <row r="6" spans="1:25" ht="15.75" x14ac:dyDescent="0.25">
      <c r="A6" s="32" t="s">
        <v>2932</v>
      </c>
      <c r="B6" s="102" t="s">
        <v>2980</v>
      </c>
      <c r="C6" s="30" t="s">
        <v>2967</v>
      </c>
      <c r="D6" s="112" t="s">
        <v>3740</v>
      </c>
      <c r="E6" s="112" t="s">
        <v>4106</v>
      </c>
      <c r="F6" s="112" t="s">
        <v>3740</v>
      </c>
      <c r="G6" s="112" t="s">
        <v>4107</v>
      </c>
      <c r="H6" s="112" t="s">
        <v>4108</v>
      </c>
      <c r="I6" s="112" t="s">
        <v>4109</v>
      </c>
      <c r="J6" s="112" t="s">
        <v>4107</v>
      </c>
      <c r="K6" s="112" t="s">
        <v>4110</v>
      </c>
      <c r="L6" s="112" t="s">
        <v>4111</v>
      </c>
      <c r="M6" s="112" t="s">
        <v>4112</v>
      </c>
      <c r="N6" s="112" t="s">
        <v>4106</v>
      </c>
      <c r="O6" s="112" t="s">
        <v>4113</v>
      </c>
      <c r="P6" s="112" t="s">
        <v>4114</v>
      </c>
      <c r="Q6" s="112" t="s">
        <v>4115</v>
      </c>
      <c r="R6" s="30" t="s">
        <v>4</v>
      </c>
      <c r="S6" s="30" t="s">
        <v>4</v>
      </c>
      <c r="T6" s="112" t="s">
        <v>4116</v>
      </c>
      <c r="U6" s="30" t="s">
        <v>4</v>
      </c>
      <c r="V6" s="30" t="s">
        <v>4</v>
      </c>
      <c r="W6" s="112" t="s">
        <v>4117</v>
      </c>
      <c r="X6" s="30" t="s">
        <v>4</v>
      </c>
      <c r="Y6" s="33" t="s">
        <v>3</v>
      </c>
    </row>
    <row r="7" spans="1:25" ht="15.75" x14ac:dyDescent="0.25">
      <c r="A7" s="32" t="s">
        <v>2932</v>
      </c>
      <c r="B7" s="89"/>
      <c r="C7" s="30" t="s">
        <v>3418</v>
      </c>
      <c r="D7" s="30" t="s">
        <v>4</v>
      </c>
      <c r="E7" s="30" t="s">
        <v>4</v>
      </c>
      <c r="F7" s="30" t="s">
        <v>4</v>
      </c>
      <c r="G7" s="30" t="s">
        <v>4</v>
      </c>
      <c r="H7" s="30" t="s">
        <v>4</v>
      </c>
      <c r="I7" s="30" t="s">
        <v>4</v>
      </c>
      <c r="J7" s="30" t="s">
        <v>4</v>
      </c>
      <c r="K7" s="30" t="s">
        <v>4</v>
      </c>
      <c r="L7" s="30" t="s">
        <v>4</v>
      </c>
      <c r="M7" s="30" t="s">
        <v>4</v>
      </c>
      <c r="N7" s="30" t="s">
        <v>4</v>
      </c>
      <c r="O7" s="30" t="s">
        <v>4</v>
      </c>
      <c r="P7" s="112" t="s">
        <v>4281</v>
      </c>
      <c r="Q7" s="30" t="s">
        <v>4</v>
      </c>
      <c r="R7" s="30" t="s">
        <v>4</v>
      </c>
      <c r="S7" s="30" t="s">
        <v>4</v>
      </c>
      <c r="T7" s="112" t="s">
        <v>4282</v>
      </c>
      <c r="U7" s="112" t="s">
        <v>4283</v>
      </c>
      <c r="V7" s="30" t="s">
        <v>4</v>
      </c>
      <c r="W7" s="112" t="s">
        <v>4284</v>
      </c>
      <c r="X7" s="30" t="s">
        <v>4</v>
      </c>
      <c r="Y7" s="33" t="s">
        <v>2349</v>
      </c>
    </row>
    <row r="8" spans="1:25" ht="15.75" x14ac:dyDescent="0.25">
      <c r="A8" s="32" t="s">
        <v>2932</v>
      </c>
      <c r="B8" s="37"/>
      <c r="C8" s="30" t="s">
        <v>3623</v>
      </c>
      <c r="D8" s="30" t="s">
        <v>4</v>
      </c>
      <c r="E8" s="30" t="s">
        <v>4</v>
      </c>
      <c r="F8" s="30" t="s">
        <v>4</v>
      </c>
      <c r="G8" s="30" t="s">
        <v>4</v>
      </c>
      <c r="H8" s="30" t="s">
        <v>4</v>
      </c>
      <c r="I8" s="30" t="s">
        <v>4</v>
      </c>
      <c r="J8" s="30" t="s">
        <v>4</v>
      </c>
      <c r="K8" s="30" t="s">
        <v>4</v>
      </c>
      <c r="L8" s="30" t="s">
        <v>4</v>
      </c>
      <c r="M8" s="30" t="s">
        <v>4</v>
      </c>
      <c r="N8" s="30" t="s">
        <v>4</v>
      </c>
      <c r="O8" s="30" t="s">
        <v>4</v>
      </c>
      <c r="P8" s="30" t="s">
        <v>4</v>
      </c>
      <c r="Q8" s="30" t="s">
        <v>4</v>
      </c>
      <c r="R8" s="112" t="s">
        <v>4102</v>
      </c>
      <c r="S8" s="112" t="s">
        <v>4103</v>
      </c>
      <c r="T8" s="30" t="s">
        <v>4</v>
      </c>
      <c r="U8" s="30" t="s">
        <v>4</v>
      </c>
      <c r="V8" s="30" t="s">
        <v>4</v>
      </c>
      <c r="W8" s="112" t="s">
        <v>4104</v>
      </c>
      <c r="X8" s="30" t="s">
        <v>4</v>
      </c>
      <c r="Y8" s="33" t="s">
        <v>3</v>
      </c>
    </row>
    <row r="9" spans="1:25" ht="15.75" x14ac:dyDescent="0.25">
      <c r="A9" s="32" t="s">
        <v>2932</v>
      </c>
      <c r="B9" s="30" t="s">
        <v>3744</v>
      </c>
      <c r="C9" s="30" t="s">
        <v>3745</v>
      </c>
      <c r="D9" s="30" t="s">
        <v>4</v>
      </c>
      <c r="E9" s="30" t="s">
        <v>4</v>
      </c>
      <c r="F9" s="30" t="s">
        <v>4</v>
      </c>
      <c r="G9" s="30" t="s">
        <v>4</v>
      </c>
      <c r="H9" s="30" t="s">
        <v>4</v>
      </c>
      <c r="I9" s="30" t="s">
        <v>4</v>
      </c>
      <c r="J9" s="30" t="s">
        <v>4</v>
      </c>
      <c r="K9" s="30" t="s">
        <v>4</v>
      </c>
      <c r="L9" s="30" t="s">
        <v>4</v>
      </c>
      <c r="M9" s="30" t="s">
        <v>4</v>
      </c>
      <c r="N9" s="30" t="s">
        <v>4</v>
      </c>
      <c r="O9" s="30" t="s">
        <v>4</v>
      </c>
      <c r="P9" s="30" t="s">
        <v>4</v>
      </c>
      <c r="Q9" s="30" t="s">
        <v>4</v>
      </c>
      <c r="R9" s="30" t="s">
        <v>4</v>
      </c>
      <c r="S9" s="30" t="s">
        <v>4</v>
      </c>
      <c r="T9" s="112" t="s">
        <v>4278</v>
      </c>
      <c r="U9" s="112" t="s">
        <v>4279</v>
      </c>
      <c r="V9" s="30" t="s">
        <v>4</v>
      </c>
      <c r="W9" s="112" t="s">
        <v>4280</v>
      </c>
      <c r="X9" s="30" t="s">
        <v>4</v>
      </c>
      <c r="Y9" s="33" t="s">
        <v>2349</v>
      </c>
    </row>
    <row r="10" spans="1:25" ht="31.5" x14ac:dyDescent="0.25">
      <c r="A10" s="32" t="s">
        <v>2932</v>
      </c>
      <c r="B10" s="30" t="s">
        <v>3748</v>
      </c>
      <c r="C10" s="30" t="s">
        <v>3749</v>
      </c>
      <c r="D10" s="30" t="s">
        <v>4</v>
      </c>
      <c r="E10" s="30" t="s">
        <v>4</v>
      </c>
      <c r="F10" s="30" t="s">
        <v>4</v>
      </c>
      <c r="G10" s="30" t="s">
        <v>4</v>
      </c>
      <c r="H10" s="30" t="s">
        <v>4</v>
      </c>
      <c r="I10" s="30" t="s">
        <v>4</v>
      </c>
      <c r="J10" s="30" t="s">
        <v>4</v>
      </c>
      <c r="K10" s="30" t="s">
        <v>4</v>
      </c>
      <c r="L10" s="30" t="s">
        <v>4</v>
      </c>
      <c r="M10" s="30" t="s">
        <v>4</v>
      </c>
      <c r="N10" s="30" t="s">
        <v>4</v>
      </c>
      <c r="O10" s="30" t="s">
        <v>4</v>
      </c>
      <c r="P10" s="30" t="s">
        <v>4</v>
      </c>
      <c r="Q10" s="30" t="s">
        <v>4</v>
      </c>
      <c r="R10" s="30" t="s">
        <v>4</v>
      </c>
      <c r="S10" s="30" t="s">
        <v>4</v>
      </c>
      <c r="T10" s="112" t="s">
        <v>4277</v>
      </c>
      <c r="U10" s="30" t="s">
        <v>4</v>
      </c>
      <c r="V10" s="30" t="s">
        <v>4</v>
      </c>
      <c r="W10" s="112" t="s">
        <v>4277</v>
      </c>
      <c r="X10" s="30" t="s">
        <v>4</v>
      </c>
      <c r="Y10" s="33" t="s">
        <v>2349</v>
      </c>
    </row>
    <row r="11" spans="1:25" ht="31.5" x14ac:dyDescent="0.25">
      <c r="A11" s="32" t="s">
        <v>2932</v>
      </c>
      <c r="B11" s="30" t="s">
        <v>3751</v>
      </c>
      <c r="C11" s="30" t="s">
        <v>3752</v>
      </c>
      <c r="D11" s="30" t="s">
        <v>4</v>
      </c>
      <c r="E11" s="30" t="s">
        <v>4</v>
      </c>
      <c r="F11" s="30" t="s">
        <v>4</v>
      </c>
      <c r="G11" s="30" t="s">
        <v>4</v>
      </c>
      <c r="H11" s="30" t="s">
        <v>4</v>
      </c>
      <c r="I11" s="30" t="s">
        <v>4</v>
      </c>
      <c r="J11" s="30" t="s">
        <v>4</v>
      </c>
      <c r="K11" s="30" t="s">
        <v>4</v>
      </c>
      <c r="L11" s="30" t="s">
        <v>4</v>
      </c>
      <c r="M11" s="30" t="s">
        <v>4</v>
      </c>
      <c r="N11" s="30" t="s">
        <v>4</v>
      </c>
      <c r="O11" s="30" t="s">
        <v>4</v>
      </c>
      <c r="P11" s="30" t="s">
        <v>4</v>
      </c>
      <c r="Q11" s="30" t="s">
        <v>4</v>
      </c>
      <c r="R11" s="30" t="s">
        <v>4</v>
      </c>
      <c r="S11" s="30" t="s">
        <v>4</v>
      </c>
      <c r="T11" s="112" t="s">
        <v>4274</v>
      </c>
      <c r="U11" s="112" t="s">
        <v>4275</v>
      </c>
      <c r="V11" s="30" t="s">
        <v>4</v>
      </c>
      <c r="W11" s="112" t="s">
        <v>4276</v>
      </c>
      <c r="X11" s="30" t="s">
        <v>4</v>
      </c>
      <c r="Y11" s="33" t="s">
        <v>2349</v>
      </c>
    </row>
    <row r="12" spans="1:25" ht="47.25" x14ac:dyDescent="0.25">
      <c r="A12" s="32" t="s">
        <v>2932</v>
      </c>
      <c r="B12" s="30" t="s">
        <v>3755</v>
      </c>
      <c r="C12" s="30" t="s">
        <v>3756</v>
      </c>
      <c r="D12" s="30" t="s">
        <v>4</v>
      </c>
      <c r="E12" s="30" t="s">
        <v>4</v>
      </c>
      <c r="F12" s="30" t="s">
        <v>4</v>
      </c>
      <c r="G12" s="30" t="s">
        <v>4</v>
      </c>
      <c r="H12" s="30" t="s">
        <v>4</v>
      </c>
      <c r="I12" s="30" t="s">
        <v>4</v>
      </c>
      <c r="J12" s="30" t="s">
        <v>4</v>
      </c>
      <c r="K12" s="30" t="s">
        <v>4</v>
      </c>
      <c r="L12" s="30" t="s">
        <v>4</v>
      </c>
      <c r="M12" s="30" t="s">
        <v>4</v>
      </c>
      <c r="N12" s="30" t="s">
        <v>4</v>
      </c>
      <c r="O12" s="30" t="s">
        <v>4</v>
      </c>
      <c r="P12" s="30" t="s">
        <v>4</v>
      </c>
      <c r="Q12" s="30" t="s">
        <v>4</v>
      </c>
      <c r="R12" s="30" t="s">
        <v>4</v>
      </c>
      <c r="S12" s="30" t="s">
        <v>4</v>
      </c>
      <c r="T12" s="112" t="s">
        <v>4271</v>
      </c>
      <c r="U12" s="112" t="s">
        <v>4272</v>
      </c>
      <c r="V12" s="30" t="s">
        <v>4</v>
      </c>
      <c r="W12" s="112" t="s">
        <v>4273</v>
      </c>
      <c r="X12" s="30" t="s">
        <v>4</v>
      </c>
      <c r="Y12" s="33" t="s">
        <v>2350</v>
      </c>
    </row>
    <row r="13" spans="1:25" ht="47.25" x14ac:dyDescent="0.25">
      <c r="A13" s="32" t="s">
        <v>2932</v>
      </c>
      <c r="B13" s="30" t="s">
        <v>3759</v>
      </c>
      <c r="C13" s="30" t="s">
        <v>3760</v>
      </c>
      <c r="D13" s="30" t="s">
        <v>4</v>
      </c>
      <c r="E13" s="30" t="s">
        <v>4</v>
      </c>
      <c r="F13" s="30" t="s">
        <v>4</v>
      </c>
      <c r="G13" s="30" t="s">
        <v>4</v>
      </c>
      <c r="H13" s="30" t="s">
        <v>4</v>
      </c>
      <c r="I13" s="30" t="s">
        <v>4</v>
      </c>
      <c r="J13" s="30" t="s">
        <v>4</v>
      </c>
      <c r="K13" s="30" t="s">
        <v>4</v>
      </c>
      <c r="L13" s="30" t="s">
        <v>4</v>
      </c>
      <c r="M13" s="30" t="s">
        <v>4</v>
      </c>
      <c r="N13" s="30" t="s">
        <v>4</v>
      </c>
      <c r="O13" s="30" t="s">
        <v>4</v>
      </c>
      <c r="P13" s="30" t="s">
        <v>4</v>
      </c>
      <c r="Q13" s="30" t="s">
        <v>4</v>
      </c>
      <c r="R13" s="30" t="s">
        <v>4</v>
      </c>
      <c r="S13" s="30" t="s">
        <v>4</v>
      </c>
      <c r="T13" s="112" t="s">
        <v>4270</v>
      </c>
      <c r="U13" s="30" t="s">
        <v>4</v>
      </c>
      <c r="V13" s="30" t="s">
        <v>4</v>
      </c>
      <c r="W13" s="112" t="s">
        <v>4270</v>
      </c>
      <c r="X13" s="30" t="s">
        <v>4</v>
      </c>
      <c r="Y13" s="33" t="s">
        <v>2350</v>
      </c>
    </row>
    <row r="14" spans="1:25" ht="15.75" x14ac:dyDescent="0.25">
      <c r="A14" s="32" t="s">
        <v>2932</v>
      </c>
      <c r="B14" s="102" t="s">
        <v>2980</v>
      </c>
      <c r="C14" s="30" t="s">
        <v>3766</v>
      </c>
      <c r="D14" s="30" t="s">
        <v>4</v>
      </c>
      <c r="E14" s="30" t="s">
        <v>4</v>
      </c>
      <c r="F14" s="30" t="s">
        <v>4</v>
      </c>
      <c r="G14" s="30" t="s">
        <v>4</v>
      </c>
      <c r="H14" s="30" t="s">
        <v>4</v>
      </c>
      <c r="I14" s="30" t="s">
        <v>4</v>
      </c>
      <c r="J14" s="30" t="s">
        <v>4</v>
      </c>
      <c r="K14" s="30" t="s">
        <v>4</v>
      </c>
      <c r="L14" s="30" t="s">
        <v>4</v>
      </c>
      <c r="M14" s="30" t="s">
        <v>4</v>
      </c>
      <c r="N14" s="30" t="s">
        <v>4</v>
      </c>
      <c r="O14" s="30" t="s">
        <v>4</v>
      </c>
      <c r="P14" s="30" t="s">
        <v>4</v>
      </c>
      <c r="Q14" s="30" t="s">
        <v>4</v>
      </c>
      <c r="R14" s="30" t="s">
        <v>4</v>
      </c>
      <c r="S14" s="30" t="s">
        <v>4</v>
      </c>
      <c r="T14" s="30" t="s">
        <v>4</v>
      </c>
      <c r="U14" s="112" t="s">
        <v>4245</v>
      </c>
      <c r="V14" s="30" t="s">
        <v>4</v>
      </c>
      <c r="W14" s="112" t="s">
        <v>4245</v>
      </c>
      <c r="X14" s="30" t="s">
        <v>4</v>
      </c>
      <c r="Y14" s="33" t="s">
        <v>3</v>
      </c>
    </row>
    <row r="15" spans="1:25" ht="15.75" x14ac:dyDescent="0.25">
      <c r="A15" s="32" t="s">
        <v>2932</v>
      </c>
      <c r="B15" s="89"/>
      <c r="C15" s="30" t="s">
        <v>3762</v>
      </c>
      <c r="D15" s="30" t="s">
        <v>4</v>
      </c>
      <c r="E15" s="30" t="s">
        <v>4</v>
      </c>
      <c r="F15" s="30" t="s">
        <v>4</v>
      </c>
      <c r="G15" s="30" t="s">
        <v>4</v>
      </c>
      <c r="H15" s="30" t="s">
        <v>4</v>
      </c>
      <c r="I15" s="30" t="s">
        <v>4</v>
      </c>
      <c r="J15" s="30" t="s">
        <v>4</v>
      </c>
      <c r="K15" s="30" t="s">
        <v>4</v>
      </c>
      <c r="L15" s="30" t="s">
        <v>4</v>
      </c>
      <c r="M15" s="30" t="s">
        <v>4</v>
      </c>
      <c r="N15" s="30" t="s">
        <v>4</v>
      </c>
      <c r="O15" s="30" t="s">
        <v>4</v>
      </c>
      <c r="P15" s="30" t="s">
        <v>4</v>
      </c>
      <c r="Q15" s="30" t="s">
        <v>4</v>
      </c>
      <c r="R15" s="30" t="s">
        <v>4</v>
      </c>
      <c r="S15" s="30" t="s">
        <v>4</v>
      </c>
      <c r="T15" s="30" t="s">
        <v>4</v>
      </c>
      <c r="U15" s="112" t="s">
        <v>4245</v>
      </c>
      <c r="V15" s="30" t="s">
        <v>4</v>
      </c>
      <c r="W15" s="112" t="s">
        <v>4245</v>
      </c>
      <c r="X15" s="30" t="s">
        <v>4</v>
      </c>
      <c r="Y15" s="33" t="s">
        <v>3</v>
      </c>
    </row>
    <row r="16" spans="1:25" ht="16.5" thickBot="1" x14ac:dyDescent="0.3">
      <c r="A16" s="34" t="s">
        <v>2932</v>
      </c>
      <c r="B16" s="135"/>
      <c r="C16" s="31" t="s">
        <v>3764</v>
      </c>
      <c r="D16" s="31" t="s">
        <v>4</v>
      </c>
      <c r="E16" s="31" t="s">
        <v>4</v>
      </c>
      <c r="F16" s="31" t="s">
        <v>4</v>
      </c>
      <c r="G16" s="31" t="s">
        <v>4</v>
      </c>
      <c r="H16" s="31" t="s">
        <v>4</v>
      </c>
      <c r="I16" s="31" t="s">
        <v>4</v>
      </c>
      <c r="J16" s="31" t="s">
        <v>4</v>
      </c>
      <c r="K16" s="31" t="s">
        <v>4</v>
      </c>
      <c r="L16" s="31" t="s">
        <v>4</v>
      </c>
      <c r="M16" s="31" t="s">
        <v>4</v>
      </c>
      <c r="N16" s="31" t="s">
        <v>4</v>
      </c>
      <c r="O16" s="31" t="s">
        <v>4</v>
      </c>
      <c r="P16" s="31" t="s">
        <v>4</v>
      </c>
      <c r="Q16" s="31" t="s">
        <v>4</v>
      </c>
      <c r="R16" s="31" t="s">
        <v>4</v>
      </c>
      <c r="S16" s="31" t="s">
        <v>4</v>
      </c>
      <c r="T16" s="31" t="s">
        <v>4</v>
      </c>
      <c r="U16" s="114" t="s">
        <v>4105</v>
      </c>
      <c r="V16" s="31" t="s">
        <v>4</v>
      </c>
      <c r="W16" s="114" t="s">
        <v>4105</v>
      </c>
      <c r="X16" s="31" t="s">
        <v>4</v>
      </c>
      <c r="Y16" s="26" t="s">
        <v>3</v>
      </c>
    </row>
    <row r="17" spans="1:1" ht="2.85" customHeight="1" x14ac:dyDescent="0.25">
      <c r="A17" s="109" t="s">
        <v>4099</v>
      </c>
    </row>
    <row r="28" spans="1:1" ht="2.85" customHeight="1" x14ac:dyDescent="0.25"/>
  </sheetData>
  <mergeCells count="11">
    <mergeCell ref="Y2:Y3"/>
    <mergeCell ref="A1:Y1"/>
    <mergeCell ref="B4:B5"/>
    <mergeCell ref="B6:B8"/>
    <mergeCell ref="B14:B16"/>
    <mergeCell ref="A2:A3"/>
    <mergeCell ref="B2:B3"/>
    <mergeCell ref="C2:C3"/>
    <mergeCell ref="D2:V2"/>
    <mergeCell ref="W2:W3"/>
    <mergeCell ref="X2:X3"/>
  </mergeCells>
  <conditionalFormatting sqref="A1:Y16">
    <cfRule type="containsText" dxfId="92" priority="1" stopIfTrue="1" operator="containsText" text="С ЛИСТА">
      <formula>NOT(ISERROR(SEARCH("С ЛИСТА",A1)))</formula>
    </cfRule>
    <cfRule type="containsText" dxfId="91" priority="2" stopIfTrue="1" operator="containsText" text="ИЗ ФАЙЛА">
      <formula>NOT(ISERROR(SEARCH("ИЗ ФАЙЛА",A1)))</formula>
    </cfRule>
    <cfRule type="containsText" dxfId="90" priority="3" stopIfTrue="1" operator="containsText" text="!!!">
      <formula>NOT(ISERROR(SEARCH("!!!",A1)))</formula>
    </cfRule>
    <cfRule type="containsText" dxfId="89" priority="4" stopIfTrue="1" operator="containsText" text=" Заполнения проёмов ">
      <formula>NOT(ISERROR(SEARCH(" Заполнения проёмов ",A1)))</formula>
    </cfRule>
    <cfRule type="containsText" dxfId="88" priority="5" stopIfTrue="1" operator="containsText" text=" Сборочные единицы ">
      <formula>NOT(ISERROR(SEARCH(" Сборочные единицы ",A1)))</formula>
    </cfRule>
    <cfRule type="containsText" dxfId="87" priority="6" stopIfTrue="1" operator="containsText" text=" Заполнения проёмов ">
      <formula>NOT(ISERROR(SEARCH(" Заполнения проёмов ",A1)))</formula>
    </cfRule>
    <cfRule type="containsText" dxfId="86" priority="7" stopIfTrue="1" operator="containsText" text=" Сборочные единицы ">
      <formula>NOT(ISERROR(SEARCH(" Сборочные единицы ",A1)))</formula>
    </cfRule>
    <cfRule type="containsText" dxfId="85" priority="8" stopIfTrue="1" operator="containsText" text=" Изделия ">
      <formula>NOT(ISERROR(SEARCH(" Изделия ",A1)))</formula>
    </cfRule>
    <cfRule type="containsText" dxfId="84" priority="9" stopIfTrue="1" operator="containsText" text=" Материалы ">
      <formula>NOT(ISERROR(SEARCH(" Материалы ",A1)))</formula>
    </cfRule>
    <cfRule type="containsText" dxfId="83" priority="10" stopIfTrue="1" operator="containsText" text=" Изделия арматурные ">
      <formula>NOT(ISERROR(SEARCH(" Изделия арматурные ",A1)))</formula>
    </cfRule>
    <cfRule type="containsText" dxfId="82" priority="11" stopIfTrue="1" operator="containsText" text=" Прокат ">
      <formula>NOT(ISERROR(SEARCH(" Прокат ",A1)))</formula>
    </cfRule>
    <cfRule type="containsText" dxfId="81" priority="12" stopIfTrue="1" operator="containsText" text="Элементы на отм.">
      <formula>NOT(ISERROR(SEARCH("Элементы на отм.",A1)))</formula>
    </cfRule>
    <cfRule type="containsText" dxfId="80" priority="13" stopIfTrue="1" operator="containsText" text=", на ">
      <formula>NOT(ISERROR(SEARCH(", на ",A1)))</formula>
    </cfRule>
    <cfRule type="containsText" dxfId="79" priority="14" stopIfTrue="1" operator="containsText" text="шт.)">
      <formula>NOT(ISERROR(SEARCH("шт.)",A1)))</formula>
    </cfRule>
  </conditionalFormatting>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30C48-6F97-4199-8BB5-0DD9887BB2BE}">
  <sheetPr codeName="Лист7">
    <tabColor rgb="FF000000"/>
  </sheetPr>
  <dimension ref="A1:F3"/>
  <sheetViews>
    <sheetView workbookViewId="0">
      <selection activeCell="C25" sqref="C25"/>
    </sheetView>
  </sheetViews>
  <sheetFormatPr defaultRowHeight="15" x14ac:dyDescent="0.25"/>
  <cols>
    <col min="1" max="1" width="7.85546875" style="11" customWidth="1"/>
    <col min="2" max="2" width="24.5703125" style="11" customWidth="1"/>
    <col min="3" max="3" width="29.42578125" style="11" customWidth="1"/>
    <col min="4" max="4" width="7.85546875" style="11" customWidth="1"/>
    <col min="5" max="5" width="10.28515625" style="11" customWidth="1"/>
    <col min="6" max="6" width="12.7109375" style="11" customWidth="1"/>
    <col min="7" max="16384" width="9.140625" style="11"/>
  </cols>
  <sheetData>
    <row r="1" spans="1:6" ht="19.5" thickBot="1" x14ac:dyDescent="0.3">
      <c r="A1" s="108" t="s">
        <v>2911</v>
      </c>
      <c r="B1" s="108"/>
      <c r="C1" s="108"/>
      <c r="D1" s="108"/>
      <c r="E1" s="108"/>
      <c r="F1" s="108"/>
    </row>
    <row r="2" spans="1:6" ht="32.25" thickBot="1" x14ac:dyDescent="0.3">
      <c r="A2" s="104" t="s">
        <v>2911</v>
      </c>
      <c r="B2" s="136" t="s">
        <v>2912</v>
      </c>
      <c r="C2" s="136" t="s">
        <v>2913</v>
      </c>
      <c r="D2" s="136" t="s">
        <v>3379</v>
      </c>
      <c r="E2" s="136" t="s">
        <v>3380</v>
      </c>
      <c r="F2" s="137" t="s">
        <v>3124</v>
      </c>
    </row>
    <row r="3" spans="1:6" ht="2.85" customHeight="1" x14ac:dyDescent="0.25">
      <c r="A3" s="109" t="s">
        <v>4099</v>
      </c>
    </row>
  </sheetData>
  <mergeCells count="1">
    <mergeCell ref="A1:F1"/>
  </mergeCells>
  <conditionalFormatting sqref="A2:F2">
    <cfRule type="containsText" dxfId="78" priority="1" stopIfTrue="1" operator="containsText" text="С ЛИСТА">
      <formula>NOT(ISERROR(SEARCH("С ЛИСТА",A2)))</formula>
    </cfRule>
    <cfRule type="containsText" dxfId="77" priority="2" stopIfTrue="1" operator="containsText" text="ИЗ ФАЙЛА">
      <formula>NOT(ISERROR(SEARCH("ИЗ ФАЙЛА",A2)))</formula>
    </cfRule>
    <cfRule type="containsText" dxfId="76" priority="3" stopIfTrue="1" operator="containsText" text="!!!">
      <formula>NOT(ISERROR(SEARCH("!!!",A2)))</formula>
    </cfRule>
    <cfRule type="containsText" dxfId="75" priority="4" stopIfTrue="1" operator="containsText" text=" Заполнения проёмов ">
      <formula>NOT(ISERROR(SEARCH(" Заполнения проёмов ",A2)))</formula>
    </cfRule>
    <cfRule type="containsText" dxfId="74" priority="5" stopIfTrue="1" operator="containsText" text=" Сборочные единицы ">
      <formula>NOT(ISERROR(SEARCH(" Сборочные единицы ",A2)))</formula>
    </cfRule>
    <cfRule type="containsText" dxfId="73" priority="6" stopIfTrue="1" operator="containsText" text=" Заполнения проёмов ">
      <formula>NOT(ISERROR(SEARCH(" Заполнения проёмов ",A2)))</formula>
    </cfRule>
    <cfRule type="containsText" dxfId="72" priority="7" stopIfTrue="1" operator="containsText" text=" Сборочные единицы ">
      <formula>NOT(ISERROR(SEARCH(" Сборочные единицы ",A2)))</formula>
    </cfRule>
    <cfRule type="containsText" dxfId="71" priority="8" stopIfTrue="1" operator="containsText" text=" Изделия ">
      <formula>NOT(ISERROR(SEARCH(" Изделия ",A2)))</formula>
    </cfRule>
    <cfRule type="containsText" dxfId="70" priority="9" stopIfTrue="1" operator="containsText" text=" Материалы ">
      <formula>NOT(ISERROR(SEARCH(" Материалы ",A2)))</formula>
    </cfRule>
    <cfRule type="containsText" dxfId="69" priority="10" stopIfTrue="1" operator="containsText" text=" Изделия арматурные ">
      <formula>NOT(ISERROR(SEARCH(" Изделия арматурные ",A2)))</formula>
    </cfRule>
    <cfRule type="containsText" dxfId="68" priority="11" stopIfTrue="1" operator="containsText" text=" Прокат ">
      <formula>NOT(ISERROR(SEARCH(" Прокат ",A2)))</formula>
    </cfRule>
    <cfRule type="containsText" dxfId="67" priority="12" stopIfTrue="1" operator="containsText" text="Элементы на отм.">
      <formula>NOT(ISERROR(SEARCH("Элементы на отм.",A2)))</formula>
    </cfRule>
    <cfRule type="containsText" dxfId="66" priority="13" stopIfTrue="1" operator="containsText" text=", на ">
      <formula>NOT(ISERROR(SEARCH(", на ",A2)))</formula>
    </cfRule>
    <cfRule type="containsText" dxfId="65" priority="14" stopIfTrue="1" operator="containsText" text="шт.)">
      <formula>NOT(ISERROR(SEARCH("шт.)",A2)))</formula>
    </cfRule>
  </conditionalFormatting>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B7273-2FB1-4926-9D31-F3BF91752A2F}">
  <sheetPr codeName="Лист51">
    <tabColor rgb="FF000000"/>
  </sheetPr>
  <dimension ref="A1:F54"/>
  <sheetViews>
    <sheetView workbookViewId="0">
      <selection activeCell="K8" sqref="K8"/>
    </sheetView>
  </sheetViews>
  <sheetFormatPr defaultRowHeight="15" x14ac:dyDescent="0.25"/>
  <cols>
    <col min="1" max="1" width="7.85546875" style="11" customWidth="1"/>
    <col min="2" max="2" width="24.5703125" style="11" customWidth="1"/>
    <col min="3" max="3" width="29.42578125" style="11" customWidth="1"/>
    <col min="4" max="4" width="7.85546875" style="11" customWidth="1"/>
    <col min="5" max="5" width="10.28515625" style="11" customWidth="1"/>
    <col min="6" max="6" width="12.7109375" style="11" customWidth="1"/>
    <col min="7" max="16384" width="9.140625" style="11"/>
  </cols>
  <sheetData>
    <row r="1" spans="1:6" ht="19.5" thickBot="1" x14ac:dyDescent="0.3">
      <c r="A1" s="141" t="s">
        <v>4093</v>
      </c>
      <c r="B1" s="141"/>
      <c r="C1" s="141"/>
      <c r="D1" s="141"/>
      <c r="E1" s="141"/>
      <c r="F1" s="141"/>
    </row>
    <row r="2" spans="1:6" ht="31.5" x14ac:dyDescent="0.25">
      <c r="A2" s="90" t="s">
        <v>2911</v>
      </c>
      <c r="B2" s="91" t="s">
        <v>2912</v>
      </c>
      <c r="C2" s="91" t="s">
        <v>2913</v>
      </c>
      <c r="D2" s="91" t="s">
        <v>3379</v>
      </c>
      <c r="E2" s="91" t="s">
        <v>3380</v>
      </c>
      <c r="F2" s="92" t="s">
        <v>3124</v>
      </c>
    </row>
    <row r="3" spans="1:6" ht="15.75" x14ac:dyDescent="0.25">
      <c r="A3" s="138" t="s">
        <v>2979</v>
      </c>
      <c r="B3" s="139"/>
      <c r="C3" s="139"/>
      <c r="D3" s="139"/>
      <c r="E3" s="139"/>
      <c r="F3" s="140"/>
    </row>
    <row r="4" spans="1:6" ht="15.75" x14ac:dyDescent="0.25">
      <c r="A4" s="32" t="s">
        <v>2932</v>
      </c>
      <c r="B4" s="30" t="s">
        <v>2980</v>
      </c>
      <c r="C4" s="30" t="s">
        <v>2967</v>
      </c>
      <c r="D4" s="112" t="s">
        <v>3740</v>
      </c>
      <c r="E4" s="30" t="s">
        <v>4</v>
      </c>
      <c r="F4" s="33" t="s">
        <v>3</v>
      </c>
    </row>
    <row r="5" spans="1:6" ht="15.75" x14ac:dyDescent="0.25">
      <c r="A5" s="138" t="s">
        <v>2999</v>
      </c>
      <c r="B5" s="139"/>
      <c r="C5" s="139"/>
      <c r="D5" s="139"/>
      <c r="E5" s="139"/>
      <c r="F5" s="140"/>
    </row>
    <row r="6" spans="1:6" ht="15.75" x14ac:dyDescent="0.25">
      <c r="A6" s="32" t="s">
        <v>2932</v>
      </c>
      <c r="B6" s="30" t="s">
        <v>2980</v>
      </c>
      <c r="C6" s="30" t="s">
        <v>2967</v>
      </c>
      <c r="D6" s="112" t="s">
        <v>4106</v>
      </c>
      <c r="E6" s="30" t="s">
        <v>4</v>
      </c>
      <c r="F6" s="33" t="s">
        <v>3</v>
      </c>
    </row>
    <row r="7" spans="1:6" ht="15.75" x14ac:dyDescent="0.25">
      <c r="A7" s="138" t="s">
        <v>3018</v>
      </c>
      <c r="B7" s="139"/>
      <c r="C7" s="139"/>
      <c r="D7" s="139"/>
      <c r="E7" s="139"/>
      <c r="F7" s="140"/>
    </row>
    <row r="8" spans="1:6" ht="15.75" x14ac:dyDescent="0.25">
      <c r="A8" s="32" t="s">
        <v>2932</v>
      </c>
      <c r="B8" s="30" t="s">
        <v>2980</v>
      </c>
      <c r="C8" s="30" t="s">
        <v>2967</v>
      </c>
      <c r="D8" s="112" t="s">
        <v>3740</v>
      </c>
      <c r="E8" s="30" t="s">
        <v>4</v>
      </c>
      <c r="F8" s="33" t="s">
        <v>3</v>
      </c>
    </row>
    <row r="9" spans="1:6" ht="15.75" x14ac:dyDescent="0.25">
      <c r="A9" s="138" t="s">
        <v>4290</v>
      </c>
      <c r="B9" s="139"/>
      <c r="C9" s="139"/>
      <c r="D9" s="139"/>
      <c r="E9" s="139"/>
      <c r="F9" s="140"/>
    </row>
    <row r="10" spans="1:6" ht="15.75" x14ac:dyDescent="0.25">
      <c r="A10" s="32" t="s">
        <v>2932</v>
      </c>
      <c r="B10" s="30" t="s">
        <v>2980</v>
      </c>
      <c r="C10" s="30" t="s">
        <v>2967</v>
      </c>
      <c r="D10" s="112" t="s">
        <v>4291</v>
      </c>
      <c r="E10" s="30" t="s">
        <v>4</v>
      </c>
      <c r="F10" s="33" t="s">
        <v>3</v>
      </c>
    </row>
    <row r="11" spans="1:6" ht="15.75" x14ac:dyDescent="0.25">
      <c r="A11" s="138" t="s">
        <v>3038</v>
      </c>
      <c r="B11" s="139"/>
      <c r="C11" s="139"/>
      <c r="D11" s="139"/>
      <c r="E11" s="139"/>
      <c r="F11" s="140"/>
    </row>
    <row r="12" spans="1:6" ht="15.75" x14ac:dyDescent="0.25">
      <c r="A12" s="32" t="s">
        <v>2932</v>
      </c>
      <c r="B12" s="30" t="s">
        <v>2980</v>
      </c>
      <c r="C12" s="30" t="s">
        <v>2967</v>
      </c>
      <c r="D12" s="112" t="s">
        <v>4108</v>
      </c>
      <c r="E12" s="30" t="s">
        <v>4</v>
      </c>
      <c r="F12" s="33" t="s">
        <v>3</v>
      </c>
    </row>
    <row r="13" spans="1:6" ht="15.75" x14ac:dyDescent="0.25">
      <c r="A13" s="138" t="s">
        <v>4292</v>
      </c>
      <c r="B13" s="139"/>
      <c r="C13" s="139"/>
      <c r="D13" s="139"/>
      <c r="E13" s="139"/>
      <c r="F13" s="140"/>
    </row>
    <row r="14" spans="1:6" ht="15.75" x14ac:dyDescent="0.25">
      <c r="A14" s="32" t="s">
        <v>2932</v>
      </c>
      <c r="B14" s="30" t="s">
        <v>2980</v>
      </c>
      <c r="C14" s="30" t="s">
        <v>2967</v>
      </c>
      <c r="D14" s="112" t="s">
        <v>4293</v>
      </c>
      <c r="E14" s="30" t="s">
        <v>4</v>
      </c>
      <c r="F14" s="33" t="s">
        <v>3</v>
      </c>
    </row>
    <row r="15" spans="1:6" ht="15.75" x14ac:dyDescent="0.25">
      <c r="A15" s="138" t="s">
        <v>4294</v>
      </c>
      <c r="B15" s="139"/>
      <c r="C15" s="139"/>
      <c r="D15" s="139"/>
      <c r="E15" s="139"/>
      <c r="F15" s="140"/>
    </row>
    <row r="16" spans="1:6" ht="15.75" x14ac:dyDescent="0.25">
      <c r="A16" s="32" t="s">
        <v>2932</v>
      </c>
      <c r="B16" s="30" t="s">
        <v>2980</v>
      </c>
      <c r="C16" s="30" t="s">
        <v>2967</v>
      </c>
      <c r="D16" s="112" t="s">
        <v>4295</v>
      </c>
      <c r="E16" s="30" t="s">
        <v>4</v>
      </c>
      <c r="F16" s="33" t="s">
        <v>3</v>
      </c>
    </row>
    <row r="17" spans="1:6" ht="15.75" x14ac:dyDescent="0.25">
      <c r="A17" s="138" t="s">
        <v>4296</v>
      </c>
      <c r="B17" s="139"/>
      <c r="C17" s="139"/>
      <c r="D17" s="139"/>
      <c r="E17" s="139"/>
      <c r="F17" s="140"/>
    </row>
    <row r="18" spans="1:6" ht="15.75" x14ac:dyDescent="0.25">
      <c r="A18" s="32" t="s">
        <v>2932</v>
      </c>
      <c r="B18" s="30" t="s">
        <v>2980</v>
      </c>
      <c r="C18" s="30" t="s">
        <v>2967</v>
      </c>
      <c r="D18" s="112" t="s">
        <v>4297</v>
      </c>
      <c r="E18" s="30" t="s">
        <v>4</v>
      </c>
      <c r="F18" s="33" t="s">
        <v>3</v>
      </c>
    </row>
    <row r="19" spans="1:6" ht="15.75" x14ac:dyDescent="0.25">
      <c r="A19" s="138" t="s">
        <v>3133</v>
      </c>
      <c r="B19" s="139"/>
      <c r="C19" s="139"/>
      <c r="D19" s="139"/>
      <c r="E19" s="139"/>
      <c r="F19" s="140"/>
    </row>
    <row r="20" spans="1:6" ht="15.75" x14ac:dyDescent="0.25">
      <c r="A20" s="32" t="s">
        <v>2932</v>
      </c>
      <c r="B20" s="30" t="s">
        <v>2980</v>
      </c>
      <c r="C20" s="30" t="s">
        <v>2967</v>
      </c>
      <c r="D20" s="112" t="s">
        <v>4111</v>
      </c>
      <c r="E20" s="30" t="s">
        <v>4</v>
      </c>
      <c r="F20" s="33" t="s">
        <v>3</v>
      </c>
    </row>
    <row r="21" spans="1:6" ht="15.75" x14ac:dyDescent="0.25">
      <c r="A21" s="138" t="s">
        <v>4298</v>
      </c>
      <c r="B21" s="139"/>
      <c r="C21" s="139"/>
      <c r="D21" s="139"/>
      <c r="E21" s="139"/>
      <c r="F21" s="140"/>
    </row>
    <row r="22" spans="1:6" ht="15.75" x14ac:dyDescent="0.25">
      <c r="A22" s="32" t="s">
        <v>2932</v>
      </c>
      <c r="B22" s="30" t="s">
        <v>2980</v>
      </c>
      <c r="C22" s="30" t="s">
        <v>2967</v>
      </c>
      <c r="D22" s="112" t="s">
        <v>4111</v>
      </c>
      <c r="E22" s="30" t="s">
        <v>4</v>
      </c>
      <c r="F22" s="33" t="s">
        <v>3</v>
      </c>
    </row>
    <row r="23" spans="1:6" ht="15.75" x14ac:dyDescent="0.25">
      <c r="A23" s="138" t="s">
        <v>3137</v>
      </c>
      <c r="B23" s="139"/>
      <c r="C23" s="139"/>
      <c r="D23" s="139"/>
      <c r="E23" s="139"/>
      <c r="F23" s="140"/>
    </row>
    <row r="24" spans="1:6" ht="15.75" x14ac:dyDescent="0.25">
      <c r="A24" s="32" t="s">
        <v>2932</v>
      </c>
      <c r="B24" s="30" t="s">
        <v>2980</v>
      </c>
      <c r="C24" s="30" t="s">
        <v>2967</v>
      </c>
      <c r="D24" s="112" t="s">
        <v>4106</v>
      </c>
      <c r="E24" s="30" t="s">
        <v>4</v>
      </c>
      <c r="F24" s="33" t="s">
        <v>3</v>
      </c>
    </row>
    <row r="25" spans="1:6" ht="15.75" x14ac:dyDescent="0.25">
      <c r="A25" s="138" t="s">
        <v>4299</v>
      </c>
      <c r="B25" s="139"/>
      <c r="C25" s="139"/>
      <c r="D25" s="139"/>
      <c r="E25" s="139"/>
      <c r="F25" s="140"/>
    </row>
    <row r="26" spans="1:6" ht="15.75" x14ac:dyDescent="0.25">
      <c r="A26" s="32" t="s">
        <v>2932</v>
      </c>
      <c r="B26" s="30" t="s">
        <v>2980</v>
      </c>
      <c r="C26" s="30" t="s">
        <v>2967</v>
      </c>
      <c r="D26" s="112" t="s">
        <v>4300</v>
      </c>
      <c r="E26" s="30" t="s">
        <v>4</v>
      </c>
      <c r="F26" s="33" t="s">
        <v>3</v>
      </c>
    </row>
    <row r="27" spans="1:6" ht="15.75" x14ac:dyDescent="0.25">
      <c r="A27" s="138" t="s">
        <v>3141</v>
      </c>
      <c r="B27" s="139"/>
      <c r="C27" s="139"/>
      <c r="D27" s="139"/>
      <c r="E27" s="139"/>
      <c r="F27" s="140"/>
    </row>
    <row r="28" spans="1:6" ht="15.75" x14ac:dyDescent="0.25">
      <c r="A28" s="32" t="s">
        <v>2932</v>
      </c>
      <c r="B28" s="30" t="s">
        <v>2980</v>
      </c>
      <c r="C28" s="30" t="s">
        <v>2967</v>
      </c>
      <c r="D28" s="112" t="s">
        <v>4114</v>
      </c>
      <c r="E28" s="30" t="s">
        <v>4</v>
      </c>
      <c r="F28" s="33" t="s">
        <v>3</v>
      </c>
    </row>
    <row r="29" spans="1:6" ht="15.75" x14ac:dyDescent="0.25">
      <c r="A29" s="32" t="s">
        <v>2932</v>
      </c>
      <c r="B29" s="30"/>
      <c r="C29" s="30" t="s">
        <v>3418</v>
      </c>
      <c r="D29" s="112" t="s">
        <v>4281</v>
      </c>
      <c r="E29" s="30" t="s">
        <v>4</v>
      </c>
      <c r="F29" s="33" t="s">
        <v>2349</v>
      </c>
    </row>
    <row r="30" spans="1:6" ht="15.75" x14ac:dyDescent="0.25">
      <c r="A30" s="138" t="s">
        <v>3143</v>
      </c>
      <c r="B30" s="139"/>
      <c r="C30" s="139"/>
      <c r="D30" s="139"/>
      <c r="E30" s="139"/>
      <c r="F30" s="140"/>
    </row>
    <row r="31" spans="1:6" ht="15.75" x14ac:dyDescent="0.25">
      <c r="A31" s="32" t="s">
        <v>2932</v>
      </c>
      <c r="B31" s="30" t="s">
        <v>2980</v>
      </c>
      <c r="C31" s="30" t="s">
        <v>2967</v>
      </c>
      <c r="D31" s="112" t="s">
        <v>4115</v>
      </c>
      <c r="E31" s="30" t="s">
        <v>4</v>
      </c>
      <c r="F31" s="33" t="s">
        <v>3</v>
      </c>
    </row>
    <row r="32" spans="1:6" ht="15.75" x14ac:dyDescent="0.25">
      <c r="A32" s="138" t="s">
        <v>3145</v>
      </c>
      <c r="B32" s="139"/>
      <c r="C32" s="139"/>
      <c r="D32" s="139"/>
      <c r="E32" s="139"/>
      <c r="F32" s="140"/>
    </row>
    <row r="33" spans="1:6" ht="15.75" x14ac:dyDescent="0.25">
      <c r="A33" s="32" t="s">
        <v>2932</v>
      </c>
      <c r="B33" s="30" t="s">
        <v>2980</v>
      </c>
      <c r="C33" s="30" t="s">
        <v>3623</v>
      </c>
      <c r="D33" s="112" t="s">
        <v>4102</v>
      </c>
      <c r="E33" s="30" t="s">
        <v>4</v>
      </c>
      <c r="F33" s="33" t="s">
        <v>3</v>
      </c>
    </row>
    <row r="34" spans="1:6" ht="15.75" x14ac:dyDescent="0.25">
      <c r="A34" s="138" t="s">
        <v>3147</v>
      </c>
      <c r="B34" s="139"/>
      <c r="C34" s="139"/>
      <c r="D34" s="139"/>
      <c r="E34" s="139"/>
      <c r="F34" s="140"/>
    </row>
    <row r="35" spans="1:6" ht="15.75" x14ac:dyDescent="0.25">
      <c r="A35" s="32" t="s">
        <v>2932</v>
      </c>
      <c r="B35" s="30" t="s">
        <v>2980</v>
      </c>
      <c r="C35" s="30" t="s">
        <v>3623</v>
      </c>
      <c r="D35" s="112" t="s">
        <v>4103</v>
      </c>
      <c r="E35" s="30" t="s">
        <v>4</v>
      </c>
      <c r="F35" s="33" t="s">
        <v>3</v>
      </c>
    </row>
    <row r="36" spans="1:6" ht="15.75" x14ac:dyDescent="0.25">
      <c r="A36" s="138" t="s">
        <v>3149</v>
      </c>
      <c r="B36" s="139"/>
      <c r="C36" s="139"/>
      <c r="D36" s="139"/>
      <c r="E36" s="139"/>
      <c r="F36" s="140"/>
    </row>
    <row r="37" spans="1:6" ht="15.75" x14ac:dyDescent="0.25">
      <c r="A37" s="32" t="s">
        <v>2932</v>
      </c>
      <c r="B37" s="30" t="s">
        <v>2980</v>
      </c>
      <c r="C37" s="30" t="s">
        <v>2967</v>
      </c>
      <c r="D37" s="112" t="s">
        <v>4116</v>
      </c>
      <c r="E37" s="30" t="s">
        <v>4</v>
      </c>
      <c r="F37" s="33" t="s">
        <v>3</v>
      </c>
    </row>
    <row r="38" spans="1:6" ht="15.75" x14ac:dyDescent="0.25">
      <c r="A38" s="32" t="s">
        <v>2932</v>
      </c>
      <c r="B38" s="30"/>
      <c r="C38" s="30" t="s">
        <v>3418</v>
      </c>
      <c r="D38" s="112" t="s">
        <v>4282</v>
      </c>
      <c r="E38" s="30" t="s">
        <v>4</v>
      </c>
      <c r="F38" s="33" t="s">
        <v>2349</v>
      </c>
    </row>
    <row r="39" spans="1:6" ht="15.75" x14ac:dyDescent="0.25">
      <c r="A39" s="32" t="s">
        <v>2932</v>
      </c>
      <c r="B39" s="30" t="s">
        <v>3744</v>
      </c>
      <c r="C39" s="30" t="s">
        <v>3745</v>
      </c>
      <c r="D39" s="112" t="s">
        <v>4278</v>
      </c>
      <c r="E39" s="30" t="s">
        <v>4</v>
      </c>
      <c r="F39" s="33" t="s">
        <v>2349</v>
      </c>
    </row>
    <row r="40" spans="1:6" ht="31.5" x14ac:dyDescent="0.25">
      <c r="A40" s="32" t="s">
        <v>2932</v>
      </c>
      <c r="B40" s="30" t="s">
        <v>3748</v>
      </c>
      <c r="C40" s="30" t="s">
        <v>3749</v>
      </c>
      <c r="D40" s="112" t="s">
        <v>4277</v>
      </c>
      <c r="E40" s="30" t="s">
        <v>4</v>
      </c>
      <c r="F40" s="33" t="s">
        <v>2349</v>
      </c>
    </row>
    <row r="41" spans="1:6" ht="31.5" x14ac:dyDescent="0.25">
      <c r="A41" s="32" t="s">
        <v>2932</v>
      </c>
      <c r="B41" s="30" t="s">
        <v>3751</v>
      </c>
      <c r="C41" s="30" t="s">
        <v>3752</v>
      </c>
      <c r="D41" s="112" t="s">
        <v>4274</v>
      </c>
      <c r="E41" s="30" t="s">
        <v>4</v>
      </c>
      <c r="F41" s="33" t="s">
        <v>2349</v>
      </c>
    </row>
    <row r="42" spans="1:6" ht="47.25" x14ac:dyDescent="0.25">
      <c r="A42" s="32" t="s">
        <v>2932</v>
      </c>
      <c r="B42" s="30" t="s">
        <v>3755</v>
      </c>
      <c r="C42" s="30" t="s">
        <v>3756</v>
      </c>
      <c r="D42" s="112" t="s">
        <v>4271</v>
      </c>
      <c r="E42" s="30" t="s">
        <v>4</v>
      </c>
      <c r="F42" s="33" t="s">
        <v>2350</v>
      </c>
    </row>
    <row r="43" spans="1:6" ht="47.25" x14ac:dyDescent="0.25">
      <c r="A43" s="32" t="s">
        <v>2932</v>
      </c>
      <c r="B43" s="30" t="s">
        <v>3759</v>
      </c>
      <c r="C43" s="30" t="s">
        <v>3760</v>
      </c>
      <c r="D43" s="112" t="s">
        <v>4270</v>
      </c>
      <c r="E43" s="30" t="s">
        <v>4</v>
      </c>
      <c r="F43" s="33" t="s">
        <v>2350</v>
      </c>
    </row>
    <row r="44" spans="1:6" ht="15.75" x14ac:dyDescent="0.25">
      <c r="A44" s="138" t="s">
        <v>3151</v>
      </c>
      <c r="B44" s="139"/>
      <c r="C44" s="139"/>
      <c r="D44" s="139"/>
      <c r="E44" s="139"/>
      <c r="F44" s="140"/>
    </row>
    <row r="45" spans="1:6" ht="15.75" x14ac:dyDescent="0.25">
      <c r="A45" s="32" t="s">
        <v>2932</v>
      </c>
      <c r="B45" s="98" t="s">
        <v>2980</v>
      </c>
      <c r="C45" s="30" t="s">
        <v>3766</v>
      </c>
      <c r="D45" s="112" t="s">
        <v>4245</v>
      </c>
      <c r="E45" s="30" t="s">
        <v>4</v>
      </c>
      <c r="F45" s="33" t="s">
        <v>3</v>
      </c>
    </row>
    <row r="46" spans="1:6" ht="15.75" x14ac:dyDescent="0.25">
      <c r="A46" s="32" t="s">
        <v>2932</v>
      </c>
      <c r="B46" s="98"/>
      <c r="C46" s="30" t="s">
        <v>3762</v>
      </c>
      <c r="D46" s="112" t="s">
        <v>4245</v>
      </c>
      <c r="E46" s="30" t="s">
        <v>4</v>
      </c>
      <c r="F46" s="33" t="s">
        <v>3</v>
      </c>
    </row>
    <row r="47" spans="1:6" ht="15.75" x14ac:dyDescent="0.25">
      <c r="A47" s="32" t="s">
        <v>2932</v>
      </c>
      <c r="B47" s="98"/>
      <c r="C47" s="30" t="s">
        <v>3764</v>
      </c>
      <c r="D47" s="112" t="s">
        <v>4105</v>
      </c>
      <c r="E47" s="30" t="s">
        <v>4</v>
      </c>
      <c r="F47" s="33" t="s">
        <v>3</v>
      </c>
    </row>
    <row r="48" spans="1:6" ht="31.5" x14ac:dyDescent="0.25">
      <c r="A48" s="32" t="s">
        <v>2932</v>
      </c>
      <c r="B48" s="30" t="s">
        <v>3767</v>
      </c>
      <c r="C48" s="30" t="s">
        <v>3768</v>
      </c>
      <c r="D48" s="112" t="s">
        <v>4269</v>
      </c>
      <c r="E48" s="30" t="s">
        <v>4</v>
      </c>
      <c r="F48" s="33" t="s">
        <v>2349</v>
      </c>
    </row>
    <row r="49" spans="1:6" ht="15.75" x14ac:dyDescent="0.25">
      <c r="A49" s="32" t="s">
        <v>2932</v>
      </c>
      <c r="B49" s="30"/>
      <c r="C49" s="30" t="s">
        <v>3418</v>
      </c>
      <c r="D49" s="112" t="s">
        <v>4283</v>
      </c>
      <c r="E49" s="30" t="s">
        <v>4</v>
      </c>
      <c r="F49" s="33" t="s">
        <v>2349</v>
      </c>
    </row>
    <row r="50" spans="1:6" ht="15.75" x14ac:dyDescent="0.25">
      <c r="A50" s="32" t="s">
        <v>2932</v>
      </c>
      <c r="B50" s="30" t="s">
        <v>3744</v>
      </c>
      <c r="C50" s="30" t="s">
        <v>3745</v>
      </c>
      <c r="D50" s="112" t="s">
        <v>4279</v>
      </c>
      <c r="E50" s="30" t="s">
        <v>4</v>
      </c>
      <c r="F50" s="33" t="s">
        <v>2349</v>
      </c>
    </row>
    <row r="51" spans="1:6" ht="31.5" x14ac:dyDescent="0.25">
      <c r="A51" s="32" t="s">
        <v>2932</v>
      </c>
      <c r="B51" s="30" t="s">
        <v>3751</v>
      </c>
      <c r="C51" s="30" t="s">
        <v>3752</v>
      </c>
      <c r="D51" s="112" t="s">
        <v>4275</v>
      </c>
      <c r="E51" s="30" t="s">
        <v>4</v>
      </c>
      <c r="F51" s="33" t="s">
        <v>2349</v>
      </c>
    </row>
    <row r="52" spans="1:6" ht="47.25" x14ac:dyDescent="0.25">
      <c r="A52" s="32" t="s">
        <v>2932</v>
      </c>
      <c r="B52" s="30" t="s">
        <v>3755</v>
      </c>
      <c r="C52" s="30" t="s">
        <v>3756</v>
      </c>
      <c r="D52" s="112" t="s">
        <v>4272</v>
      </c>
      <c r="E52" s="30" t="s">
        <v>4</v>
      </c>
      <c r="F52" s="33" t="s">
        <v>2350</v>
      </c>
    </row>
    <row r="53" spans="1:6" ht="32.25" thickBot="1" x14ac:dyDescent="0.3">
      <c r="A53" s="34"/>
      <c r="B53" s="31" t="s">
        <v>3738</v>
      </c>
      <c r="C53" s="31" t="s">
        <v>3739</v>
      </c>
      <c r="D53" s="114" t="s">
        <v>4101</v>
      </c>
      <c r="E53" s="31" t="s">
        <v>4</v>
      </c>
      <c r="F53" s="26" t="s">
        <v>20</v>
      </c>
    </row>
    <row r="54" spans="1:6" ht="2.85" customHeight="1" x14ac:dyDescent="0.25">
      <c r="A54" s="109" t="s">
        <v>4099</v>
      </c>
    </row>
  </sheetData>
  <mergeCells count="20">
    <mergeCell ref="B45:B47"/>
    <mergeCell ref="A1:F1"/>
    <mergeCell ref="A27:F27"/>
    <mergeCell ref="A30:F30"/>
    <mergeCell ref="A32:F32"/>
    <mergeCell ref="A34:F34"/>
    <mergeCell ref="A36:F36"/>
    <mergeCell ref="A44:F44"/>
    <mergeCell ref="A15:F15"/>
    <mergeCell ref="A17:F17"/>
    <mergeCell ref="A19:F19"/>
    <mergeCell ref="A21:F21"/>
    <mergeCell ref="A23:F23"/>
    <mergeCell ref="A25:F25"/>
    <mergeCell ref="A3:F3"/>
    <mergeCell ref="A5:F5"/>
    <mergeCell ref="A7:F7"/>
    <mergeCell ref="A9:F9"/>
    <mergeCell ref="A11:F11"/>
    <mergeCell ref="A13:F13"/>
  </mergeCells>
  <conditionalFormatting sqref="A2:F53">
    <cfRule type="containsText" dxfId="64" priority="1" stopIfTrue="1" operator="containsText" text="С ЛИСТА">
      <formula>NOT(ISERROR(SEARCH("С ЛИСТА",A2)))</formula>
    </cfRule>
    <cfRule type="containsText" dxfId="63" priority="2" stopIfTrue="1" operator="containsText" text="ИЗ ФАЙЛА">
      <formula>NOT(ISERROR(SEARCH("ИЗ ФАЙЛА",A2)))</formula>
    </cfRule>
    <cfRule type="containsText" dxfId="62" priority="3" stopIfTrue="1" operator="containsText" text="!!!">
      <formula>NOT(ISERROR(SEARCH("!!!",A2)))</formula>
    </cfRule>
    <cfRule type="containsText" dxfId="61" priority="4" stopIfTrue="1" operator="containsText" text=" Заполнения проёмов ">
      <formula>NOT(ISERROR(SEARCH(" Заполнения проёмов ",A2)))</formula>
    </cfRule>
    <cfRule type="containsText" dxfId="60" priority="5" stopIfTrue="1" operator="containsText" text=" Сборочные единицы ">
      <formula>NOT(ISERROR(SEARCH(" Сборочные единицы ",A2)))</formula>
    </cfRule>
    <cfRule type="containsText" dxfId="59" priority="6" stopIfTrue="1" operator="containsText" text=" Заполнения проёмов ">
      <formula>NOT(ISERROR(SEARCH(" Заполнения проёмов ",A2)))</formula>
    </cfRule>
    <cfRule type="containsText" dxfId="58" priority="7" stopIfTrue="1" operator="containsText" text=" Сборочные единицы ">
      <formula>NOT(ISERROR(SEARCH(" Сборочные единицы ",A2)))</formula>
    </cfRule>
    <cfRule type="containsText" dxfId="57" priority="8" stopIfTrue="1" operator="containsText" text=" Изделия ">
      <formula>NOT(ISERROR(SEARCH(" Изделия ",A2)))</formula>
    </cfRule>
    <cfRule type="containsText" dxfId="56" priority="9" stopIfTrue="1" operator="containsText" text=" Материалы ">
      <formula>NOT(ISERROR(SEARCH(" Материалы ",A2)))</formula>
    </cfRule>
    <cfRule type="containsText" dxfId="55" priority="10" stopIfTrue="1" operator="containsText" text=" Изделия арматурные ">
      <formula>NOT(ISERROR(SEARCH(" Изделия арматурные ",A2)))</formula>
    </cfRule>
    <cfRule type="containsText" dxfId="54" priority="11" stopIfTrue="1" operator="containsText" text=" Прокат ">
      <formula>NOT(ISERROR(SEARCH(" Прокат ",A2)))</formula>
    </cfRule>
    <cfRule type="containsText" dxfId="53" priority="12" stopIfTrue="1" operator="containsText" text="Элементы на отм.">
      <formula>NOT(ISERROR(SEARCH("Элементы на отм.",A2)))</formula>
    </cfRule>
    <cfRule type="containsText" dxfId="52" priority="13" stopIfTrue="1" operator="containsText" text=", на ">
      <formula>NOT(ISERROR(SEARCH(", на ",A2)))</formula>
    </cfRule>
    <cfRule type="containsText" dxfId="51" priority="14" stopIfTrue="1" operator="containsText" text="шт.)">
      <formula>NOT(ISERROR(SEARCH("шт.)",A2)))</formula>
    </cfRule>
  </conditionalFormatting>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91D65-5766-4E97-818B-8EA9F0E92F98}">
  <sheetPr codeName="Лист54">
    <tabColor rgb="FF000000" tint="1"/>
  </sheetPr>
  <dimension ref="A1:X151"/>
  <sheetViews>
    <sheetView topLeftCell="A22" workbookViewId="0">
      <selection activeCell="M34" sqref="M34"/>
    </sheetView>
  </sheetViews>
  <sheetFormatPr defaultRowHeight="15" x14ac:dyDescent="0.25"/>
  <cols>
    <col min="1" max="1" width="10.7109375" style="11" customWidth="1"/>
    <col min="2" max="2" width="8.7109375" style="11" customWidth="1"/>
    <col min="3" max="3" width="10.7109375" style="11" customWidth="1"/>
    <col min="4" max="23" width="8.7109375" style="11" customWidth="1"/>
    <col min="24" max="24" width="30.7109375" style="11" customWidth="1"/>
    <col min="25" max="16384" width="9.140625" style="11"/>
  </cols>
  <sheetData>
    <row r="1" spans="1:24" ht="18.75" x14ac:dyDescent="0.25">
      <c r="A1" s="147" t="s">
        <v>4093</v>
      </c>
      <c r="B1" s="148"/>
      <c r="C1" s="148"/>
      <c r="D1" s="148"/>
      <c r="E1" s="148"/>
      <c r="F1" s="148"/>
      <c r="G1" s="148"/>
      <c r="H1" s="148"/>
      <c r="I1" s="148"/>
      <c r="J1" s="148"/>
      <c r="K1" s="148"/>
      <c r="L1" s="148"/>
      <c r="M1" s="148"/>
      <c r="N1" s="148"/>
      <c r="O1" s="148"/>
      <c r="P1" s="148"/>
      <c r="Q1" s="148"/>
      <c r="R1" s="148"/>
      <c r="S1" s="148"/>
      <c r="T1" s="148"/>
      <c r="U1" s="148"/>
      <c r="V1" s="148"/>
      <c r="W1" s="148"/>
      <c r="X1" s="149"/>
    </row>
    <row r="2" spans="1:24" ht="220.5" x14ac:dyDescent="0.25">
      <c r="A2" s="32" t="s">
        <v>4303</v>
      </c>
      <c r="B2" s="112" t="s">
        <v>4093</v>
      </c>
      <c r="C2" s="112" t="s">
        <v>4093</v>
      </c>
      <c r="D2" s="112" t="s">
        <v>4093</v>
      </c>
      <c r="E2" s="112" t="s">
        <v>4093</v>
      </c>
      <c r="F2" s="112" t="s">
        <v>4093</v>
      </c>
      <c r="G2" s="112" t="s">
        <v>4093</v>
      </c>
      <c r="H2" s="112" t="s">
        <v>4093</v>
      </c>
      <c r="I2" s="112" t="s">
        <v>4093</v>
      </c>
      <c r="J2" s="112" t="s">
        <v>4093</v>
      </c>
      <c r="K2" s="112" t="s">
        <v>4093</v>
      </c>
      <c r="L2" s="112" t="s">
        <v>4093</v>
      </c>
      <c r="M2" s="112" t="s">
        <v>4093</v>
      </c>
      <c r="N2" s="112" t="s">
        <v>4093</v>
      </c>
      <c r="O2" s="112" t="s">
        <v>4093</v>
      </c>
      <c r="P2" s="112" t="s">
        <v>4093</v>
      </c>
      <c r="Q2" s="112" t="s">
        <v>4093</v>
      </c>
      <c r="R2" s="112" t="s">
        <v>4093</v>
      </c>
      <c r="S2" s="112" t="s">
        <v>4093</v>
      </c>
      <c r="T2" s="112" t="s">
        <v>4093</v>
      </c>
      <c r="U2" s="112" t="s">
        <v>4093</v>
      </c>
      <c r="V2" s="112" t="s">
        <v>4093</v>
      </c>
      <c r="W2" s="112" t="s">
        <v>4093</v>
      </c>
      <c r="X2" s="113" t="s">
        <v>4093</v>
      </c>
    </row>
    <row r="3" spans="1:24" ht="31.5" x14ac:dyDescent="0.25">
      <c r="A3" s="32" t="s">
        <v>2921</v>
      </c>
      <c r="B3" s="30" t="s">
        <v>2920</v>
      </c>
      <c r="C3" s="30" t="s">
        <v>4304</v>
      </c>
      <c r="D3" s="30" t="s">
        <v>4305</v>
      </c>
      <c r="E3" s="30" t="s">
        <v>2978</v>
      </c>
      <c r="F3" s="30" t="s">
        <v>2998</v>
      </c>
      <c r="G3" s="30" t="s">
        <v>3017</v>
      </c>
      <c r="H3" s="30" t="s">
        <v>3037</v>
      </c>
      <c r="I3" s="30" t="s">
        <v>3074</v>
      </c>
      <c r="J3" s="30" t="s">
        <v>3126</v>
      </c>
      <c r="K3" s="30" t="s">
        <v>3128</v>
      </c>
      <c r="L3" s="30" t="s">
        <v>3130</v>
      </c>
      <c r="M3" s="30" t="s">
        <v>3132</v>
      </c>
      <c r="N3" s="30" t="s">
        <v>3134</v>
      </c>
      <c r="O3" s="30" t="s">
        <v>3136</v>
      </c>
      <c r="P3" s="30" t="s">
        <v>3138</v>
      </c>
      <c r="Q3" s="30" t="s">
        <v>3140</v>
      </c>
      <c r="R3" s="30" t="s">
        <v>3142</v>
      </c>
      <c r="S3" s="30" t="s">
        <v>3144</v>
      </c>
      <c r="T3" s="30" t="s">
        <v>3146</v>
      </c>
      <c r="U3" s="30" t="s">
        <v>3148</v>
      </c>
      <c r="V3" s="30" t="s">
        <v>3150</v>
      </c>
      <c r="W3" s="30" t="s">
        <v>3736</v>
      </c>
      <c r="X3" s="33" t="s">
        <v>4306</v>
      </c>
    </row>
    <row r="4" spans="1:24" ht="31.5" x14ac:dyDescent="0.25">
      <c r="A4" s="100" t="s">
        <v>2</v>
      </c>
      <c r="B4" s="134" t="s">
        <v>4307</v>
      </c>
      <c r="C4" s="112" t="s">
        <v>4308</v>
      </c>
      <c r="D4" s="112" t="s">
        <v>4309</v>
      </c>
      <c r="E4" s="112" t="s">
        <v>4093</v>
      </c>
      <c r="F4" s="112" t="s">
        <v>4093</v>
      </c>
      <c r="G4" s="112" t="s">
        <v>4093</v>
      </c>
      <c r="H4" s="112" t="s">
        <v>4093</v>
      </c>
      <c r="I4" s="112" t="s">
        <v>4093</v>
      </c>
      <c r="J4" s="112" t="s">
        <v>4093</v>
      </c>
      <c r="K4" s="112" t="s">
        <v>4093</v>
      </c>
      <c r="L4" s="112" t="s">
        <v>4093</v>
      </c>
      <c r="M4" s="112" t="s">
        <v>4093</v>
      </c>
      <c r="N4" s="112" t="s">
        <v>4093</v>
      </c>
      <c r="O4" s="112" t="s">
        <v>4093</v>
      </c>
      <c r="P4" s="112" t="s">
        <v>4093</v>
      </c>
      <c r="Q4" s="112" t="s">
        <v>4093</v>
      </c>
      <c r="R4" s="112" t="s">
        <v>4093</v>
      </c>
      <c r="S4" s="112" t="s">
        <v>4310</v>
      </c>
      <c r="T4" s="112" t="s">
        <v>4310</v>
      </c>
      <c r="U4" s="112" t="s">
        <v>4093</v>
      </c>
      <c r="V4" s="112" t="s">
        <v>4093</v>
      </c>
      <c r="W4" s="112" t="s">
        <v>4093</v>
      </c>
      <c r="X4" s="33" t="s">
        <v>4311</v>
      </c>
    </row>
    <row r="5" spans="1:24" ht="31.5" x14ac:dyDescent="0.25">
      <c r="A5" s="142"/>
      <c r="B5" s="144"/>
      <c r="C5" s="112" t="s">
        <v>4312</v>
      </c>
      <c r="D5" s="112" t="s">
        <v>4313</v>
      </c>
      <c r="E5" s="112" t="s">
        <v>4093</v>
      </c>
      <c r="F5" s="112" t="s">
        <v>4093</v>
      </c>
      <c r="G5" s="112" t="s">
        <v>4093</v>
      </c>
      <c r="H5" s="112" t="s">
        <v>4093</v>
      </c>
      <c r="I5" s="112" t="s">
        <v>4093</v>
      </c>
      <c r="J5" s="112" t="s">
        <v>4093</v>
      </c>
      <c r="K5" s="112" t="s">
        <v>4093</v>
      </c>
      <c r="L5" s="112" t="s">
        <v>4093</v>
      </c>
      <c r="M5" s="112" t="s">
        <v>4093</v>
      </c>
      <c r="N5" s="112" t="s">
        <v>4093</v>
      </c>
      <c r="O5" s="112" t="s">
        <v>4093</v>
      </c>
      <c r="P5" s="112" t="s">
        <v>4093</v>
      </c>
      <c r="Q5" s="112" t="s">
        <v>4314</v>
      </c>
      <c r="R5" s="112" t="s">
        <v>4315</v>
      </c>
      <c r="S5" s="112" t="s">
        <v>4093</v>
      </c>
      <c r="T5" s="112" t="s">
        <v>4093</v>
      </c>
      <c r="U5" s="112" t="s">
        <v>4093</v>
      </c>
      <c r="V5" s="112" t="s">
        <v>4093</v>
      </c>
      <c r="W5" s="112" t="s">
        <v>4093</v>
      </c>
      <c r="X5" s="33" t="s">
        <v>4316</v>
      </c>
    </row>
    <row r="6" spans="1:24" ht="15.75" x14ac:dyDescent="0.25">
      <c r="A6" s="142"/>
      <c r="B6" s="144"/>
      <c r="C6" s="112" t="s">
        <v>4317</v>
      </c>
      <c r="D6" s="112" t="s">
        <v>4318</v>
      </c>
      <c r="E6" s="112" t="s">
        <v>4093</v>
      </c>
      <c r="F6" s="112" t="s">
        <v>4093</v>
      </c>
      <c r="G6" s="112" t="s">
        <v>4093</v>
      </c>
      <c r="H6" s="112" t="s">
        <v>4093</v>
      </c>
      <c r="I6" s="112" t="s">
        <v>4093</v>
      </c>
      <c r="J6" s="112" t="s">
        <v>4093</v>
      </c>
      <c r="K6" s="112" t="s">
        <v>4093</v>
      </c>
      <c r="L6" s="112" t="s">
        <v>4093</v>
      </c>
      <c r="M6" s="112" t="s">
        <v>4093</v>
      </c>
      <c r="N6" s="112" t="s">
        <v>4093</v>
      </c>
      <c r="O6" s="112" t="s">
        <v>4093</v>
      </c>
      <c r="P6" s="112" t="s">
        <v>4093</v>
      </c>
      <c r="Q6" s="112" t="s">
        <v>4093</v>
      </c>
      <c r="R6" s="112" t="s">
        <v>4093</v>
      </c>
      <c r="S6" s="112" t="s">
        <v>4126</v>
      </c>
      <c r="T6" s="112" t="s">
        <v>4126</v>
      </c>
      <c r="U6" s="112" t="s">
        <v>4093</v>
      </c>
      <c r="V6" s="112" t="s">
        <v>4093</v>
      </c>
      <c r="W6" s="112" t="s">
        <v>4093</v>
      </c>
      <c r="X6" s="33" t="s">
        <v>4319</v>
      </c>
    </row>
    <row r="7" spans="1:24" ht="15.75" x14ac:dyDescent="0.25">
      <c r="A7" s="142"/>
      <c r="B7" s="144"/>
      <c r="C7" s="112" t="s">
        <v>4320</v>
      </c>
      <c r="D7" s="112" t="s">
        <v>4321</v>
      </c>
      <c r="E7" s="112" t="s">
        <v>4093</v>
      </c>
      <c r="F7" s="112" t="s">
        <v>4093</v>
      </c>
      <c r="G7" s="112" t="s">
        <v>4093</v>
      </c>
      <c r="H7" s="112" t="s">
        <v>4093</v>
      </c>
      <c r="I7" s="112" t="s">
        <v>4093</v>
      </c>
      <c r="J7" s="112" t="s">
        <v>4093</v>
      </c>
      <c r="K7" s="112" t="s">
        <v>4093</v>
      </c>
      <c r="L7" s="112" t="s">
        <v>4093</v>
      </c>
      <c r="M7" s="112" t="s">
        <v>4093</v>
      </c>
      <c r="N7" s="112" t="s">
        <v>4093</v>
      </c>
      <c r="O7" s="112" t="s">
        <v>4093</v>
      </c>
      <c r="P7" s="112" t="s">
        <v>4093</v>
      </c>
      <c r="Q7" s="112" t="s">
        <v>4093</v>
      </c>
      <c r="R7" s="112" t="s">
        <v>4321</v>
      </c>
      <c r="S7" s="112" t="s">
        <v>4093</v>
      </c>
      <c r="T7" s="112" t="s">
        <v>4093</v>
      </c>
      <c r="U7" s="112" t="s">
        <v>4093</v>
      </c>
      <c r="V7" s="112" t="s">
        <v>4093</v>
      </c>
      <c r="W7" s="112" t="s">
        <v>4093</v>
      </c>
      <c r="X7" s="33" t="s">
        <v>4322</v>
      </c>
    </row>
    <row r="8" spans="1:24" ht="15.75" x14ac:dyDescent="0.25">
      <c r="A8" s="142"/>
      <c r="B8" s="144"/>
      <c r="C8" s="112" t="s">
        <v>4323</v>
      </c>
      <c r="D8" s="112" t="s">
        <v>4318</v>
      </c>
      <c r="E8" s="112" t="s">
        <v>4093</v>
      </c>
      <c r="F8" s="112" t="s">
        <v>4093</v>
      </c>
      <c r="G8" s="112" t="s">
        <v>4093</v>
      </c>
      <c r="H8" s="112" t="s">
        <v>4093</v>
      </c>
      <c r="I8" s="112" t="s">
        <v>4093</v>
      </c>
      <c r="J8" s="112" t="s">
        <v>4093</v>
      </c>
      <c r="K8" s="112" t="s">
        <v>4093</v>
      </c>
      <c r="L8" s="112" t="s">
        <v>4093</v>
      </c>
      <c r="M8" s="112" t="s">
        <v>4093</v>
      </c>
      <c r="N8" s="112" t="s">
        <v>4093</v>
      </c>
      <c r="O8" s="112" t="s">
        <v>4093</v>
      </c>
      <c r="P8" s="112" t="s">
        <v>4093</v>
      </c>
      <c r="Q8" s="112" t="s">
        <v>4093</v>
      </c>
      <c r="R8" s="112" t="s">
        <v>4093</v>
      </c>
      <c r="S8" s="112" t="s">
        <v>4126</v>
      </c>
      <c r="T8" s="112" t="s">
        <v>4126</v>
      </c>
      <c r="U8" s="112" t="s">
        <v>4093</v>
      </c>
      <c r="V8" s="112" t="s">
        <v>4093</v>
      </c>
      <c r="W8" s="112" t="s">
        <v>4093</v>
      </c>
      <c r="X8" s="33" t="s">
        <v>4324</v>
      </c>
    </row>
    <row r="9" spans="1:24" ht="15.75" x14ac:dyDescent="0.25">
      <c r="A9" s="142"/>
      <c r="B9" s="144"/>
      <c r="C9" s="112" t="s">
        <v>4250</v>
      </c>
      <c r="D9" s="112" t="s">
        <v>4206</v>
      </c>
      <c r="E9" s="112" t="s">
        <v>4093</v>
      </c>
      <c r="F9" s="112" t="s">
        <v>4093</v>
      </c>
      <c r="G9" s="112" t="s">
        <v>4093</v>
      </c>
      <c r="H9" s="112" t="s">
        <v>4093</v>
      </c>
      <c r="I9" s="112" t="s">
        <v>4093</v>
      </c>
      <c r="J9" s="112" t="s">
        <v>4093</v>
      </c>
      <c r="K9" s="112" t="s">
        <v>4093</v>
      </c>
      <c r="L9" s="112" t="s">
        <v>4093</v>
      </c>
      <c r="M9" s="112" t="s">
        <v>4093</v>
      </c>
      <c r="N9" s="112" t="s">
        <v>4093</v>
      </c>
      <c r="O9" s="112" t="s">
        <v>4093</v>
      </c>
      <c r="P9" s="112" t="s">
        <v>4093</v>
      </c>
      <c r="Q9" s="112" t="s">
        <v>4093</v>
      </c>
      <c r="R9" s="112" t="s">
        <v>4206</v>
      </c>
      <c r="S9" s="112" t="s">
        <v>4093</v>
      </c>
      <c r="T9" s="112" t="s">
        <v>4093</v>
      </c>
      <c r="U9" s="112" t="s">
        <v>4093</v>
      </c>
      <c r="V9" s="112" t="s">
        <v>4093</v>
      </c>
      <c r="W9" s="112" t="s">
        <v>4093</v>
      </c>
      <c r="X9" s="33" t="s">
        <v>4325</v>
      </c>
    </row>
    <row r="10" spans="1:24" ht="15.75" x14ac:dyDescent="0.25">
      <c r="A10" s="142"/>
      <c r="B10" s="145"/>
      <c r="C10" s="112" t="s">
        <v>4326</v>
      </c>
      <c r="D10" s="112" t="s">
        <v>4327</v>
      </c>
      <c r="E10" s="112" t="s">
        <v>4093</v>
      </c>
      <c r="F10" s="112" t="s">
        <v>4093</v>
      </c>
      <c r="G10" s="112" t="s">
        <v>4093</v>
      </c>
      <c r="H10" s="112" t="s">
        <v>4093</v>
      </c>
      <c r="I10" s="112" t="s">
        <v>4093</v>
      </c>
      <c r="J10" s="112" t="s">
        <v>4093</v>
      </c>
      <c r="K10" s="112" t="s">
        <v>4093</v>
      </c>
      <c r="L10" s="112" t="s">
        <v>4093</v>
      </c>
      <c r="M10" s="112" t="s">
        <v>4093</v>
      </c>
      <c r="N10" s="112" t="s">
        <v>4093</v>
      </c>
      <c r="O10" s="112" t="s">
        <v>4093</v>
      </c>
      <c r="P10" s="112" t="s">
        <v>4093</v>
      </c>
      <c r="Q10" s="112" t="s">
        <v>4327</v>
      </c>
      <c r="R10" s="112" t="s">
        <v>4093</v>
      </c>
      <c r="S10" s="112" t="s">
        <v>4093</v>
      </c>
      <c r="T10" s="112" t="s">
        <v>4093</v>
      </c>
      <c r="U10" s="112" t="s">
        <v>4093</v>
      </c>
      <c r="V10" s="112" t="s">
        <v>4093</v>
      </c>
      <c r="W10" s="112" t="s">
        <v>4093</v>
      </c>
      <c r="X10" s="33" t="s">
        <v>4328</v>
      </c>
    </row>
    <row r="11" spans="1:24" ht="15.75" x14ac:dyDescent="0.25">
      <c r="A11" s="142"/>
      <c r="B11" s="112" t="s">
        <v>4329</v>
      </c>
      <c r="C11" s="112" t="s">
        <v>4330</v>
      </c>
      <c r="D11" s="112" t="s">
        <v>4331</v>
      </c>
      <c r="E11" s="112" t="s">
        <v>4093</v>
      </c>
      <c r="F11" s="112" t="s">
        <v>4093</v>
      </c>
      <c r="G11" s="112" t="s">
        <v>4093</v>
      </c>
      <c r="H11" s="112" t="s">
        <v>4093</v>
      </c>
      <c r="I11" s="112" t="s">
        <v>4093</v>
      </c>
      <c r="J11" s="112" t="s">
        <v>4093</v>
      </c>
      <c r="K11" s="112" t="s">
        <v>4093</v>
      </c>
      <c r="L11" s="112" t="s">
        <v>4093</v>
      </c>
      <c r="M11" s="112" t="s">
        <v>4093</v>
      </c>
      <c r="N11" s="112" t="s">
        <v>4093</v>
      </c>
      <c r="O11" s="112" t="s">
        <v>4093</v>
      </c>
      <c r="P11" s="112" t="s">
        <v>4093</v>
      </c>
      <c r="Q11" s="112" t="s">
        <v>4093</v>
      </c>
      <c r="R11" s="112" t="s">
        <v>4093</v>
      </c>
      <c r="S11" s="112" t="s">
        <v>4093</v>
      </c>
      <c r="T11" s="112" t="s">
        <v>4093</v>
      </c>
      <c r="U11" s="112" t="s">
        <v>4093</v>
      </c>
      <c r="V11" s="112" t="s">
        <v>4331</v>
      </c>
      <c r="W11" s="112" t="s">
        <v>4093</v>
      </c>
      <c r="X11" s="33" t="s">
        <v>4332</v>
      </c>
    </row>
    <row r="12" spans="1:24" ht="15.75" x14ac:dyDescent="0.25">
      <c r="A12" s="142"/>
      <c r="B12" s="134" t="s">
        <v>4333</v>
      </c>
      <c r="C12" s="112" t="s">
        <v>4334</v>
      </c>
      <c r="D12" s="112" t="s">
        <v>4335</v>
      </c>
      <c r="E12" s="112" t="s">
        <v>4093</v>
      </c>
      <c r="F12" s="112" t="s">
        <v>4093</v>
      </c>
      <c r="G12" s="112" t="s">
        <v>4093</v>
      </c>
      <c r="H12" s="112" t="s">
        <v>4093</v>
      </c>
      <c r="I12" s="112" t="s">
        <v>4093</v>
      </c>
      <c r="J12" s="112" t="s">
        <v>4093</v>
      </c>
      <c r="K12" s="112" t="s">
        <v>4093</v>
      </c>
      <c r="L12" s="112" t="s">
        <v>4093</v>
      </c>
      <c r="M12" s="112" t="s">
        <v>4093</v>
      </c>
      <c r="N12" s="112" t="s">
        <v>4093</v>
      </c>
      <c r="O12" s="112" t="s">
        <v>4093</v>
      </c>
      <c r="P12" s="112" t="s">
        <v>4093</v>
      </c>
      <c r="Q12" s="112" t="s">
        <v>4093</v>
      </c>
      <c r="R12" s="112" t="s">
        <v>4093</v>
      </c>
      <c r="S12" s="112" t="s">
        <v>4093</v>
      </c>
      <c r="T12" s="112" t="s">
        <v>4093</v>
      </c>
      <c r="U12" s="112" t="s">
        <v>4335</v>
      </c>
      <c r="V12" s="112" t="s">
        <v>4093</v>
      </c>
      <c r="W12" s="112" t="s">
        <v>4093</v>
      </c>
      <c r="X12" s="33" t="s">
        <v>4336</v>
      </c>
    </row>
    <row r="13" spans="1:24" ht="15.75" x14ac:dyDescent="0.25">
      <c r="A13" s="142"/>
      <c r="B13" s="144"/>
      <c r="C13" s="112" t="s">
        <v>4337</v>
      </c>
      <c r="D13" s="112" t="s">
        <v>4331</v>
      </c>
      <c r="E13" s="112" t="s">
        <v>4093</v>
      </c>
      <c r="F13" s="112" t="s">
        <v>4093</v>
      </c>
      <c r="G13" s="112" t="s">
        <v>4093</v>
      </c>
      <c r="H13" s="112" t="s">
        <v>4093</v>
      </c>
      <c r="I13" s="112" t="s">
        <v>4093</v>
      </c>
      <c r="J13" s="112" t="s">
        <v>4093</v>
      </c>
      <c r="K13" s="112" t="s">
        <v>4093</v>
      </c>
      <c r="L13" s="112" t="s">
        <v>4093</v>
      </c>
      <c r="M13" s="112" t="s">
        <v>4093</v>
      </c>
      <c r="N13" s="112" t="s">
        <v>4093</v>
      </c>
      <c r="O13" s="112" t="s">
        <v>4093</v>
      </c>
      <c r="P13" s="112" t="s">
        <v>4093</v>
      </c>
      <c r="Q13" s="112" t="s">
        <v>4093</v>
      </c>
      <c r="R13" s="112" t="s">
        <v>4093</v>
      </c>
      <c r="S13" s="112" t="s">
        <v>4093</v>
      </c>
      <c r="T13" s="112" t="s">
        <v>4093</v>
      </c>
      <c r="U13" s="112" t="s">
        <v>4093</v>
      </c>
      <c r="V13" s="112" t="s">
        <v>4331</v>
      </c>
      <c r="W13" s="112" t="s">
        <v>4093</v>
      </c>
      <c r="X13" s="33" t="s">
        <v>4338</v>
      </c>
    </row>
    <row r="14" spans="1:24" ht="15.75" x14ac:dyDescent="0.25">
      <c r="A14" s="142"/>
      <c r="B14" s="144"/>
      <c r="C14" s="112" t="s">
        <v>4339</v>
      </c>
      <c r="D14" s="112" t="s">
        <v>4340</v>
      </c>
      <c r="E14" s="112" t="s">
        <v>4093</v>
      </c>
      <c r="F14" s="112" t="s">
        <v>4093</v>
      </c>
      <c r="G14" s="112" t="s">
        <v>4093</v>
      </c>
      <c r="H14" s="112" t="s">
        <v>4093</v>
      </c>
      <c r="I14" s="112" t="s">
        <v>4093</v>
      </c>
      <c r="J14" s="112" t="s">
        <v>4093</v>
      </c>
      <c r="K14" s="112" t="s">
        <v>4093</v>
      </c>
      <c r="L14" s="112" t="s">
        <v>4093</v>
      </c>
      <c r="M14" s="112" t="s">
        <v>4093</v>
      </c>
      <c r="N14" s="112" t="s">
        <v>4093</v>
      </c>
      <c r="O14" s="112" t="s">
        <v>4093</v>
      </c>
      <c r="P14" s="112" t="s">
        <v>4093</v>
      </c>
      <c r="Q14" s="112" t="s">
        <v>4093</v>
      </c>
      <c r="R14" s="112" t="s">
        <v>4093</v>
      </c>
      <c r="S14" s="112" t="s">
        <v>4093</v>
      </c>
      <c r="T14" s="112" t="s">
        <v>4093</v>
      </c>
      <c r="U14" s="112" t="s">
        <v>4093</v>
      </c>
      <c r="V14" s="112" t="s">
        <v>4340</v>
      </c>
      <c r="W14" s="112" t="s">
        <v>4093</v>
      </c>
      <c r="X14" s="33" t="s">
        <v>4341</v>
      </c>
    </row>
    <row r="15" spans="1:24" ht="15.75" x14ac:dyDescent="0.25">
      <c r="A15" s="142"/>
      <c r="B15" s="144"/>
      <c r="C15" s="112" t="s">
        <v>4320</v>
      </c>
      <c r="D15" s="112" t="s">
        <v>4342</v>
      </c>
      <c r="E15" s="112" t="s">
        <v>4093</v>
      </c>
      <c r="F15" s="112" t="s">
        <v>4093</v>
      </c>
      <c r="G15" s="112" t="s">
        <v>4093</v>
      </c>
      <c r="H15" s="112" t="s">
        <v>4093</v>
      </c>
      <c r="I15" s="112" t="s">
        <v>4093</v>
      </c>
      <c r="J15" s="112" t="s">
        <v>4093</v>
      </c>
      <c r="K15" s="112" t="s">
        <v>4093</v>
      </c>
      <c r="L15" s="112" t="s">
        <v>4093</v>
      </c>
      <c r="M15" s="112" t="s">
        <v>4093</v>
      </c>
      <c r="N15" s="112" t="s">
        <v>4093</v>
      </c>
      <c r="O15" s="112" t="s">
        <v>4093</v>
      </c>
      <c r="P15" s="112" t="s">
        <v>4093</v>
      </c>
      <c r="Q15" s="112" t="s">
        <v>4093</v>
      </c>
      <c r="R15" s="112" t="s">
        <v>4093</v>
      </c>
      <c r="S15" s="112" t="s">
        <v>4093</v>
      </c>
      <c r="T15" s="112" t="s">
        <v>4093</v>
      </c>
      <c r="U15" s="112" t="s">
        <v>4093</v>
      </c>
      <c r="V15" s="112" t="s">
        <v>4093</v>
      </c>
      <c r="W15" s="112" t="s">
        <v>4342</v>
      </c>
      <c r="X15" s="33" t="s">
        <v>4343</v>
      </c>
    </row>
    <row r="16" spans="1:24" ht="15.75" x14ac:dyDescent="0.25">
      <c r="A16" s="142"/>
      <c r="B16" s="144"/>
      <c r="C16" s="112" t="s">
        <v>4323</v>
      </c>
      <c r="D16" s="112" t="s">
        <v>4344</v>
      </c>
      <c r="E16" s="112" t="s">
        <v>4093</v>
      </c>
      <c r="F16" s="112" t="s">
        <v>4093</v>
      </c>
      <c r="G16" s="112" t="s">
        <v>4093</v>
      </c>
      <c r="H16" s="112" t="s">
        <v>4093</v>
      </c>
      <c r="I16" s="112" t="s">
        <v>4093</v>
      </c>
      <c r="J16" s="112" t="s">
        <v>4093</v>
      </c>
      <c r="K16" s="112" t="s">
        <v>4093</v>
      </c>
      <c r="L16" s="112" t="s">
        <v>4093</v>
      </c>
      <c r="M16" s="112" t="s">
        <v>4093</v>
      </c>
      <c r="N16" s="112" t="s">
        <v>4093</v>
      </c>
      <c r="O16" s="112" t="s">
        <v>4093</v>
      </c>
      <c r="P16" s="112" t="s">
        <v>4093</v>
      </c>
      <c r="Q16" s="112" t="s">
        <v>4093</v>
      </c>
      <c r="R16" s="112" t="s">
        <v>4093</v>
      </c>
      <c r="S16" s="112" t="s">
        <v>4093</v>
      </c>
      <c r="T16" s="112" t="s">
        <v>4093</v>
      </c>
      <c r="U16" s="112" t="s">
        <v>4093</v>
      </c>
      <c r="V16" s="112" t="s">
        <v>4344</v>
      </c>
      <c r="W16" s="112" t="s">
        <v>4093</v>
      </c>
      <c r="X16" s="33" t="s">
        <v>4345</v>
      </c>
    </row>
    <row r="17" spans="1:24" ht="15.75" x14ac:dyDescent="0.25">
      <c r="A17" s="142"/>
      <c r="B17" s="144"/>
      <c r="C17" s="112" t="s">
        <v>4346</v>
      </c>
      <c r="D17" s="112" t="s">
        <v>4347</v>
      </c>
      <c r="E17" s="112" t="s">
        <v>4093</v>
      </c>
      <c r="F17" s="112" t="s">
        <v>4093</v>
      </c>
      <c r="G17" s="112" t="s">
        <v>4093</v>
      </c>
      <c r="H17" s="112" t="s">
        <v>4093</v>
      </c>
      <c r="I17" s="112" t="s">
        <v>4093</v>
      </c>
      <c r="J17" s="112" t="s">
        <v>4093</v>
      </c>
      <c r="K17" s="112" t="s">
        <v>4093</v>
      </c>
      <c r="L17" s="112" t="s">
        <v>4093</v>
      </c>
      <c r="M17" s="112" t="s">
        <v>4093</v>
      </c>
      <c r="N17" s="112" t="s">
        <v>4093</v>
      </c>
      <c r="O17" s="112" t="s">
        <v>4093</v>
      </c>
      <c r="P17" s="112" t="s">
        <v>4093</v>
      </c>
      <c r="Q17" s="112" t="s">
        <v>4347</v>
      </c>
      <c r="R17" s="112" t="s">
        <v>4093</v>
      </c>
      <c r="S17" s="112" t="s">
        <v>4093</v>
      </c>
      <c r="T17" s="112" t="s">
        <v>4093</v>
      </c>
      <c r="U17" s="112" t="s">
        <v>4093</v>
      </c>
      <c r="V17" s="112" t="s">
        <v>4093</v>
      </c>
      <c r="W17" s="112" t="s">
        <v>4093</v>
      </c>
      <c r="X17" s="33" t="s">
        <v>4348</v>
      </c>
    </row>
    <row r="18" spans="1:24" ht="15.75" x14ac:dyDescent="0.25">
      <c r="A18" s="142"/>
      <c r="B18" s="144"/>
      <c r="C18" s="112" t="s">
        <v>4349</v>
      </c>
      <c r="D18" s="112" t="s">
        <v>4350</v>
      </c>
      <c r="E18" s="112" t="s">
        <v>4093</v>
      </c>
      <c r="F18" s="112" t="s">
        <v>4093</v>
      </c>
      <c r="G18" s="112" t="s">
        <v>4093</v>
      </c>
      <c r="H18" s="112" t="s">
        <v>4093</v>
      </c>
      <c r="I18" s="112" t="s">
        <v>4093</v>
      </c>
      <c r="J18" s="112" t="s">
        <v>4093</v>
      </c>
      <c r="K18" s="112" t="s">
        <v>4093</v>
      </c>
      <c r="L18" s="112" t="s">
        <v>4093</v>
      </c>
      <c r="M18" s="112" t="s">
        <v>4093</v>
      </c>
      <c r="N18" s="112" t="s">
        <v>4093</v>
      </c>
      <c r="O18" s="112" t="s">
        <v>4093</v>
      </c>
      <c r="P18" s="112" t="s">
        <v>4093</v>
      </c>
      <c r="Q18" s="112" t="s">
        <v>4350</v>
      </c>
      <c r="R18" s="112" t="s">
        <v>4093</v>
      </c>
      <c r="S18" s="112" t="s">
        <v>4093</v>
      </c>
      <c r="T18" s="112" t="s">
        <v>4093</v>
      </c>
      <c r="U18" s="112" t="s">
        <v>4093</v>
      </c>
      <c r="V18" s="112" t="s">
        <v>4093</v>
      </c>
      <c r="W18" s="112" t="s">
        <v>4093</v>
      </c>
      <c r="X18" s="33" t="s">
        <v>4351</v>
      </c>
    </row>
    <row r="19" spans="1:24" ht="15.75" x14ac:dyDescent="0.25">
      <c r="A19" s="142"/>
      <c r="B19" s="144"/>
      <c r="C19" s="112" t="s">
        <v>4352</v>
      </c>
      <c r="D19" s="112" t="s">
        <v>4353</v>
      </c>
      <c r="E19" s="112" t="s">
        <v>4093</v>
      </c>
      <c r="F19" s="112" t="s">
        <v>4093</v>
      </c>
      <c r="G19" s="112" t="s">
        <v>4093</v>
      </c>
      <c r="H19" s="112" t="s">
        <v>4093</v>
      </c>
      <c r="I19" s="112" t="s">
        <v>4093</v>
      </c>
      <c r="J19" s="112" t="s">
        <v>4093</v>
      </c>
      <c r="K19" s="112" t="s">
        <v>4093</v>
      </c>
      <c r="L19" s="112" t="s">
        <v>4093</v>
      </c>
      <c r="M19" s="112" t="s">
        <v>4093</v>
      </c>
      <c r="N19" s="112" t="s">
        <v>4093</v>
      </c>
      <c r="O19" s="112" t="s">
        <v>4093</v>
      </c>
      <c r="P19" s="112" t="s">
        <v>4093</v>
      </c>
      <c r="Q19" s="112" t="s">
        <v>4353</v>
      </c>
      <c r="R19" s="112" t="s">
        <v>4093</v>
      </c>
      <c r="S19" s="112" t="s">
        <v>4093</v>
      </c>
      <c r="T19" s="112" t="s">
        <v>4093</v>
      </c>
      <c r="U19" s="112" t="s">
        <v>4093</v>
      </c>
      <c r="V19" s="112" t="s">
        <v>4093</v>
      </c>
      <c r="W19" s="112" t="s">
        <v>4093</v>
      </c>
      <c r="X19" s="33" t="s">
        <v>4354</v>
      </c>
    </row>
    <row r="20" spans="1:24" ht="15.75" x14ac:dyDescent="0.25">
      <c r="A20" s="142"/>
      <c r="B20" s="144"/>
      <c r="C20" s="112" t="s">
        <v>4355</v>
      </c>
      <c r="D20" s="112" t="s">
        <v>4342</v>
      </c>
      <c r="E20" s="112" t="s">
        <v>4093</v>
      </c>
      <c r="F20" s="112" t="s">
        <v>4093</v>
      </c>
      <c r="G20" s="112" t="s">
        <v>4093</v>
      </c>
      <c r="H20" s="112" t="s">
        <v>4093</v>
      </c>
      <c r="I20" s="112" t="s">
        <v>4093</v>
      </c>
      <c r="J20" s="112" t="s">
        <v>4093</v>
      </c>
      <c r="K20" s="112" t="s">
        <v>4093</v>
      </c>
      <c r="L20" s="112" t="s">
        <v>4093</v>
      </c>
      <c r="M20" s="112" t="s">
        <v>4093</v>
      </c>
      <c r="N20" s="112" t="s">
        <v>4093</v>
      </c>
      <c r="O20" s="112" t="s">
        <v>4093</v>
      </c>
      <c r="P20" s="112" t="s">
        <v>4093</v>
      </c>
      <c r="Q20" s="112" t="s">
        <v>4093</v>
      </c>
      <c r="R20" s="112" t="s">
        <v>4093</v>
      </c>
      <c r="S20" s="112" t="s">
        <v>4093</v>
      </c>
      <c r="T20" s="112" t="s">
        <v>4093</v>
      </c>
      <c r="U20" s="112" t="s">
        <v>4093</v>
      </c>
      <c r="V20" s="112" t="s">
        <v>4093</v>
      </c>
      <c r="W20" s="112" t="s">
        <v>4342</v>
      </c>
      <c r="X20" s="33" t="s">
        <v>4356</v>
      </c>
    </row>
    <row r="21" spans="1:24" ht="15.75" x14ac:dyDescent="0.25">
      <c r="A21" s="142"/>
      <c r="B21" s="144"/>
      <c r="C21" s="112" t="s">
        <v>4357</v>
      </c>
      <c r="D21" s="112" t="s">
        <v>4329</v>
      </c>
      <c r="E21" s="112" t="s">
        <v>4093</v>
      </c>
      <c r="F21" s="112" t="s">
        <v>4093</v>
      </c>
      <c r="G21" s="112" t="s">
        <v>4093</v>
      </c>
      <c r="H21" s="112" t="s">
        <v>4093</v>
      </c>
      <c r="I21" s="112" t="s">
        <v>4093</v>
      </c>
      <c r="J21" s="112" t="s">
        <v>4093</v>
      </c>
      <c r="K21" s="112" t="s">
        <v>4093</v>
      </c>
      <c r="L21" s="112" t="s">
        <v>4093</v>
      </c>
      <c r="M21" s="112" t="s">
        <v>4093</v>
      </c>
      <c r="N21" s="112" t="s">
        <v>4093</v>
      </c>
      <c r="O21" s="112" t="s">
        <v>4093</v>
      </c>
      <c r="P21" s="112" t="s">
        <v>4093</v>
      </c>
      <c r="Q21" s="112" t="s">
        <v>4329</v>
      </c>
      <c r="R21" s="112" t="s">
        <v>4093</v>
      </c>
      <c r="S21" s="112" t="s">
        <v>4093</v>
      </c>
      <c r="T21" s="112" t="s">
        <v>4093</v>
      </c>
      <c r="U21" s="112" t="s">
        <v>4093</v>
      </c>
      <c r="V21" s="112" t="s">
        <v>4093</v>
      </c>
      <c r="W21" s="112" t="s">
        <v>4093</v>
      </c>
      <c r="X21" s="33" t="s">
        <v>4358</v>
      </c>
    </row>
    <row r="22" spans="1:24" ht="15.75" x14ac:dyDescent="0.25">
      <c r="A22" s="142"/>
      <c r="B22" s="144"/>
      <c r="C22" s="112" t="s">
        <v>4359</v>
      </c>
      <c r="D22" s="112" t="s">
        <v>4360</v>
      </c>
      <c r="E22" s="112" t="s">
        <v>4093</v>
      </c>
      <c r="F22" s="112" t="s">
        <v>4093</v>
      </c>
      <c r="G22" s="112" t="s">
        <v>4093</v>
      </c>
      <c r="H22" s="112" t="s">
        <v>4093</v>
      </c>
      <c r="I22" s="112" t="s">
        <v>4093</v>
      </c>
      <c r="J22" s="112" t="s">
        <v>4093</v>
      </c>
      <c r="K22" s="112" t="s">
        <v>4093</v>
      </c>
      <c r="L22" s="112" t="s">
        <v>4093</v>
      </c>
      <c r="M22" s="112" t="s">
        <v>4093</v>
      </c>
      <c r="N22" s="112" t="s">
        <v>4093</v>
      </c>
      <c r="O22" s="112" t="s">
        <v>4093</v>
      </c>
      <c r="P22" s="112" t="s">
        <v>4093</v>
      </c>
      <c r="Q22" s="112" t="s">
        <v>4093</v>
      </c>
      <c r="R22" s="112" t="s">
        <v>4093</v>
      </c>
      <c r="S22" s="112" t="s">
        <v>4093</v>
      </c>
      <c r="T22" s="112" t="s">
        <v>4093</v>
      </c>
      <c r="U22" s="112" t="s">
        <v>4093</v>
      </c>
      <c r="V22" s="112" t="s">
        <v>4360</v>
      </c>
      <c r="W22" s="112" t="s">
        <v>4093</v>
      </c>
      <c r="X22" s="33" t="s">
        <v>4361</v>
      </c>
    </row>
    <row r="23" spans="1:24" ht="15.75" x14ac:dyDescent="0.25">
      <c r="A23" s="142"/>
      <c r="B23" s="144"/>
      <c r="C23" s="112" t="s">
        <v>4362</v>
      </c>
      <c r="D23" s="112" t="s">
        <v>4363</v>
      </c>
      <c r="E23" s="112" t="s">
        <v>4093</v>
      </c>
      <c r="F23" s="112" t="s">
        <v>4093</v>
      </c>
      <c r="G23" s="112" t="s">
        <v>4093</v>
      </c>
      <c r="H23" s="112" t="s">
        <v>4093</v>
      </c>
      <c r="I23" s="112" t="s">
        <v>4093</v>
      </c>
      <c r="J23" s="112" t="s">
        <v>4093</v>
      </c>
      <c r="K23" s="112" t="s">
        <v>4093</v>
      </c>
      <c r="L23" s="112" t="s">
        <v>4093</v>
      </c>
      <c r="M23" s="112" t="s">
        <v>4093</v>
      </c>
      <c r="N23" s="112" t="s">
        <v>4093</v>
      </c>
      <c r="O23" s="112" t="s">
        <v>4093</v>
      </c>
      <c r="P23" s="112" t="s">
        <v>4093</v>
      </c>
      <c r="Q23" s="112" t="s">
        <v>4093</v>
      </c>
      <c r="R23" s="112" t="s">
        <v>4093</v>
      </c>
      <c r="S23" s="112" t="s">
        <v>4093</v>
      </c>
      <c r="T23" s="112" t="s">
        <v>4093</v>
      </c>
      <c r="U23" s="112" t="s">
        <v>4363</v>
      </c>
      <c r="V23" s="112" t="s">
        <v>4093</v>
      </c>
      <c r="W23" s="112" t="s">
        <v>4093</v>
      </c>
      <c r="X23" s="33" t="s">
        <v>4364</v>
      </c>
    </row>
    <row r="24" spans="1:24" ht="15.75" x14ac:dyDescent="0.25">
      <c r="A24" s="142"/>
      <c r="B24" s="144"/>
      <c r="C24" s="112" t="s">
        <v>4365</v>
      </c>
      <c r="D24" s="112" t="s">
        <v>4366</v>
      </c>
      <c r="E24" s="112" t="s">
        <v>4093</v>
      </c>
      <c r="F24" s="112" t="s">
        <v>4093</v>
      </c>
      <c r="G24" s="112" t="s">
        <v>4093</v>
      </c>
      <c r="H24" s="112" t="s">
        <v>4093</v>
      </c>
      <c r="I24" s="112" t="s">
        <v>4093</v>
      </c>
      <c r="J24" s="112" t="s">
        <v>4093</v>
      </c>
      <c r="K24" s="112" t="s">
        <v>4093</v>
      </c>
      <c r="L24" s="112" t="s">
        <v>4093</v>
      </c>
      <c r="M24" s="112" t="s">
        <v>4093</v>
      </c>
      <c r="N24" s="112" t="s">
        <v>4093</v>
      </c>
      <c r="O24" s="112" t="s">
        <v>4093</v>
      </c>
      <c r="P24" s="112" t="s">
        <v>4093</v>
      </c>
      <c r="Q24" s="112" t="s">
        <v>4093</v>
      </c>
      <c r="R24" s="112" t="s">
        <v>4093</v>
      </c>
      <c r="S24" s="112" t="s">
        <v>4093</v>
      </c>
      <c r="T24" s="112" t="s">
        <v>4093</v>
      </c>
      <c r="U24" s="112" t="s">
        <v>4093</v>
      </c>
      <c r="V24" s="112" t="s">
        <v>4366</v>
      </c>
      <c r="W24" s="112" t="s">
        <v>4093</v>
      </c>
      <c r="X24" s="33" t="s">
        <v>4367</v>
      </c>
    </row>
    <row r="25" spans="1:24" ht="15.75" x14ac:dyDescent="0.25">
      <c r="A25" s="142"/>
      <c r="B25" s="144"/>
      <c r="C25" s="112" t="s">
        <v>4368</v>
      </c>
      <c r="D25" s="112" t="s">
        <v>4369</v>
      </c>
      <c r="E25" s="112" t="s">
        <v>4093</v>
      </c>
      <c r="F25" s="112" t="s">
        <v>4093</v>
      </c>
      <c r="G25" s="112" t="s">
        <v>4093</v>
      </c>
      <c r="H25" s="112" t="s">
        <v>4093</v>
      </c>
      <c r="I25" s="112" t="s">
        <v>4093</v>
      </c>
      <c r="J25" s="112" t="s">
        <v>4093</v>
      </c>
      <c r="K25" s="112" t="s">
        <v>4093</v>
      </c>
      <c r="L25" s="112" t="s">
        <v>4093</v>
      </c>
      <c r="M25" s="112" t="s">
        <v>4093</v>
      </c>
      <c r="N25" s="112" t="s">
        <v>4093</v>
      </c>
      <c r="O25" s="112" t="s">
        <v>4093</v>
      </c>
      <c r="P25" s="112" t="s">
        <v>4093</v>
      </c>
      <c r="Q25" s="112" t="s">
        <v>4093</v>
      </c>
      <c r="R25" s="112" t="s">
        <v>4093</v>
      </c>
      <c r="S25" s="112" t="s">
        <v>4093</v>
      </c>
      <c r="T25" s="112" t="s">
        <v>4093</v>
      </c>
      <c r="U25" s="112" t="s">
        <v>4369</v>
      </c>
      <c r="V25" s="112" t="s">
        <v>4093</v>
      </c>
      <c r="W25" s="112" t="s">
        <v>4093</v>
      </c>
      <c r="X25" s="33" t="s">
        <v>4370</v>
      </c>
    </row>
    <row r="26" spans="1:24" ht="15.75" x14ac:dyDescent="0.25">
      <c r="A26" s="142"/>
      <c r="B26" s="144"/>
      <c r="C26" s="112" t="s">
        <v>4371</v>
      </c>
      <c r="D26" s="112" t="s">
        <v>4344</v>
      </c>
      <c r="E26" s="112" t="s">
        <v>4093</v>
      </c>
      <c r="F26" s="112" t="s">
        <v>4093</v>
      </c>
      <c r="G26" s="112" t="s">
        <v>4093</v>
      </c>
      <c r="H26" s="112" t="s">
        <v>4093</v>
      </c>
      <c r="I26" s="112" t="s">
        <v>4093</v>
      </c>
      <c r="J26" s="112" t="s">
        <v>4093</v>
      </c>
      <c r="K26" s="112" t="s">
        <v>4093</v>
      </c>
      <c r="L26" s="112" t="s">
        <v>4093</v>
      </c>
      <c r="M26" s="112" t="s">
        <v>4093</v>
      </c>
      <c r="N26" s="112" t="s">
        <v>4093</v>
      </c>
      <c r="O26" s="112" t="s">
        <v>4093</v>
      </c>
      <c r="P26" s="112" t="s">
        <v>4093</v>
      </c>
      <c r="Q26" s="112" t="s">
        <v>4093</v>
      </c>
      <c r="R26" s="112" t="s">
        <v>4093</v>
      </c>
      <c r="S26" s="112" t="s">
        <v>4093</v>
      </c>
      <c r="T26" s="112" t="s">
        <v>4093</v>
      </c>
      <c r="U26" s="112" t="s">
        <v>4093</v>
      </c>
      <c r="V26" s="112" t="s">
        <v>4344</v>
      </c>
      <c r="W26" s="112" t="s">
        <v>4093</v>
      </c>
      <c r="X26" s="33" t="s">
        <v>4372</v>
      </c>
    </row>
    <row r="27" spans="1:24" ht="15.75" x14ac:dyDescent="0.25">
      <c r="A27" s="142"/>
      <c r="B27" s="144"/>
      <c r="C27" s="112" t="s">
        <v>4373</v>
      </c>
      <c r="D27" s="112" t="s">
        <v>4374</v>
      </c>
      <c r="E27" s="112" t="s">
        <v>4093</v>
      </c>
      <c r="F27" s="112" t="s">
        <v>4093</v>
      </c>
      <c r="G27" s="112" t="s">
        <v>4093</v>
      </c>
      <c r="H27" s="112" t="s">
        <v>4093</v>
      </c>
      <c r="I27" s="112" t="s">
        <v>4093</v>
      </c>
      <c r="J27" s="112" t="s">
        <v>4093</v>
      </c>
      <c r="K27" s="112" t="s">
        <v>4093</v>
      </c>
      <c r="L27" s="112" t="s">
        <v>4093</v>
      </c>
      <c r="M27" s="112" t="s">
        <v>4093</v>
      </c>
      <c r="N27" s="112" t="s">
        <v>4093</v>
      </c>
      <c r="O27" s="112" t="s">
        <v>4093</v>
      </c>
      <c r="P27" s="112" t="s">
        <v>4093</v>
      </c>
      <c r="Q27" s="112" t="s">
        <v>4374</v>
      </c>
      <c r="R27" s="112" t="s">
        <v>4093</v>
      </c>
      <c r="S27" s="112" t="s">
        <v>4093</v>
      </c>
      <c r="T27" s="112" t="s">
        <v>4093</v>
      </c>
      <c r="U27" s="112" t="s">
        <v>4093</v>
      </c>
      <c r="V27" s="112" t="s">
        <v>4093</v>
      </c>
      <c r="W27" s="112" t="s">
        <v>4093</v>
      </c>
      <c r="X27" s="33" t="s">
        <v>4375</v>
      </c>
    </row>
    <row r="28" spans="1:24" ht="15.75" x14ac:dyDescent="0.25">
      <c r="A28" s="142"/>
      <c r="B28" s="144"/>
      <c r="C28" s="112" t="s">
        <v>4376</v>
      </c>
      <c r="D28" s="112" t="s">
        <v>4377</v>
      </c>
      <c r="E28" s="112" t="s">
        <v>4093</v>
      </c>
      <c r="F28" s="112" t="s">
        <v>4093</v>
      </c>
      <c r="G28" s="112" t="s">
        <v>4093</v>
      </c>
      <c r="H28" s="112" t="s">
        <v>4093</v>
      </c>
      <c r="I28" s="112" t="s">
        <v>4093</v>
      </c>
      <c r="J28" s="112" t="s">
        <v>4093</v>
      </c>
      <c r="K28" s="112" t="s">
        <v>4093</v>
      </c>
      <c r="L28" s="112" t="s">
        <v>4093</v>
      </c>
      <c r="M28" s="112" t="s">
        <v>4093</v>
      </c>
      <c r="N28" s="112" t="s">
        <v>4093</v>
      </c>
      <c r="O28" s="112" t="s">
        <v>4093</v>
      </c>
      <c r="P28" s="112" t="s">
        <v>4093</v>
      </c>
      <c r="Q28" s="112" t="s">
        <v>4093</v>
      </c>
      <c r="R28" s="112" t="s">
        <v>4093</v>
      </c>
      <c r="S28" s="112" t="s">
        <v>4093</v>
      </c>
      <c r="T28" s="112" t="s">
        <v>4093</v>
      </c>
      <c r="U28" s="112" t="s">
        <v>4377</v>
      </c>
      <c r="V28" s="112" t="s">
        <v>4093</v>
      </c>
      <c r="W28" s="112" t="s">
        <v>4093</v>
      </c>
      <c r="X28" s="33" t="s">
        <v>4378</v>
      </c>
    </row>
    <row r="29" spans="1:24" ht="15.75" x14ac:dyDescent="0.25">
      <c r="A29" s="142"/>
      <c r="B29" s="144"/>
      <c r="C29" s="112" t="s">
        <v>4379</v>
      </c>
      <c r="D29" s="112" t="s">
        <v>4374</v>
      </c>
      <c r="E29" s="112" t="s">
        <v>4093</v>
      </c>
      <c r="F29" s="112" t="s">
        <v>4093</v>
      </c>
      <c r="G29" s="112" t="s">
        <v>4093</v>
      </c>
      <c r="H29" s="112" t="s">
        <v>4093</v>
      </c>
      <c r="I29" s="112" t="s">
        <v>4093</v>
      </c>
      <c r="J29" s="112" t="s">
        <v>4093</v>
      </c>
      <c r="K29" s="112" t="s">
        <v>4093</v>
      </c>
      <c r="L29" s="112" t="s">
        <v>4093</v>
      </c>
      <c r="M29" s="112" t="s">
        <v>4093</v>
      </c>
      <c r="N29" s="112" t="s">
        <v>4093</v>
      </c>
      <c r="O29" s="112" t="s">
        <v>4093</v>
      </c>
      <c r="P29" s="112" t="s">
        <v>4093</v>
      </c>
      <c r="Q29" s="112" t="s">
        <v>4093</v>
      </c>
      <c r="R29" s="112" t="s">
        <v>4093</v>
      </c>
      <c r="S29" s="112" t="s">
        <v>4093</v>
      </c>
      <c r="T29" s="112" t="s">
        <v>4093</v>
      </c>
      <c r="U29" s="112" t="s">
        <v>4374</v>
      </c>
      <c r="V29" s="112" t="s">
        <v>4093</v>
      </c>
      <c r="W29" s="112" t="s">
        <v>4093</v>
      </c>
      <c r="X29" s="33" t="s">
        <v>4380</v>
      </c>
    </row>
    <row r="30" spans="1:24" ht="15.75" x14ac:dyDescent="0.25">
      <c r="A30" s="142"/>
      <c r="B30" s="144"/>
      <c r="C30" s="112" t="s">
        <v>4381</v>
      </c>
      <c r="D30" s="112" t="s">
        <v>4374</v>
      </c>
      <c r="E30" s="112" t="s">
        <v>4093</v>
      </c>
      <c r="F30" s="112" t="s">
        <v>4093</v>
      </c>
      <c r="G30" s="112" t="s">
        <v>4093</v>
      </c>
      <c r="H30" s="112" t="s">
        <v>4093</v>
      </c>
      <c r="I30" s="112" t="s">
        <v>4093</v>
      </c>
      <c r="J30" s="112" t="s">
        <v>4093</v>
      </c>
      <c r="K30" s="112" t="s">
        <v>4093</v>
      </c>
      <c r="L30" s="112" t="s">
        <v>4093</v>
      </c>
      <c r="M30" s="112" t="s">
        <v>4093</v>
      </c>
      <c r="N30" s="112" t="s">
        <v>4093</v>
      </c>
      <c r="O30" s="112" t="s">
        <v>4093</v>
      </c>
      <c r="P30" s="112" t="s">
        <v>4093</v>
      </c>
      <c r="Q30" s="112" t="s">
        <v>4093</v>
      </c>
      <c r="R30" s="112" t="s">
        <v>4093</v>
      </c>
      <c r="S30" s="112" t="s">
        <v>4093</v>
      </c>
      <c r="T30" s="112" t="s">
        <v>4374</v>
      </c>
      <c r="U30" s="112" t="s">
        <v>4093</v>
      </c>
      <c r="V30" s="112" t="s">
        <v>4093</v>
      </c>
      <c r="W30" s="112" t="s">
        <v>4093</v>
      </c>
      <c r="X30" s="33" t="s">
        <v>4382</v>
      </c>
    </row>
    <row r="31" spans="1:24" ht="15.75" x14ac:dyDescent="0.25">
      <c r="A31" s="142"/>
      <c r="B31" s="144"/>
      <c r="C31" s="112" t="s">
        <v>4383</v>
      </c>
      <c r="D31" s="112" t="s">
        <v>4374</v>
      </c>
      <c r="E31" s="112" t="s">
        <v>4093</v>
      </c>
      <c r="F31" s="112" t="s">
        <v>4093</v>
      </c>
      <c r="G31" s="112" t="s">
        <v>4093</v>
      </c>
      <c r="H31" s="112" t="s">
        <v>4093</v>
      </c>
      <c r="I31" s="112" t="s">
        <v>4093</v>
      </c>
      <c r="J31" s="112" t="s">
        <v>4093</v>
      </c>
      <c r="K31" s="112" t="s">
        <v>4093</v>
      </c>
      <c r="L31" s="112" t="s">
        <v>4093</v>
      </c>
      <c r="M31" s="112" t="s">
        <v>4093</v>
      </c>
      <c r="N31" s="112" t="s">
        <v>4093</v>
      </c>
      <c r="O31" s="112" t="s">
        <v>4093</v>
      </c>
      <c r="P31" s="112" t="s">
        <v>4093</v>
      </c>
      <c r="Q31" s="112" t="s">
        <v>4093</v>
      </c>
      <c r="R31" s="112" t="s">
        <v>4093</v>
      </c>
      <c r="S31" s="112" t="s">
        <v>4374</v>
      </c>
      <c r="T31" s="112" t="s">
        <v>4093</v>
      </c>
      <c r="U31" s="112" t="s">
        <v>4093</v>
      </c>
      <c r="V31" s="112" t="s">
        <v>4093</v>
      </c>
      <c r="W31" s="112" t="s">
        <v>4093</v>
      </c>
      <c r="X31" s="33" t="s">
        <v>4384</v>
      </c>
    </row>
    <row r="32" spans="1:24" ht="15.75" x14ac:dyDescent="0.25">
      <c r="A32" s="142"/>
      <c r="B32" s="145"/>
      <c r="C32" s="112" t="s">
        <v>4385</v>
      </c>
      <c r="D32" s="112" t="s">
        <v>4386</v>
      </c>
      <c r="E32" s="112" t="s">
        <v>4093</v>
      </c>
      <c r="F32" s="112" t="s">
        <v>4093</v>
      </c>
      <c r="G32" s="112" t="s">
        <v>4093</v>
      </c>
      <c r="H32" s="112" t="s">
        <v>4093</v>
      </c>
      <c r="I32" s="112" t="s">
        <v>4093</v>
      </c>
      <c r="J32" s="112" t="s">
        <v>4093</v>
      </c>
      <c r="K32" s="112" t="s">
        <v>4093</v>
      </c>
      <c r="L32" s="112" t="s">
        <v>4093</v>
      </c>
      <c r="M32" s="112" t="s">
        <v>4093</v>
      </c>
      <c r="N32" s="112" t="s">
        <v>4093</v>
      </c>
      <c r="O32" s="112" t="s">
        <v>4093</v>
      </c>
      <c r="P32" s="112" t="s">
        <v>4093</v>
      </c>
      <c r="Q32" s="112" t="s">
        <v>4387</v>
      </c>
      <c r="R32" s="112" t="s">
        <v>4093</v>
      </c>
      <c r="S32" s="112" t="s">
        <v>4388</v>
      </c>
      <c r="T32" s="112" t="s">
        <v>4377</v>
      </c>
      <c r="U32" s="112" t="s">
        <v>4389</v>
      </c>
      <c r="V32" s="112" t="s">
        <v>4093</v>
      </c>
      <c r="W32" s="112" t="s">
        <v>4093</v>
      </c>
      <c r="X32" s="33" t="s">
        <v>4390</v>
      </c>
    </row>
    <row r="33" spans="1:24" ht="15.75" x14ac:dyDescent="0.25">
      <c r="A33" s="142"/>
      <c r="B33" s="134" t="s">
        <v>4391</v>
      </c>
      <c r="C33" s="112" t="s">
        <v>4323</v>
      </c>
      <c r="D33" s="112" t="s">
        <v>4120</v>
      </c>
      <c r="E33" s="112" t="s">
        <v>4093</v>
      </c>
      <c r="F33" s="112" t="s">
        <v>4093</v>
      </c>
      <c r="G33" s="112" t="s">
        <v>4093</v>
      </c>
      <c r="H33" s="112" t="s">
        <v>4093</v>
      </c>
      <c r="I33" s="112" t="s">
        <v>4093</v>
      </c>
      <c r="J33" s="112" t="s">
        <v>4093</v>
      </c>
      <c r="K33" s="112" t="s">
        <v>4093</v>
      </c>
      <c r="L33" s="112" t="s">
        <v>4093</v>
      </c>
      <c r="M33" s="112" t="s">
        <v>4093</v>
      </c>
      <c r="N33" s="112" t="s">
        <v>4093</v>
      </c>
      <c r="O33" s="112" t="s">
        <v>4093</v>
      </c>
      <c r="P33" s="112" t="s">
        <v>4093</v>
      </c>
      <c r="Q33" s="112" t="s">
        <v>4093</v>
      </c>
      <c r="R33" s="112" t="s">
        <v>4093</v>
      </c>
      <c r="S33" s="112" t="s">
        <v>4093</v>
      </c>
      <c r="T33" s="112" t="s">
        <v>4093</v>
      </c>
      <c r="U33" s="112" t="s">
        <v>4120</v>
      </c>
      <c r="V33" s="112" t="s">
        <v>4093</v>
      </c>
      <c r="W33" s="112" t="s">
        <v>4093</v>
      </c>
      <c r="X33" s="33" t="s">
        <v>4392</v>
      </c>
    </row>
    <row r="34" spans="1:24" ht="15.75" x14ac:dyDescent="0.25">
      <c r="A34" s="142"/>
      <c r="B34" s="144"/>
      <c r="C34" s="112" t="s">
        <v>4393</v>
      </c>
      <c r="D34" s="112" t="s">
        <v>4394</v>
      </c>
      <c r="E34" s="112" t="s">
        <v>4093</v>
      </c>
      <c r="F34" s="112" t="s">
        <v>4093</v>
      </c>
      <c r="G34" s="112" t="s">
        <v>4093</v>
      </c>
      <c r="H34" s="112" t="s">
        <v>4093</v>
      </c>
      <c r="I34" s="112" t="s">
        <v>4093</v>
      </c>
      <c r="J34" s="112" t="s">
        <v>4093</v>
      </c>
      <c r="K34" s="112" t="s">
        <v>4093</v>
      </c>
      <c r="L34" s="112" t="s">
        <v>4093</v>
      </c>
      <c r="M34" s="112" t="s">
        <v>4093</v>
      </c>
      <c r="N34" s="112" t="s">
        <v>4093</v>
      </c>
      <c r="O34" s="112" t="s">
        <v>4093</v>
      </c>
      <c r="P34" s="112" t="s">
        <v>4093</v>
      </c>
      <c r="Q34" s="112" t="s">
        <v>4093</v>
      </c>
      <c r="R34" s="112" t="s">
        <v>4093</v>
      </c>
      <c r="S34" s="112" t="s">
        <v>4093</v>
      </c>
      <c r="T34" s="112" t="s">
        <v>4093</v>
      </c>
      <c r="U34" s="112" t="s">
        <v>4093</v>
      </c>
      <c r="V34" s="112" t="s">
        <v>4093</v>
      </c>
      <c r="W34" s="112" t="s">
        <v>4394</v>
      </c>
      <c r="X34" s="33" t="s">
        <v>4395</v>
      </c>
    </row>
    <row r="35" spans="1:24" ht="15.75" x14ac:dyDescent="0.25">
      <c r="A35" s="142"/>
      <c r="B35" s="144"/>
      <c r="C35" s="112" t="s">
        <v>4396</v>
      </c>
      <c r="D35" s="112" t="s">
        <v>4374</v>
      </c>
      <c r="E35" s="112" t="s">
        <v>4093</v>
      </c>
      <c r="F35" s="112" t="s">
        <v>4093</v>
      </c>
      <c r="G35" s="112" t="s">
        <v>4093</v>
      </c>
      <c r="H35" s="112" t="s">
        <v>4093</v>
      </c>
      <c r="I35" s="112" t="s">
        <v>4093</v>
      </c>
      <c r="J35" s="112" t="s">
        <v>4093</v>
      </c>
      <c r="K35" s="112" t="s">
        <v>4093</v>
      </c>
      <c r="L35" s="112" t="s">
        <v>4093</v>
      </c>
      <c r="M35" s="112" t="s">
        <v>4093</v>
      </c>
      <c r="N35" s="112" t="s">
        <v>4093</v>
      </c>
      <c r="O35" s="112" t="s">
        <v>4093</v>
      </c>
      <c r="P35" s="112" t="s">
        <v>4093</v>
      </c>
      <c r="Q35" s="112" t="s">
        <v>4374</v>
      </c>
      <c r="R35" s="112" t="s">
        <v>4093</v>
      </c>
      <c r="S35" s="112" t="s">
        <v>4093</v>
      </c>
      <c r="T35" s="112" t="s">
        <v>4093</v>
      </c>
      <c r="U35" s="112" t="s">
        <v>4093</v>
      </c>
      <c r="V35" s="112" t="s">
        <v>4093</v>
      </c>
      <c r="W35" s="112" t="s">
        <v>4093</v>
      </c>
      <c r="X35" s="33" t="s">
        <v>4397</v>
      </c>
    </row>
    <row r="36" spans="1:24" ht="15.75" x14ac:dyDescent="0.25">
      <c r="A36" s="142"/>
      <c r="B36" s="144"/>
      <c r="C36" s="112" t="s">
        <v>4398</v>
      </c>
      <c r="D36" s="112" t="s">
        <v>4399</v>
      </c>
      <c r="E36" s="112" t="s">
        <v>4093</v>
      </c>
      <c r="F36" s="112" t="s">
        <v>4093</v>
      </c>
      <c r="G36" s="112" t="s">
        <v>4093</v>
      </c>
      <c r="H36" s="112" t="s">
        <v>4093</v>
      </c>
      <c r="I36" s="112" t="s">
        <v>4093</v>
      </c>
      <c r="J36" s="112" t="s">
        <v>4093</v>
      </c>
      <c r="K36" s="112" t="s">
        <v>4093</v>
      </c>
      <c r="L36" s="112" t="s">
        <v>4093</v>
      </c>
      <c r="M36" s="112" t="s">
        <v>4093</v>
      </c>
      <c r="N36" s="112" t="s">
        <v>4093</v>
      </c>
      <c r="O36" s="112" t="s">
        <v>4093</v>
      </c>
      <c r="P36" s="112" t="s">
        <v>4093</v>
      </c>
      <c r="Q36" s="112" t="s">
        <v>4400</v>
      </c>
      <c r="R36" s="112" t="s">
        <v>4093</v>
      </c>
      <c r="S36" s="112" t="s">
        <v>4401</v>
      </c>
      <c r="T36" s="112" t="s">
        <v>4402</v>
      </c>
      <c r="U36" s="112" t="s">
        <v>4093</v>
      </c>
      <c r="V36" s="112" t="s">
        <v>4093</v>
      </c>
      <c r="W36" s="112" t="s">
        <v>4093</v>
      </c>
      <c r="X36" s="33" t="s">
        <v>4403</v>
      </c>
    </row>
    <row r="37" spans="1:24" ht="15.75" x14ac:dyDescent="0.25">
      <c r="A37" s="142"/>
      <c r="B37" s="144"/>
      <c r="C37" s="112" t="s">
        <v>4404</v>
      </c>
      <c r="D37" s="112" t="s">
        <v>4405</v>
      </c>
      <c r="E37" s="112" t="s">
        <v>4093</v>
      </c>
      <c r="F37" s="112" t="s">
        <v>4093</v>
      </c>
      <c r="G37" s="112" t="s">
        <v>4093</v>
      </c>
      <c r="H37" s="112" t="s">
        <v>4093</v>
      </c>
      <c r="I37" s="112" t="s">
        <v>4093</v>
      </c>
      <c r="J37" s="112" t="s">
        <v>4093</v>
      </c>
      <c r="K37" s="112" t="s">
        <v>4093</v>
      </c>
      <c r="L37" s="112" t="s">
        <v>4093</v>
      </c>
      <c r="M37" s="112" t="s">
        <v>4093</v>
      </c>
      <c r="N37" s="112" t="s">
        <v>4093</v>
      </c>
      <c r="O37" s="112" t="s">
        <v>4093</v>
      </c>
      <c r="P37" s="112" t="s">
        <v>4093</v>
      </c>
      <c r="Q37" s="112" t="s">
        <v>4406</v>
      </c>
      <c r="R37" s="112" t="s">
        <v>4093</v>
      </c>
      <c r="S37" s="112" t="s">
        <v>4407</v>
      </c>
      <c r="T37" s="112" t="s">
        <v>4408</v>
      </c>
      <c r="U37" s="112" t="s">
        <v>4093</v>
      </c>
      <c r="V37" s="112" t="s">
        <v>4093</v>
      </c>
      <c r="W37" s="112" t="s">
        <v>4093</v>
      </c>
      <c r="X37" s="33" t="s">
        <v>4409</v>
      </c>
    </row>
    <row r="38" spans="1:24" ht="15.75" x14ac:dyDescent="0.25">
      <c r="A38" s="142"/>
      <c r="B38" s="144"/>
      <c r="C38" s="112" t="s">
        <v>4410</v>
      </c>
      <c r="D38" s="112" t="s">
        <v>4411</v>
      </c>
      <c r="E38" s="112" t="s">
        <v>4093</v>
      </c>
      <c r="F38" s="112" t="s">
        <v>4093</v>
      </c>
      <c r="G38" s="112" t="s">
        <v>4093</v>
      </c>
      <c r="H38" s="112" t="s">
        <v>4093</v>
      </c>
      <c r="I38" s="112" t="s">
        <v>4093</v>
      </c>
      <c r="J38" s="112" t="s">
        <v>4093</v>
      </c>
      <c r="K38" s="112" t="s">
        <v>4093</v>
      </c>
      <c r="L38" s="112" t="s">
        <v>4093</v>
      </c>
      <c r="M38" s="112" t="s">
        <v>4093</v>
      </c>
      <c r="N38" s="112" t="s">
        <v>4093</v>
      </c>
      <c r="O38" s="112" t="s">
        <v>4093</v>
      </c>
      <c r="P38" s="112" t="s">
        <v>4093</v>
      </c>
      <c r="Q38" s="112" t="s">
        <v>4093</v>
      </c>
      <c r="R38" s="112" t="s">
        <v>4411</v>
      </c>
      <c r="S38" s="112" t="s">
        <v>4093</v>
      </c>
      <c r="T38" s="112" t="s">
        <v>4093</v>
      </c>
      <c r="U38" s="112" t="s">
        <v>4093</v>
      </c>
      <c r="V38" s="112" t="s">
        <v>4093</v>
      </c>
      <c r="W38" s="112" t="s">
        <v>4093</v>
      </c>
      <c r="X38" s="33" t="s">
        <v>4412</v>
      </c>
    </row>
    <row r="39" spans="1:24" ht="31.5" x14ac:dyDescent="0.25">
      <c r="A39" s="142"/>
      <c r="B39" s="144"/>
      <c r="C39" s="112" t="s">
        <v>4357</v>
      </c>
      <c r="D39" s="112" t="s">
        <v>4413</v>
      </c>
      <c r="E39" s="112" t="s">
        <v>4093</v>
      </c>
      <c r="F39" s="112" t="s">
        <v>4093</v>
      </c>
      <c r="G39" s="112" t="s">
        <v>4093</v>
      </c>
      <c r="H39" s="112" t="s">
        <v>4093</v>
      </c>
      <c r="I39" s="112" t="s">
        <v>4093</v>
      </c>
      <c r="J39" s="112" t="s">
        <v>4093</v>
      </c>
      <c r="K39" s="112" t="s">
        <v>4093</v>
      </c>
      <c r="L39" s="112" t="s">
        <v>4093</v>
      </c>
      <c r="M39" s="112" t="s">
        <v>4093</v>
      </c>
      <c r="N39" s="112" t="s">
        <v>4093</v>
      </c>
      <c r="O39" s="112" t="s">
        <v>4093</v>
      </c>
      <c r="P39" s="112" t="s">
        <v>4093</v>
      </c>
      <c r="Q39" s="112" t="s">
        <v>4414</v>
      </c>
      <c r="R39" s="112" t="s">
        <v>4093</v>
      </c>
      <c r="S39" s="112" t="s">
        <v>4360</v>
      </c>
      <c r="T39" s="112" t="s">
        <v>4415</v>
      </c>
      <c r="U39" s="112" t="s">
        <v>4093</v>
      </c>
      <c r="V39" s="112" t="s">
        <v>4093</v>
      </c>
      <c r="W39" s="112" t="s">
        <v>4416</v>
      </c>
      <c r="X39" s="33" t="s">
        <v>4417</v>
      </c>
    </row>
    <row r="40" spans="1:24" ht="15.75" x14ac:dyDescent="0.25">
      <c r="A40" s="142"/>
      <c r="B40" s="144"/>
      <c r="C40" s="112" t="s">
        <v>4359</v>
      </c>
      <c r="D40" s="112" t="s">
        <v>4418</v>
      </c>
      <c r="E40" s="112" t="s">
        <v>4093</v>
      </c>
      <c r="F40" s="112" t="s">
        <v>4093</v>
      </c>
      <c r="G40" s="112" t="s">
        <v>4093</v>
      </c>
      <c r="H40" s="112" t="s">
        <v>4093</v>
      </c>
      <c r="I40" s="112" t="s">
        <v>4093</v>
      </c>
      <c r="J40" s="112" t="s">
        <v>4093</v>
      </c>
      <c r="K40" s="112" t="s">
        <v>4093</v>
      </c>
      <c r="L40" s="112" t="s">
        <v>4093</v>
      </c>
      <c r="M40" s="112" t="s">
        <v>4093</v>
      </c>
      <c r="N40" s="112" t="s">
        <v>4093</v>
      </c>
      <c r="O40" s="112" t="s">
        <v>4093</v>
      </c>
      <c r="P40" s="112" t="s">
        <v>4093</v>
      </c>
      <c r="Q40" s="112" t="s">
        <v>4093</v>
      </c>
      <c r="R40" s="112" t="s">
        <v>4418</v>
      </c>
      <c r="S40" s="112" t="s">
        <v>4093</v>
      </c>
      <c r="T40" s="112" t="s">
        <v>4093</v>
      </c>
      <c r="U40" s="112" t="s">
        <v>4093</v>
      </c>
      <c r="V40" s="112" t="s">
        <v>4093</v>
      </c>
      <c r="W40" s="112" t="s">
        <v>4093</v>
      </c>
      <c r="X40" s="33" t="s">
        <v>4419</v>
      </c>
    </row>
    <row r="41" spans="1:24" ht="15.75" x14ac:dyDescent="0.25">
      <c r="A41" s="142"/>
      <c r="B41" s="144"/>
      <c r="C41" s="112" t="s">
        <v>4420</v>
      </c>
      <c r="D41" s="112" t="s">
        <v>4421</v>
      </c>
      <c r="E41" s="112" t="s">
        <v>4093</v>
      </c>
      <c r="F41" s="112" t="s">
        <v>4093</v>
      </c>
      <c r="G41" s="112" t="s">
        <v>4093</v>
      </c>
      <c r="H41" s="112" t="s">
        <v>4093</v>
      </c>
      <c r="I41" s="112" t="s">
        <v>4093</v>
      </c>
      <c r="J41" s="112" t="s">
        <v>4093</v>
      </c>
      <c r="K41" s="112" t="s">
        <v>4093</v>
      </c>
      <c r="L41" s="112" t="s">
        <v>4093</v>
      </c>
      <c r="M41" s="112" t="s">
        <v>4093</v>
      </c>
      <c r="N41" s="112" t="s">
        <v>4093</v>
      </c>
      <c r="O41" s="112" t="s">
        <v>4093</v>
      </c>
      <c r="P41" s="112" t="s">
        <v>4093</v>
      </c>
      <c r="Q41" s="112" t="s">
        <v>4206</v>
      </c>
      <c r="R41" s="112" t="s">
        <v>4093</v>
      </c>
      <c r="S41" s="112" t="s">
        <v>4093</v>
      </c>
      <c r="T41" s="112" t="s">
        <v>4391</v>
      </c>
      <c r="U41" s="112" t="s">
        <v>4093</v>
      </c>
      <c r="V41" s="112" t="s">
        <v>4093</v>
      </c>
      <c r="W41" s="112" t="s">
        <v>4093</v>
      </c>
      <c r="X41" s="33" t="s">
        <v>4422</v>
      </c>
    </row>
    <row r="42" spans="1:24" ht="15.75" x14ac:dyDescent="0.25">
      <c r="A42" s="142"/>
      <c r="B42" s="144"/>
      <c r="C42" s="112" t="s">
        <v>4423</v>
      </c>
      <c r="D42" s="112" t="s">
        <v>4327</v>
      </c>
      <c r="E42" s="112" t="s">
        <v>4093</v>
      </c>
      <c r="F42" s="112" t="s">
        <v>4093</v>
      </c>
      <c r="G42" s="112" t="s">
        <v>4093</v>
      </c>
      <c r="H42" s="112" t="s">
        <v>4093</v>
      </c>
      <c r="I42" s="112" t="s">
        <v>4093</v>
      </c>
      <c r="J42" s="112" t="s">
        <v>4093</v>
      </c>
      <c r="K42" s="112" t="s">
        <v>4093</v>
      </c>
      <c r="L42" s="112" t="s">
        <v>4093</v>
      </c>
      <c r="M42" s="112" t="s">
        <v>4093</v>
      </c>
      <c r="N42" s="112" t="s">
        <v>4093</v>
      </c>
      <c r="O42" s="112" t="s">
        <v>4093</v>
      </c>
      <c r="P42" s="112" t="s">
        <v>4093</v>
      </c>
      <c r="Q42" s="112" t="s">
        <v>4424</v>
      </c>
      <c r="R42" s="112" t="s">
        <v>4093</v>
      </c>
      <c r="S42" s="112" t="s">
        <v>4093</v>
      </c>
      <c r="T42" s="112" t="s">
        <v>4307</v>
      </c>
      <c r="U42" s="112" t="s">
        <v>4093</v>
      </c>
      <c r="V42" s="112" t="s">
        <v>4093</v>
      </c>
      <c r="W42" s="112" t="s">
        <v>4093</v>
      </c>
      <c r="X42" s="33" t="s">
        <v>4425</v>
      </c>
    </row>
    <row r="43" spans="1:24" ht="15.75" x14ac:dyDescent="0.25">
      <c r="A43" s="142"/>
      <c r="B43" s="144"/>
      <c r="C43" s="112" t="s">
        <v>4426</v>
      </c>
      <c r="D43" s="112" t="s">
        <v>4377</v>
      </c>
      <c r="E43" s="112" t="s">
        <v>4093</v>
      </c>
      <c r="F43" s="112" t="s">
        <v>4093</v>
      </c>
      <c r="G43" s="112" t="s">
        <v>4093</v>
      </c>
      <c r="H43" s="112" t="s">
        <v>4093</v>
      </c>
      <c r="I43" s="112" t="s">
        <v>4093</v>
      </c>
      <c r="J43" s="112" t="s">
        <v>4093</v>
      </c>
      <c r="K43" s="112" t="s">
        <v>4093</v>
      </c>
      <c r="L43" s="112" t="s">
        <v>4093</v>
      </c>
      <c r="M43" s="112" t="s">
        <v>4093</v>
      </c>
      <c r="N43" s="112" t="s">
        <v>4093</v>
      </c>
      <c r="O43" s="112" t="s">
        <v>4093</v>
      </c>
      <c r="P43" s="112" t="s">
        <v>4093</v>
      </c>
      <c r="Q43" s="112" t="s">
        <v>4427</v>
      </c>
      <c r="R43" s="112" t="s">
        <v>4100</v>
      </c>
      <c r="S43" s="112" t="s">
        <v>4093</v>
      </c>
      <c r="T43" s="112" t="s">
        <v>4093</v>
      </c>
      <c r="U43" s="112" t="s">
        <v>4093</v>
      </c>
      <c r="V43" s="112" t="s">
        <v>4093</v>
      </c>
      <c r="W43" s="112" t="s">
        <v>4093</v>
      </c>
      <c r="X43" s="33" t="s">
        <v>4428</v>
      </c>
    </row>
    <row r="44" spans="1:24" ht="15.75" x14ac:dyDescent="0.25">
      <c r="A44" s="142"/>
      <c r="B44" s="144"/>
      <c r="C44" s="112" t="s">
        <v>4429</v>
      </c>
      <c r="D44" s="112" t="s">
        <v>4369</v>
      </c>
      <c r="E44" s="112" t="s">
        <v>4093</v>
      </c>
      <c r="F44" s="112" t="s">
        <v>4093</v>
      </c>
      <c r="G44" s="112" t="s">
        <v>4093</v>
      </c>
      <c r="H44" s="112" t="s">
        <v>4093</v>
      </c>
      <c r="I44" s="112" t="s">
        <v>4093</v>
      </c>
      <c r="J44" s="112" t="s">
        <v>4093</v>
      </c>
      <c r="K44" s="112" t="s">
        <v>4093</v>
      </c>
      <c r="L44" s="112" t="s">
        <v>4093</v>
      </c>
      <c r="M44" s="112" t="s">
        <v>4093</v>
      </c>
      <c r="N44" s="112" t="s">
        <v>4093</v>
      </c>
      <c r="O44" s="112" t="s">
        <v>4093</v>
      </c>
      <c r="P44" s="112" t="s">
        <v>4093</v>
      </c>
      <c r="Q44" s="112" t="s">
        <v>4093</v>
      </c>
      <c r="R44" s="112" t="s">
        <v>4424</v>
      </c>
      <c r="S44" s="112" t="s">
        <v>4093</v>
      </c>
      <c r="T44" s="112" t="s">
        <v>4333</v>
      </c>
      <c r="U44" s="112" t="s">
        <v>4093</v>
      </c>
      <c r="V44" s="112" t="s">
        <v>4093</v>
      </c>
      <c r="W44" s="112" t="s">
        <v>4093</v>
      </c>
      <c r="X44" s="33" t="s">
        <v>4430</v>
      </c>
    </row>
    <row r="45" spans="1:24" ht="15.75" x14ac:dyDescent="0.25">
      <c r="A45" s="142"/>
      <c r="B45" s="144"/>
      <c r="C45" s="112" t="s">
        <v>4431</v>
      </c>
      <c r="D45" s="112" t="s">
        <v>4374</v>
      </c>
      <c r="E45" s="112" t="s">
        <v>4093</v>
      </c>
      <c r="F45" s="112" t="s">
        <v>4093</v>
      </c>
      <c r="G45" s="112" t="s">
        <v>4093</v>
      </c>
      <c r="H45" s="112" t="s">
        <v>4093</v>
      </c>
      <c r="I45" s="112" t="s">
        <v>4093</v>
      </c>
      <c r="J45" s="112" t="s">
        <v>4093</v>
      </c>
      <c r="K45" s="112" t="s">
        <v>4093</v>
      </c>
      <c r="L45" s="112" t="s">
        <v>4093</v>
      </c>
      <c r="M45" s="112" t="s">
        <v>4093</v>
      </c>
      <c r="N45" s="112" t="s">
        <v>4093</v>
      </c>
      <c r="O45" s="112" t="s">
        <v>4093</v>
      </c>
      <c r="P45" s="112" t="s">
        <v>4093</v>
      </c>
      <c r="Q45" s="112" t="s">
        <v>4093</v>
      </c>
      <c r="R45" s="112" t="s">
        <v>4093</v>
      </c>
      <c r="S45" s="112" t="s">
        <v>4093</v>
      </c>
      <c r="T45" s="112" t="s">
        <v>4374</v>
      </c>
      <c r="U45" s="112" t="s">
        <v>4093</v>
      </c>
      <c r="V45" s="112" t="s">
        <v>4093</v>
      </c>
      <c r="W45" s="112" t="s">
        <v>4093</v>
      </c>
      <c r="X45" s="33" t="s">
        <v>4432</v>
      </c>
    </row>
    <row r="46" spans="1:24" ht="15.75" x14ac:dyDescent="0.25">
      <c r="A46" s="142"/>
      <c r="B46" s="144"/>
      <c r="C46" s="112" t="s">
        <v>4433</v>
      </c>
      <c r="D46" s="112" t="s">
        <v>4123</v>
      </c>
      <c r="E46" s="112" t="s">
        <v>4093</v>
      </c>
      <c r="F46" s="112" t="s">
        <v>4093</v>
      </c>
      <c r="G46" s="112" t="s">
        <v>4093</v>
      </c>
      <c r="H46" s="112" t="s">
        <v>4093</v>
      </c>
      <c r="I46" s="112" t="s">
        <v>4093</v>
      </c>
      <c r="J46" s="112" t="s">
        <v>4093</v>
      </c>
      <c r="K46" s="112" t="s">
        <v>4093</v>
      </c>
      <c r="L46" s="112" t="s">
        <v>4093</v>
      </c>
      <c r="M46" s="112" t="s">
        <v>4093</v>
      </c>
      <c r="N46" s="112" t="s">
        <v>4093</v>
      </c>
      <c r="O46" s="112" t="s">
        <v>4093</v>
      </c>
      <c r="P46" s="112" t="s">
        <v>4093</v>
      </c>
      <c r="Q46" s="112" t="s">
        <v>4093</v>
      </c>
      <c r="R46" s="112" t="s">
        <v>4333</v>
      </c>
      <c r="S46" s="112" t="s">
        <v>4100</v>
      </c>
      <c r="T46" s="112" t="s">
        <v>4093</v>
      </c>
      <c r="U46" s="112" t="s">
        <v>4093</v>
      </c>
      <c r="V46" s="112" t="s">
        <v>4093</v>
      </c>
      <c r="W46" s="112" t="s">
        <v>4093</v>
      </c>
      <c r="X46" s="33" t="s">
        <v>4434</v>
      </c>
    </row>
    <row r="47" spans="1:24" ht="15.75" x14ac:dyDescent="0.25">
      <c r="A47" s="142"/>
      <c r="B47" s="144"/>
      <c r="C47" s="112" t="s">
        <v>4435</v>
      </c>
      <c r="D47" s="112" t="s">
        <v>4436</v>
      </c>
      <c r="E47" s="112" t="s">
        <v>4093</v>
      </c>
      <c r="F47" s="112" t="s">
        <v>4093</v>
      </c>
      <c r="G47" s="112" t="s">
        <v>4093</v>
      </c>
      <c r="H47" s="112" t="s">
        <v>4093</v>
      </c>
      <c r="I47" s="112" t="s">
        <v>4093</v>
      </c>
      <c r="J47" s="112" t="s">
        <v>4093</v>
      </c>
      <c r="K47" s="112" t="s">
        <v>4093</v>
      </c>
      <c r="L47" s="112" t="s">
        <v>4093</v>
      </c>
      <c r="M47" s="112" t="s">
        <v>4093</v>
      </c>
      <c r="N47" s="112" t="s">
        <v>4093</v>
      </c>
      <c r="O47" s="112" t="s">
        <v>4093</v>
      </c>
      <c r="P47" s="112" t="s">
        <v>4093</v>
      </c>
      <c r="Q47" s="112" t="s">
        <v>4093</v>
      </c>
      <c r="R47" s="112" t="s">
        <v>4093</v>
      </c>
      <c r="S47" s="112" t="s">
        <v>4093</v>
      </c>
      <c r="T47" s="112" t="s">
        <v>4436</v>
      </c>
      <c r="U47" s="112" t="s">
        <v>4093</v>
      </c>
      <c r="V47" s="112" t="s">
        <v>4093</v>
      </c>
      <c r="W47" s="112" t="s">
        <v>4093</v>
      </c>
      <c r="X47" s="33" t="s">
        <v>4437</v>
      </c>
    </row>
    <row r="48" spans="1:24" ht="15.75" x14ac:dyDescent="0.25">
      <c r="A48" s="142"/>
      <c r="B48" s="144"/>
      <c r="C48" s="112" t="s">
        <v>4438</v>
      </c>
      <c r="D48" s="112" t="s">
        <v>4439</v>
      </c>
      <c r="E48" s="112" t="s">
        <v>4093</v>
      </c>
      <c r="F48" s="112" t="s">
        <v>4093</v>
      </c>
      <c r="G48" s="112" t="s">
        <v>4093</v>
      </c>
      <c r="H48" s="112" t="s">
        <v>4093</v>
      </c>
      <c r="I48" s="112" t="s">
        <v>4093</v>
      </c>
      <c r="J48" s="112" t="s">
        <v>4093</v>
      </c>
      <c r="K48" s="112" t="s">
        <v>4093</v>
      </c>
      <c r="L48" s="112" t="s">
        <v>4093</v>
      </c>
      <c r="M48" s="112" t="s">
        <v>4093</v>
      </c>
      <c r="N48" s="112" t="s">
        <v>4093</v>
      </c>
      <c r="O48" s="112" t="s">
        <v>4093</v>
      </c>
      <c r="P48" s="112" t="s">
        <v>4093</v>
      </c>
      <c r="Q48" s="112" t="s">
        <v>4439</v>
      </c>
      <c r="R48" s="112" t="s">
        <v>4093</v>
      </c>
      <c r="S48" s="112" t="s">
        <v>4093</v>
      </c>
      <c r="T48" s="112" t="s">
        <v>4093</v>
      </c>
      <c r="U48" s="112" t="s">
        <v>4093</v>
      </c>
      <c r="V48" s="112" t="s">
        <v>4093</v>
      </c>
      <c r="W48" s="112" t="s">
        <v>4093</v>
      </c>
      <c r="X48" s="33" t="s">
        <v>4440</v>
      </c>
    </row>
    <row r="49" spans="1:24" ht="15.75" x14ac:dyDescent="0.25">
      <c r="A49" s="142"/>
      <c r="B49" s="144"/>
      <c r="C49" s="112" t="s">
        <v>4441</v>
      </c>
      <c r="D49" s="112" t="s">
        <v>4439</v>
      </c>
      <c r="E49" s="112" t="s">
        <v>4093</v>
      </c>
      <c r="F49" s="112" t="s">
        <v>4093</v>
      </c>
      <c r="G49" s="112" t="s">
        <v>4093</v>
      </c>
      <c r="H49" s="112" t="s">
        <v>4093</v>
      </c>
      <c r="I49" s="112" t="s">
        <v>4093</v>
      </c>
      <c r="J49" s="112" t="s">
        <v>4093</v>
      </c>
      <c r="K49" s="112" t="s">
        <v>4093</v>
      </c>
      <c r="L49" s="112" t="s">
        <v>4093</v>
      </c>
      <c r="M49" s="112" t="s">
        <v>4093</v>
      </c>
      <c r="N49" s="112" t="s">
        <v>4093</v>
      </c>
      <c r="O49" s="112" t="s">
        <v>4093</v>
      </c>
      <c r="P49" s="112" t="s">
        <v>4093</v>
      </c>
      <c r="Q49" s="112" t="s">
        <v>4439</v>
      </c>
      <c r="R49" s="112" t="s">
        <v>4093</v>
      </c>
      <c r="S49" s="112" t="s">
        <v>4093</v>
      </c>
      <c r="T49" s="112" t="s">
        <v>4093</v>
      </c>
      <c r="U49" s="112" t="s">
        <v>4093</v>
      </c>
      <c r="V49" s="112" t="s">
        <v>4093</v>
      </c>
      <c r="W49" s="112" t="s">
        <v>4093</v>
      </c>
      <c r="X49" s="33" t="s">
        <v>4442</v>
      </c>
    </row>
    <row r="50" spans="1:24" ht="31.5" x14ac:dyDescent="0.25">
      <c r="A50" s="142"/>
      <c r="B50" s="144"/>
      <c r="C50" s="112" t="s">
        <v>4443</v>
      </c>
      <c r="D50" s="112" t="s">
        <v>4387</v>
      </c>
      <c r="E50" s="112" t="s">
        <v>4093</v>
      </c>
      <c r="F50" s="112" t="s">
        <v>4093</v>
      </c>
      <c r="G50" s="112" t="s">
        <v>4093</v>
      </c>
      <c r="H50" s="112" t="s">
        <v>4093</v>
      </c>
      <c r="I50" s="112" t="s">
        <v>4093</v>
      </c>
      <c r="J50" s="112" t="s">
        <v>4093</v>
      </c>
      <c r="K50" s="112" t="s">
        <v>4093</v>
      </c>
      <c r="L50" s="112" t="s">
        <v>4093</v>
      </c>
      <c r="M50" s="112" t="s">
        <v>4093</v>
      </c>
      <c r="N50" s="112" t="s">
        <v>4093</v>
      </c>
      <c r="O50" s="112" t="s">
        <v>4093</v>
      </c>
      <c r="P50" s="112" t="s">
        <v>4093</v>
      </c>
      <c r="Q50" s="112" t="s">
        <v>4093</v>
      </c>
      <c r="R50" s="112" t="s">
        <v>4424</v>
      </c>
      <c r="S50" s="112" t="s">
        <v>4388</v>
      </c>
      <c r="T50" s="112" t="s">
        <v>4444</v>
      </c>
      <c r="U50" s="112" t="s">
        <v>4093</v>
      </c>
      <c r="V50" s="112" t="s">
        <v>4093</v>
      </c>
      <c r="W50" s="112" t="s">
        <v>4093</v>
      </c>
      <c r="X50" s="33" t="s">
        <v>4445</v>
      </c>
    </row>
    <row r="51" spans="1:24" ht="15.75" x14ac:dyDescent="0.25">
      <c r="A51" s="142"/>
      <c r="B51" s="144"/>
      <c r="C51" s="112" t="s">
        <v>4446</v>
      </c>
      <c r="D51" s="112" t="s">
        <v>4447</v>
      </c>
      <c r="E51" s="112" t="s">
        <v>4093</v>
      </c>
      <c r="F51" s="112" t="s">
        <v>4093</v>
      </c>
      <c r="G51" s="112" t="s">
        <v>4093</v>
      </c>
      <c r="H51" s="112" t="s">
        <v>4093</v>
      </c>
      <c r="I51" s="112" t="s">
        <v>4093</v>
      </c>
      <c r="J51" s="112" t="s">
        <v>4093</v>
      </c>
      <c r="K51" s="112" t="s">
        <v>4093</v>
      </c>
      <c r="L51" s="112" t="s">
        <v>4093</v>
      </c>
      <c r="M51" s="112" t="s">
        <v>4093</v>
      </c>
      <c r="N51" s="112" t="s">
        <v>4093</v>
      </c>
      <c r="O51" s="112" t="s">
        <v>4093</v>
      </c>
      <c r="P51" s="112" t="s">
        <v>4093</v>
      </c>
      <c r="Q51" s="112" t="s">
        <v>4093</v>
      </c>
      <c r="R51" s="112" t="s">
        <v>4093</v>
      </c>
      <c r="S51" s="112" t="s">
        <v>4093</v>
      </c>
      <c r="T51" s="112" t="s">
        <v>4093</v>
      </c>
      <c r="U51" s="112" t="s">
        <v>4447</v>
      </c>
      <c r="V51" s="112" t="s">
        <v>4093</v>
      </c>
      <c r="W51" s="112" t="s">
        <v>4093</v>
      </c>
      <c r="X51" s="33" t="s">
        <v>4448</v>
      </c>
    </row>
    <row r="52" spans="1:24" ht="15.75" x14ac:dyDescent="0.25">
      <c r="A52" s="142"/>
      <c r="B52" s="144"/>
      <c r="C52" s="112" t="s">
        <v>4449</v>
      </c>
      <c r="D52" s="112" t="s">
        <v>4450</v>
      </c>
      <c r="E52" s="112" t="s">
        <v>4093</v>
      </c>
      <c r="F52" s="112" t="s">
        <v>4093</v>
      </c>
      <c r="G52" s="112" t="s">
        <v>4093</v>
      </c>
      <c r="H52" s="112" t="s">
        <v>4093</v>
      </c>
      <c r="I52" s="112" t="s">
        <v>4093</v>
      </c>
      <c r="J52" s="112" t="s">
        <v>4093</v>
      </c>
      <c r="K52" s="112" t="s">
        <v>4093</v>
      </c>
      <c r="L52" s="112" t="s">
        <v>4093</v>
      </c>
      <c r="M52" s="112" t="s">
        <v>4093</v>
      </c>
      <c r="N52" s="112" t="s">
        <v>4093</v>
      </c>
      <c r="O52" s="112" t="s">
        <v>4093</v>
      </c>
      <c r="P52" s="112" t="s">
        <v>4093</v>
      </c>
      <c r="Q52" s="112" t="s">
        <v>4450</v>
      </c>
      <c r="R52" s="112" t="s">
        <v>4093</v>
      </c>
      <c r="S52" s="112" t="s">
        <v>4093</v>
      </c>
      <c r="T52" s="112" t="s">
        <v>4093</v>
      </c>
      <c r="U52" s="112" t="s">
        <v>4093</v>
      </c>
      <c r="V52" s="112" t="s">
        <v>4093</v>
      </c>
      <c r="W52" s="112" t="s">
        <v>4093</v>
      </c>
      <c r="X52" s="33" t="s">
        <v>4451</v>
      </c>
    </row>
    <row r="53" spans="1:24" ht="15.75" x14ac:dyDescent="0.25">
      <c r="A53" s="142"/>
      <c r="B53" s="144"/>
      <c r="C53" s="112" t="s">
        <v>4452</v>
      </c>
      <c r="D53" s="112" t="s">
        <v>4453</v>
      </c>
      <c r="E53" s="112" t="s">
        <v>4093</v>
      </c>
      <c r="F53" s="112" t="s">
        <v>4093</v>
      </c>
      <c r="G53" s="112" t="s">
        <v>4093</v>
      </c>
      <c r="H53" s="112" t="s">
        <v>4093</v>
      </c>
      <c r="I53" s="112" t="s">
        <v>4093</v>
      </c>
      <c r="J53" s="112" t="s">
        <v>4093</v>
      </c>
      <c r="K53" s="112" t="s">
        <v>4093</v>
      </c>
      <c r="L53" s="112" t="s">
        <v>4093</v>
      </c>
      <c r="M53" s="112" t="s">
        <v>4093</v>
      </c>
      <c r="N53" s="112" t="s">
        <v>4093</v>
      </c>
      <c r="O53" s="112" t="s">
        <v>4093</v>
      </c>
      <c r="P53" s="112" t="s">
        <v>4093</v>
      </c>
      <c r="Q53" s="112" t="s">
        <v>4408</v>
      </c>
      <c r="R53" s="112" t="s">
        <v>4093</v>
      </c>
      <c r="S53" s="112" t="s">
        <v>4093</v>
      </c>
      <c r="T53" s="112" t="s">
        <v>4093</v>
      </c>
      <c r="U53" s="112" t="s">
        <v>4447</v>
      </c>
      <c r="V53" s="112" t="s">
        <v>4093</v>
      </c>
      <c r="W53" s="112" t="s">
        <v>4093</v>
      </c>
      <c r="X53" s="33" t="s">
        <v>4454</v>
      </c>
    </row>
    <row r="54" spans="1:24" ht="15.75" x14ac:dyDescent="0.25">
      <c r="A54" s="142"/>
      <c r="B54" s="144"/>
      <c r="C54" s="112" t="s">
        <v>4371</v>
      </c>
      <c r="D54" s="112" t="s">
        <v>4455</v>
      </c>
      <c r="E54" s="112" t="s">
        <v>4093</v>
      </c>
      <c r="F54" s="112" t="s">
        <v>4093</v>
      </c>
      <c r="G54" s="112" t="s">
        <v>4093</v>
      </c>
      <c r="H54" s="112" t="s">
        <v>4093</v>
      </c>
      <c r="I54" s="112" t="s">
        <v>4093</v>
      </c>
      <c r="J54" s="112" t="s">
        <v>4093</v>
      </c>
      <c r="K54" s="112" t="s">
        <v>4093</v>
      </c>
      <c r="L54" s="112" t="s">
        <v>4093</v>
      </c>
      <c r="M54" s="112" t="s">
        <v>4093</v>
      </c>
      <c r="N54" s="112" t="s">
        <v>4093</v>
      </c>
      <c r="O54" s="112" t="s">
        <v>4093</v>
      </c>
      <c r="P54" s="112" t="s">
        <v>4093</v>
      </c>
      <c r="Q54" s="112" t="s">
        <v>4093</v>
      </c>
      <c r="R54" s="112" t="s">
        <v>4439</v>
      </c>
      <c r="S54" s="112" t="s">
        <v>4456</v>
      </c>
      <c r="T54" s="112" t="s">
        <v>4093</v>
      </c>
      <c r="U54" s="112" t="s">
        <v>4093</v>
      </c>
      <c r="V54" s="112" t="s">
        <v>4093</v>
      </c>
      <c r="W54" s="112" t="s">
        <v>4093</v>
      </c>
      <c r="X54" s="33" t="s">
        <v>4457</v>
      </c>
    </row>
    <row r="55" spans="1:24" ht="15.75" x14ac:dyDescent="0.25">
      <c r="A55" s="142"/>
      <c r="B55" s="144"/>
      <c r="C55" s="112" t="s">
        <v>4458</v>
      </c>
      <c r="D55" s="112" t="s">
        <v>4408</v>
      </c>
      <c r="E55" s="112" t="s">
        <v>4093</v>
      </c>
      <c r="F55" s="112" t="s">
        <v>4093</v>
      </c>
      <c r="G55" s="112" t="s">
        <v>4093</v>
      </c>
      <c r="H55" s="112" t="s">
        <v>4093</v>
      </c>
      <c r="I55" s="112" t="s">
        <v>4093</v>
      </c>
      <c r="J55" s="112" t="s">
        <v>4093</v>
      </c>
      <c r="K55" s="112" t="s">
        <v>4093</v>
      </c>
      <c r="L55" s="112" t="s">
        <v>4093</v>
      </c>
      <c r="M55" s="112" t="s">
        <v>4093</v>
      </c>
      <c r="N55" s="112" t="s">
        <v>4093</v>
      </c>
      <c r="O55" s="112" t="s">
        <v>4093</v>
      </c>
      <c r="P55" s="112" t="s">
        <v>4093</v>
      </c>
      <c r="Q55" s="112" t="s">
        <v>4408</v>
      </c>
      <c r="R55" s="112" t="s">
        <v>4093</v>
      </c>
      <c r="S55" s="112" t="s">
        <v>4093</v>
      </c>
      <c r="T55" s="112" t="s">
        <v>4093</v>
      </c>
      <c r="U55" s="112" t="s">
        <v>4093</v>
      </c>
      <c r="V55" s="112" t="s">
        <v>4093</v>
      </c>
      <c r="W55" s="112" t="s">
        <v>4093</v>
      </c>
      <c r="X55" s="33" t="s">
        <v>4459</v>
      </c>
    </row>
    <row r="56" spans="1:24" ht="15.75" x14ac:dyDescent="0.25">
      <c r="A56" s="142"/>
      <c r="B56" s="144"/>
      <c r="C56" s="112" t="s">
        <v>4460</v>
      </c>
      <c r="D56" s="112" t="s">
        <v>4461</v>
      </c>
      <c r="E56" s="112" t="s">
        <v>4093</v>
      </c>
      <c r="F56" s="112" t="s">
        <v>4093</v>
      </c>
      <c r="G56" s="112" t="s">
        <v>4093</v>
      </c>
      <c r="H56" s="112" t="s">
        <v>4093</v>
      </c>
      <c r="I56" s="112" t="s">
        <v>4093</v>
      </c>
      <c r="J56" s="112" t="s">
        <v>4093</v>
      </c>
      <c r="K56" s="112" t="s">
        <v>4093</v>
      </c>
      <c r="L56" s="112" t="s">
        <v>4093</v>
      </c>
      <c r="M56" s="112" t="s">
        <v>4093</v>
      </c>
      <c r="N56" s="112" t="s">
        <v>4093</v>
      </c>
      <c r="O56" s="112" t="s">
        <v>4093</v>
      </c>
      <c r="P56" s="112" t="s">
        <v>4093</v>
      </c>
      <c r="Q56" s="112" t="s">
        <v>4093</v>
      </c>
      <c r="R56" s="112" t="s">
        <v>4093</v>
      </c>
      <c r="S56" s="112" t="s">
        <v>4093</v>
      </c>
      <c r="T56" s="112" t="s">
        <v>4093</v>
      </c>
      <c r="U56" s="112" t="s">
        <v>4461</v>
      </c>
      <c r="V56" s="112" t="s">
        <v>4093</v>
      </c>
      <c r="W56" s="112" t="s">
        <v>4093</v>
      </c>
      <c r="X56" s="33" t="s">
        <v>4462</v>
      </c>
    </row>
    <row r="57" spans="1:24" ht="15.75" x14ac:dyDescent="0.25">
      <c r="A57" s="142"/>
      <c r="B57" s="144"/>
      <c r="C57" s="112" t="s">
        <v>4463</v>
      </c>
      <c r="D57" s="112" t="s">
        <v>4464</v>
      </c>
      <c r="E57" s="112" t="s">
        <v>4093</v>
      </c>
      <c r="F57" s="112" t="s">
        <v>4093</v>
      </c>
      <c r="G57" s="112" t="s">
        <v>4093</v>
      </c>
      <c r="H57" s="112" t="s">
        <v>4093</v>
      </c>
      <c r="I57" s="112" t="s">
        <v>4093</v>
      </c>
      <c r="J57" s="112" t="s">
        <v>4093</v>
      </c>
      <c r="K57" s="112" t="s">
        <v>4093</v>
      </c>
      <c r="L57" s="112" t="s">
        <v>4093</v>
      </c>
      <c r="M57" s="112" t="s">
        <v>4093</v>
      </c>
      <c r="N57" s="112" t="s">
        <v>4093</v>
      </c>
      <c r="O57" s="112" t="s">
        <v>4093</v>
      </c>
      <c r="P57" s="112" t="s">
        <v>4093</v>
      </c>
      <c r="Q57" s="112" t="s">
        <v>4093</v>
      </c>
      <c r="R57" s="112" t="s">
        <v>4093</v>
      </c>
      <c r="S57" s="112" t="s">
        <v>4093</v>
      </c>
      <c r="T57" s="112" t="s">
        <v>4093</v>
      </c>
      <c r="U57" s="112" t="s">
        <v>4464</v>
      </c>
      <c r="V57" s="112" t="s">
        <v>4093</v>
      </c>
      <c r="W57" s="112" t="s">
        <v>4093</v>
      </c>
      <c r="X57" s="33" t="s">
        <v>4465</v>
      </c>
    </row>
    <row r="58" spans="1:24" ht="15.75" x14ac:dyDescent="0.25">
      <c r="A58" s="142"/>
      <c r="B58" s="144"/>
      <c r="C58" s="112" t="s">
        <v>4466</v>
      </c>
      <c r="D58" s="112" t="s">
        <v>4467</v>
      </c>
      <c r="E58" s="112" t="s">
        <v>4093</v>
      </c>
      <c r="F58" s="112" t="s">
        <v>4093</v>
      </c>
      <c r="G58" s="112" t="s">
        <v>4093</v>
      </c>
      <c r="H58" s="112" t="s">
        <v>4093</v>
      </c>
      <c r="I58" s="112" t="s">
        <v>4093</v>
      </c>
      <c r="J58" s="112" t="s">
        <v>4093</v>
      </c>
      <c r="K58" s="112" t="s">
        <v>4093</v>
      </c>
      <c r="L58" s="112" t="s">
        <v>4093</v>
      </c>
      <c r="M58" s="112" t="s">
        <v>4093</v>
      </c>
      <c r="N58" s="112" t="s">
        <v>4093</v>
      </c>
      <c r="O58" s="112" t="s">
        <v>4093</v>
      </c>
      <c r="P58" s="112" t="s">
        <v>4093</v>
      </c>
      <c r="Q58" s="112" t="s">
        <v>4093</v>
      </c>
      <c r="R58" s="112" t="s">
        <v>4093</v>
      </c>
      <c r="S58" s="112" t="s">
        <v>4093</v>
      </c>
      <c r="T58" s="112" t="s">
        <v>4093</v>
      </c>
      <c r="U58" s="112" t="s">
        <v>4467</v>
      </c>
      <c r="V58" s="112" t="s">
        <v>4093</v>
      </c>
      <c r="W58" s="112" t="s">
        <v>4093</v>
      </c>
      <c r="X58" s="33" t="s">
        <v>4468</v>
      </c>
    </row>
    <row r="59" spans="1:24" ht="15.75" x14ac:dyDescent="0.25">
      <c r="A59" s="142"/>
      <c r="B59" s="144"/>
      <c r="C59" s="112" t="s">
        <v>4469</v>
      </c>
      <c r="D59" s="112" t="s">
        <v>4467</v>
      </c>
      <c r="E59" s="112" t="s">
        <v>4093</v>
      </c>
      <c r="F59" s="112" t="s">
        <v>4093</v>
      </c>
      <c r="G59" s="112" t="s">
        <v>4093</v>
      </c>
      <c r="H59" s="112" t="s">
        <v>4093</v>
      </c>
      <c r="I59" s="112" t="s">
        <v>4093</v>
      </c>
      <c r="J59" s="112" t="s">
        <v>4093</v>
      </c>
      <c r="K59" s="112" t="s">
        <v>4093</v>
      </c>
      <c r="L59" s="112" t="s">
        <v>4093</v>
      </c>
      <c r="M59" s="112" t="s">
        <v>4093</v>
      </c>
      <c r="N59" s="112" t="s">
        <v>4093</v>
      </c>
      <c r="O59" s="112" t="s">
        <v>4093</v>
      </c>
      <c r="P59" s="112" t="s">
        <v>4093</v>
      </c>
      <c r="Q59" s="112" t="s">
        <v>4093</v>
      </c>
      <c r="R59" s="112" t="s">
        <v>4093</v>
      </c>
      <c r="S59" s="112" t="s">
        <v>4093</v>
      </c>
      <c r="T59" s="112" t="s">
        <v>4093</v>
      </c>
      <c r="U59" s="112" t="s">
        <v>4467</v>
      </c>
      <c r="V59" s="112" t="s">
        <v>4093</v>
      </c>
      <c r="W59" s="112" t="s">
        <v>4093</v>
      </c>
      <c r="X59" s="33" t="s">
        <v>4470</v>
      </c>
    </row>
    <row r="60" spans="1:24" ht="15.75" x14ac:dyDescent="0.25">
      <c r="A60" s="142"/>
      <c r="B60" s="144"/>
      <c r="C60" s="112" t="s">
        <v>4471</v>
      </c>
      <c r="D60" s="112" t="s">
        <v>4374</v>
      </c>
      <c r="E60" s="112" t="s">
        <v>4093</v>
      </c>
      <c r="F60" s="112" t="s">
        <v>4093</v>
      </c>
      <c r="G60" s="112" t="s">
        <v>4093</v>
      </c>
      <c r="H60" s="112" t="s">
        <v>4093</v>
      </c>
      <c r="I60" s="112" t="s">
        <v>4093</v>
      </c>
      <c r="J60" s="112" t="s">
        <v>4093</v>
      </c>
      <c r="K60" s="112" t="s">
        <v>4093</v>
      </c>
      <c r="L60" s="112" t="s">
        <v>4093</v>
      </c>
      <c r="M60" s="112" t="s">
        <v>4093</v>
      </c>
      <c r="N60" s="112" t="s">
        <v>4093</v>
      </c>
      <c r="O60" s="112" t="s">
        <v>4093</v>
      </c>
      <c r="P60" s="112" t="s">
        <v>4093</v>
      </c>
      <c r="Q60" s="112" t="s">
        <v>4093</v>
      </c>
      <c r="R60" s="112" t="s">
        <v>4093</v>
      </c>
      <c r="S60" s="112" t="s">
        <v>4374</v>
      </c>
      <c r="T60" s="112" t="s">
        <v>4093</v>
      </c>
      <c r="U60" s="112" t="s">
        <v>4093</v>
      </c>
      <c r="V60" s="112" t="s">
        <v>4093</v>
      </c>
      <c r="W60" s="112" t="s">
        <v>4093</v>
      </c>
      <c r="X60" s="33" t="s">
        <v>4472</v>
      </c>
    </row>
    <row r="61" spans="1:24" ht="15.75" x14ac:dyDescent="0.25">
      <c r="A61" s="142"/>
      <c r="B61" s="144"/>
      <c r="C61" s="112" t="s">
        <v>4473</v>
      </c>
      <c r="D61" s="112" t="s">
        <v>4101</v>
      </c>
      <c r="E61" s="112" t="s">
        <v>4093</v>
      </c>
      <c r="F61" s="112" t="s">
        <v>4093</v>
      </c>
      <c r="G61" s="112" t="s">
        <v>4093</v>
      </c>
      <c r="H61" s="112" t="s">
        <v>4093</v>
      </c>
      <c r="I61" s="112" t="s">
        <v>4093</v>
      </c>
      <c r="J61" s="112" t="s">
        <v>4093</v>
      </c>
      <c r="K61" s="112" t="s">
        <v>4093</v>
      </c>
      <c r="L61" s="112" t="s">
        <v>4093</v>
      </c>
      <c r="M61" s="112" t="s">
        <v>4093</v>
      </c>
      <c r="N61" s="112" t="s">
        <v>4093</v>
      </c>
      <c r="O61" s="112" t="s">
        <v>4093</v>
      </c>
      <c r="P61" s="112" t="s">
        <v>4093</v>
      </c>
      <c r="Q61" s="112" t="s">
        <v>4093</v>
      </c>
      <c r="R61" s="112" t="s">
        <v>4093</v>
      </c>
      <c r="S61" s="112" t="s">
        <v>4093</v>
      </c>
      <c r="T61" s="112" t="s">
        <v>4093</v>
      </c>
      <c r="U61" s="112" t="s">
        <v>4101</v>
      </c>
      <c r="V61" s="112" t="s">
        <v>4093</v>
      </c>
      <c r="W61" s="112" t="s">
        <v>4093</v>
      </c>
      <c r="X61" s="33" t="s">
        <v>4474</v>
      </c>
    </row>
    <row r="62" spans="1:24" ht="15.75" x14ac:dyDescent="0.25">
      <c r="A62" s="142"/>
      <c r="B62" s="145"/>
      <c r="C62" s="112" t="s">
        <v>4385</v>
      </c>
      <c r="D62" s="112" t="s">
        <v>4475</v>
      </c>
      <c r="E62" s="112" t="s">
        <v>4093</v>
      </c>
      <c r="F62" s="112" t="s">
        <v>4093</v>
      </c>
      <c r="G62" s="112" t="s">
        <v>4093</v>
      </c>
      <c r="H62" s="112" t="s">
        <v>4093</v>
      </c>
      <c r="I62" s="112" t="s">
        <v>4093</v>
      </c>
      <c r="J62" s="112" t="s">
        <v>4093</v>
      </c>
      <c r="K62" s="112" t="s">
        <v>4093</v>
      </c>
      <c r="L62" s="112" t="s">
        <v>4093</v>
      </c>
      <c r="M62" s="112" t="s">
        <v>4093</v>
      </c>
      <c r="N62" s="112" t="s">
        <v>4093</v>
      </c>
      <c r="O62" s="112" t="s">
        <v>4093</v>
      </c>
      <c r="P62" s="112" t="s">
        <v>4093</v>
      </c>
      <c r="Q62" s="112" t="s">
        <v>4456</v>
      </c>
      <c r="R62" s="112" t="s">
        <v>4476</v>
      </c>
      <c r="S62" s="112" t="s">
        <v>4477</v>
      </c>
      <c r="T62" s="112" t="s">
        <v>4478</v>
      </c>
      <c r="U62" s="112" t="s">
        <v>4093</v>
      </c>
      <c r="V62" s="112" t="s">
        <v>4093</v>
      </c>
      <c r="W62" s="112" t="s">
        <v>4093</v>
      </c>
      <c r="X62" s="33" t="s">
        <v>4479</v>
      </c>
    </row>
    <row r="63" spans="1:24" ht="15.75" x14ac:dyDescent="0.25">
      <c r="A63" s="142"/>
      <c r="B63" s="134" t="s">
        <v>4406</v>
      </c>
      <c r="C63" s="112" t="s">
        <v>4480</v>
      </c>
      <c r="D63" s="112" t="s">
        <v>4439</v>
      </c>
      <c r="E63" s="112" t="s">
        <v>4093</v>
      </c>
      <c r="F63" s="112" t="s">
        <v>4093</v>
      </c>
      <c r="G63" s="112" t="s">
        <v>4093</v>
      </c>
      <c r="H63" s="112" t="s">
        <v>4093</v>
      </c>
      <c r="I63" s="112" t="s">
        <v>4093</v>
      </c>
      <c r="J63" s="112" t="s">
        <v>4093</v>
      </c>
      <c r="K63" s="112" t="s">
        <v>4093</v>
      </c>
      <c r="L63" s="112" t="s">
        <v>4093</v>
      </c>
      <c r="M63" s="112" t="s">
        <v>4093</v>
      </c>
      <c r="N63" s="112" t="s">
        <v>4093</v>
      </c>
      <c r="O63" s="112" t="s">
        <v>4093</v>
      </c>
      <c r="P63" s="112" t="s">
        <v>4093</v>
      </c>
      <c r="Q63" s="112" t="s">
        <v>4093</v>
      </c>
      <c r="R63" s="112" t="s">
        <v>4093</v>
      </c>
      <c r="S63" s="112" t="s">
        <v>4093</v>
      </c>
      <c r="T63" s="112" t="s">
        <v>4093</v>
      </c>
      <c r="U63" s="112" t="s">
        <v>4093</v>
      </c>
      <c r="V63" s="112" t="s">
        <v>4093</v>
      </c>
      <c r="W63" s="112" t="s">
        <v>4439</v>
      </c>
      <c r="X63" s="33" t="s">
        <v>4481</v>
      </c>
    </row>
    <row r="64" spans="1:24" ht="15.75" x14ac:dyDescent="0.25">
      <c r="A64" s="142"/>
      <c r="B64" s="144"/>
      <c r="C64" s="112" t="s">
        <v>4482</v>
      </c>
      <c r="D64" s="112" t="s">
        <v>4483</v>
      </c>
      <c r="E64" s="112" t="s">
        <v>4093</v>
      </c>
      <c r="F64" s="112" t="s">
        <v>4093</v>
      </c>
      <c r="G64" s="112" t="s">
        <v>4093</v>
      </c>
      <c r="H64" s="112" t="s">
        <v>4093</v>
      </c>
      <c r="I64" s="112" t="s">
        <v>4093</v>
      </c>
      <c r="J64" s="112" t="s">
        <v>4093</v>
      </c>
      <c r="K64" s="112" t="s">
        <v>4093</v>
      </c>
      <c r="L64" s="112" t="s">
        <v>4093</v>
      </c>
      <c r="M64" s="112" t="s">
        <v>4093</v>
      </c>
      <c r="N64" s="112" t="s">
        <v>4093</v>
      </c>
      <c r="O64" s="112" t="s">
        <v>4093</v>
      </c>
      <c r="P64" s="112" t="s">
        <v>4093</v>
      </c>
      <c r="Q64" s="112" t="s">
        <v>4093</v>
      </c>
      <c r="R64" s="112" t="s">
        <v>4483</v>
      </c>
      <c r="S64" s="112" t="s">
        <v>4093</v>
      </c>
      <c r="T64" s="112" t="s">
        <v>4093</v>
      </c>
      <c r="U64" s="112" t="s">
        <v>4093</v>
      </c>
      <c r="V64" s="112" t="s">
        <v>4093</v>
      </c>
      <c r="W64" s="112" t="s">
        <v>4093</v>
      </c>
      <c r="X64" s="33" t="s">
        <v>4484</v>
      </c>
    </row>
    <row r="65" spans="1:24" ht="15.75" x14ac:dyDescent="0.25">
      <c r="A65" s="142"/>
      <c r="B65" s="144"/>
      <c r="C65" s="112" t="s">
        <v>4357</v>
      </c>
      <c r="D65" s="112" t="s">
        <v>4342</v>
      </c>
      <c r="E65" s="112" t="s">
        <v>4093</v>
      </c>
      <c r="F65" s="112" t="s">
        <v>4093</v>
      </c>
      <c r="G65" s="112" t="s">
        <v>4093</v>
      </c>
      <c r="H65" s="112" t="s">
        <v>4093</v>
      </c>
      <c r="I65" s="112" t="s">
        <v>4093</v>
      </c>
      <c r="J65" s="112" t="s">
        <v>4093</v>
      </c>
      <c r="K65" s="112" t="s">
        <v>4093</v>
      </c>
      <c r="L65" s="112" t="s">
        <v>4093</v>
      </c>
      <c r="M65" s="112" t="s">
        <v>4093</v>
      </c>
      <c r="N65" s="112" t="s">
        <v>4093</v>
      </c>
      <c r="O65" s="112" t="s">
        <v>4093</v>
      </c>
      <c r="P65" s="112" t="s">
        <v>4093</v>
      </c>
      <c r="Q65" s="112" t="s">
        <v>4093</v>
      </c>
      <c r="R65" s="112" t="s">
        <v>4342</v>
      </c>
      <c r="S65" s="112" t="s">
        <v>4093</v>
      </c>
      <c r="T65" s="112" t="s">
        <v>4093</v>
      </c>
      <c r="U65" s="112" t="s">
        <v>4093</v>
      </c>
      <c r="V65" s="112" t="s">
        <v>4093</v>
      </c>
      <c r="W65" s="112" t="s">
        <v>4093</v>
      </c>
      <c r="X65" s="33" t="s">
        <v>4485</v>
      </c>
    </row>
    <row r="66" spans="1:24" ht="15.75" x14ac:dyDescent="0.25">
      <c r="A66" s="142"/>
      <c r="B66" s="144"/>
      <c r="C66" s="112" t="s">
        <v>4486</v>
      </c>
      <c r="D66" s="112" t="s">
        <v>4487</v>
      </c>
      <c r="E66" s="112" t="s">
        <v>4093</v>
      </c>
      <c r="F66" s="112" t="s">
        <v>4093</v>
      </c>
      <c r="G66" s="112" t="s">
        <v>4093</v>
      </c>
      <c r="H66" s="112" t="s">
        <v>4093</v>
      </c>
      <c r="I66" s="112" t="s">
        <v>4093</v>
      </c>
      <c r="J66" s="112" t="s">
        <v>4093</v>
      </c>
      <c r="K66" s="112" t="s">
        <v>4093</v>
      </c>
      <c r="L66" s="112" t="s">
        <v>4093</v>
      </c>
      <c r="M66" s="112" t="s">
        <v>4093</v>
      </c>
      <c r="N66" s="112" t="s">
        <v>4093</v>
      </c>
      <c r="O66" s="112" t="s">
        <v>4093</v>
      </c>
      <c r="P66" s="112" t="s">
        <v>4093</v>
      </c>
      <c r="Q66" s="112" t="s">
        <v>4093</v>
      </c>
      <c r="R66" s="112" t="s">
        <v>4487</v>
      </c>
      <c r="S66" s="112" t="s">
        <v>4093</v>
      </c>
      <c r="T66" s="112" t="s">
        <v>4093</v>
      </c>
      <c r="U66" s="112" t="s">
        <v>4093</v>
      </c>
      <c r="V66" s="112" t="s">
        <v>4093</v>
      </c>
      <c r="W66" s="112" t="s">
        <v>4093</v>
      </c>
      <c r="X66" s="33" t="s">
        <v>4488</v>
      </c>
    </row>
    <row r="67" spans="1:24" ht="15.75" x14ac:dyDescent="0.25">
      <c r="A67" s="142"/>
      <c r="B67" s="144"/>
      <c r="C67" s="112" t="s">
        <v>4420</v>
      </c>
      <c r="D67" s="112" t="s">
        <v>4414</v>
      </c>
      <c r="E67" s="112" t="s">
        <v>4093</v>
      </c>
      <c r="F67" s="112" t="s">
        <v>4093</v>
      </c>
      <c r="G67" s="112" t="s">
        <v>4093</v>
      </c>
      <c r="H67" s="112" t="s">
        <v>4093</v>
      </c>
      <c r="I67" s="112" t="s">
        <v>4093</v>
      </c>
      <c r="J67" s="112" t="s">
        <v>4093</v>
      </c>
      <c r="K67" s="112" t="s">
        <v>4093</v>
      </c>
      <c r="L67" s="112" t="s">
        <v>4093</v>
      </c>
      <c r="M67" s="112" t="s">
        <v>4093</v>
      </c>
      <c r="N67" s="112" t="s">
        <v>4093</v>
      </c>
      <c r="O67" s="112" t="s">
        <v>4093</v>
      </c>
      <c r="P67" s="112" t="s">
        <v>4093</v>
      </c>
      <c r="Q67" s="112" t="s">
        <v>4093</v>
      </c>
      <c r="R67" s="112" t="s">
        <v>4093</v>
      </c>
      <c r="S67" s="112" t="s">
        <v>4360</v>
      </c>
      <c r="T67" s="112" t="s">
        <v>4489</v>
      </c>
      <c r="U67" s="112" t="s">
        <v>4093</v>
      </c>
      <c r="V67" s="112" t="s">
        <v>4093</v>
      </c>
      <c r="W67" s="112" t="s">
        <v>4093</v>
      </c>
      <c r="X67" s="33" t="s">
        <v>4490</v>
      </c>
    </row>
    <row r="68" spans="1:24" ht="15.75" x14ac:dyDescent="0.25">
      <c r="A68" s="142"/>
      <c r="B68" s="144"/>
      <c r="C68" s="112" t="s">
        <v>4491</v>
      </c>
      <c r="D68" s="112" t="s">
        <v>4492</v>
      </c>
      <c r="E68" s="112" t="s">
        <v>4492</v>
      </c>
      <c r="F68" s="112" t="s">
        <v>4093</v>
      </c>
      <c r="G68" s="112" t="s">
        <v>4093</v>
      </c>
      <c r="H68" s="112" t="s">
        <v>4093</v>
      </c>
      <c r="I68" s="112" t="s">
        <v>4093</v>
      </c>
      <c r="J68" s="112" t="s">
        <v>4093</v>
      </c>
      <c r="K68" s="112" t="s">
        <v>4093</v>
      </c>
      <c r="L68" s="112" t="s">
        <v>4093</v>
      </c>
      <c r="M68" s="112" t="s">
        <v>4093</v>
      </c>
      <c r="N68" s="112" t="s">
        <v>4093</v>
      </c>
      <c r="O68" s="112" t="s">
        <v>4093</v>
      </c>
      <c r="P68" s="112" t="s">
        <v>4093</v>
      </c>
      <c r="Q68" s="112" t="s">
        <v>4093</v>
      </c>
      <c r="R68" s="112" t="s">
        <v>4093</v>
      </c>
      <c r="S68" s="112" t="s">
        <v>4093</v>
      </c>
      <c r="T68" s="112" t="s">
        <v>4093</v>
      </c>
      <c r="U68" s="112" t="s">
        <v>4093</v>
      </c>
      <c r="V68" s="112" t="s">
        <v>4093</v>
      </c>
      <c r="W68" s="112" t="s">
        <v>4093</v>
      </c>
      <c r="X68" s="33" t="s">
        <v>4493</v>
      </c>
    </row>
    <row r="69" spans="1:24" ht="15.75" x14ac:dyDescent="0.25">
      <c r="A69" s="142"/>
      <c r="B69" s="144"/>
      <c r="C69" s="112" t="s">
        <v>4423</v>
      </c>
      <c r="D69" s="112" t="s">
        <v>4492</v>
      </c>
      <c r="E69" s="112" t="s">
        <v>4093</v>
      </c>
      <c r="F69" s="112" t="s">
        <v>4093</v>
      </c>
      <c r="G69" s="112" t="s">
        <v>4492</v>
      </c>
      <c r="H69" s="112" t="s">
        <v>4093</v>
      </c>
      <c r="I69" s="112" t="s">
        <v>4093</v>
      </c>
      <c r="J69" s="112" t="s">
        <v>4093</v>
      </c>
      <c r="K69" s="112" t="s">
        <v>4093</v>
      </c>
      <c r="L69" s="112" t="s">
        <v>4093</v>
      </c>
      <c r="M69" s="112" t="s">
        <v>4093</v>
      </c>
      <c r="N69" s="112" t="s">
        <v>4093</v>
      </c>
      <c r="O69" s="112" t="s">
        <v>4093</v>
      </c>
      <c r="P69" s="112" t="s">
        <v>4093</v>
      </c>
      <c r="Q69" s="112" t="s">
        <v>4093</v>
      </c>
      <c r="R69" s="112" t="s">
        <v>4093</v>
      </c>
      <c r="S69" s="112" t="s">
        <v>4093</v>
      </c>
      <c r="T69" s="112" t="s">
        <v>4093</v>
      </c>
      <c r="U69" s="112" t="s">
        <v>4093</v>
      </c>
      <c r="V69" s="112" t="s">
        <v>4093</v>
      </c>
      <c r="W69" s="112" t="s">
        <v>4093</v>
      </c>
      <c r="X69" s="33" t="s">
        <v>4494</v>
      </c>
    </row>
    <row r="70" spans="1:24" ht="31.5" x14ac:dyDescent="0.25">
      <c r="A70" s="142"/>
      <c r="B70" s="144"/>
      <c r="C70" s="112" t="s">
        <v>4426</v>
      </c>
      <c r="D70" s="112" t="s">
        <v>4124</v>
      </c>
      <c r="E70" s="112" t="s">
        <v>4093</v>
      </c>
      <c r="F70" s="112" t="s">
        <v>4093</v>
      </c>
      <c r="G70" s="112" t="s">
        <v>4093</v>
      </c>
      <c r="H70" s="112" t="s">
        <v>4093</v>
      </c>
      <c r="I70" s="112" t="s">
        <v>4093</v>
      </c>
      <c r="J70" s="112" t="s">
        <v>4093</v>
      </c>
      <c r="K70" s="112" t="s">
        <v>4093</v>
      </c>
      <c r="L70" s="112" t="s">
        <v>4093</v>
      </c>
      <c r="M70" s="112" t="s">
        <v>4093</v>
      </c>
      <c r="N70" s="112" t="s">
        <v>4093</v>
      </c>
      <c r="O70" s="112" t="s">
        <v>4093</v>
      </c>
      <c r="P70" s="112" t="s">
        <v>4093</v>
      </c>
      <c r="Q70" s="112" t="s">
        <v>4118</v>
      </c>
      <c r="R70" s="112" t="s">
        <v>4100</v>
      </c>
      <c r="S70" s="112" t="s">
        <v>4439</v>
      </c>
      <c r="T70" s="112" t="s">
        <v>4118</v>
      </c>
      <c r="U70" s="112" t="s">
        <v>4093</v>
      </c>
      <c r="V70" s="112" t="s">
        <v>4093</v>
      </c>
      <c r="W70" s="112" t="s">
        <v>4093</v>
      </c>
      <c r="X70" s="33" t="s">
        <v>4495</v>
      </c>
    </row>
    <row r="71" spans="1:24" ht="15.75" x14ac:dyDescent="0.25">
      <c r="A71" s="142"/>
      <c r="B71" s="144"/>
      <c r="C71" s="112" t="s">
        <v>4433</v>
      </c>
      <c r="D71" s="112" t="s">
        <v>4327</v>
      </c>
      <c r="E71" s="112" t="s">
        <v>4093</v>
      </c>
      <c r="F71" s="112" t="s">
        <v>4093</v>
      </c>
      <c r="G71" s="112" t="s">
        <v>4093</v>
      </c>
      <c r="H71" s="112" t="s">
        <v>4093</v>
      </c>
      <c r="I71" s="112" t="s">
        <v>4093</v>
      </c>
      <c r="J71" s="112" t="s">
        <v>4093</v>
      </c>
      <c r="K71" s="112" t="s">
        <v>4093</v>
      </c>
      <c r="L71" s="112" t="s">
        <v>4093</v>
      </c>
      <c r="M71" s="112" t="s">
        <v>4093</v>
      </c>
      <c r="N71" s="112" t="s">
        <v>4093</v>
      </c>
      <c r="O71" s="112" t="s">
        <v>4093</v>
      </c>
      <c r="P71" s="112" t="s">
        <v>4093</v>
      </c>
      <c r="Q71" s="112" t="s">
        <v>4093</v>
      </c>
      <c r="R71" s="112" t="s">
        <v>4436</v>
      </c>
      <c r="S71" s="112" t="s">
        <v>4496</v>
      </c>
      <c r="T71" s="112" t="s">
        <v>4427</v>
      </c>
      <c r="U71" s="112" t="s">
        <v>4093</v>
      </c>
      <c r="V71" s="112" t="s">
        <v>4093</v>
      </c>
      <c r="W71" s="112" t="s">
        <v>4093</v>
      </c>
      <c r="X71" s="33" t="s">
        <v>4497</v>
      </c>
    </row>
    <row r="72" spans="1:24" ht="15.75" x14ac:dyDescent="0.25">
      <c r="A72" s="142"/>
      <c r="B72" s="144"/>
      <c r="C72" s="112" t="s">
        <v>4498</v>
      </c>
      <c r="D72" s="112" t="s">
        <v>4499</v>
      </c>
      <c r="E72" s="112" t="s">
        <v>4093</v>
      </c>
      <c r="F72" s="112" t="s">
        <v>4093</v>
      </c>
      <c r="G72" s="112" t="s">
        <v>4093</v>
      </c>
      <c r="H72" s="112" t="s">
        <v>4093</v>
      </c>
      <c r="I72" s="112" t="s">
        <v>4093</v>
      </c>
      <c r="J72" s="112" t="s">
        <v>4093</v>
      </c>
      <c r="K72" s="112" t="s">
        <v>4093</v>
      </c>
      <c r="L72" s="112" t="s">
        <v>4093</v>
      </c>
      <c r="M72" s="112" t="s">
        <v>4093</v>
      </c>
      <c r="N72" s="112" t="s">
        <v>4093</v>
      </c>
      <c r="O72" s="112" t="s">
        <v>4093</v>
      </c>
      <c r="P72" s="112" t="s">
        <v>4093</v>
      </c>
      <c r="Q72" s="112" t="s">
        <v>4093</v>
      </c>
      <c r="R72" s="112" t="s">
        <v>4499</v>
      </c>
      <c r="S72" s="112" t="s">
        <v>4093</v>
      </c>
      <c r="T72" s="112" t="s">
        <v>4093</v>
      </c>
      <c r="U72" s="112" t="s">
        <v>4093</v>
      </c>
      <c r="V72" s="112" t="s">
        <v>4093</v>
      </c>
      <c r="W72" s="112" t="s">
        <v>4093</v>
      </c>
      <c r="X72" s="33" t="s">
        <v>4500</v>
      </c>
    </row>
    <row r="73" spans="1:24" ht="15.75" x14ac:dyDescent="0.25">
      <c r="A73" s="142"/>
      <c r="B73" s="144"/>
      <c r="C73" s="112" t="s">
        <v>4435</v>
      </c>
      <c r="D73" s="112" t="s">
        <v>4492</v>
      </c>
      <c r="E73" s="112" t="s">
        <v>4093</v>
      </c>
      <c r="F73" s="112" t="s">
        <v>4492</v>
      </c>
      <c r="G73" s="112" t="s">
        <v>4093</v>
      </c>
      <c r="H73" s="112" t="s">
        <v>4093</v>
      </c>
      <c r="I73" s="112" t="s">
        <v>4093</v>
      </c>
      <c r="J73" s="112" t="s">
        <v>4093</v>
      </c>
      <c r="K73" s="112" t="s">
        <v>4093</v>
      </c>
      <c r="L73" s="112" t="s">
        <v>4093</v>
      </c>
      <c r="M73" s="112" t="s">
        <v>4093</v>
      </c>
      <c r="N73" s="112" t="s">
        <v>4093</v>
      </c>
      <c r="O73" s="112" t="s">
        <v>4093</v>
      </c>
      <c r="P73" s="112" t="s">
        <v>4093</v>
      </c>
      <c r="Q73" s="112" t="s">
        <v>4093</v>
      </c>
      <c r="R73" s="112" t="s">
        <v>4093</v>
      </c>
      <c r="S73" s="112" t="s">
        <v>4093</v>
      </c>
      <c r="T73" s="112" t="s">
        <v>4093</v>
      </c>
      <c r="U73" s="112" t="s">
        <v>4093</v>
      </c>
      <c r="V73" s="112" t="s">
        <v>4093</v>
      </c>
      <c r="W73" s="112" t="s">
        <v>4093</v>
      </c>
      <c r="X73" s="33" t="s">
        <v>4501</v>
      </c>
    </row>
    <row r="74" spans="1:24" ht="15.75" x14ac:dyDescent="0.25">
      <c r="A74" s="142"/>
      <c r="B74" s="144"/>
      <c r="C74" s="112" t="s">
        <v>4502</v>
      </c>
      <c r="D74" s="112" t="s">
        <v>4496</v>
      </c>
      <c r="E74" s="112" t="s">
        <v>4093</v>
      </c>
      <c r="F74" s="112" t="s">
        <v>4093</v>
      </c>
      <c r="G74" s="112" t="s">
        <v>4093</v>
      </c>
      <c r="H74" s="112" t="s">
        <v>4093</v>
      </c>
      <c r="I74" s="112" t="s">
        <v>4093</v>
      </c>
      <c r="J74" s="112" t="s">
        <v>4093</v>
      </c>
      <c r="K74" s="112" t="s">
        <v>4093</v>
      </c>
      <c r="L74" s="112" t="s">
        <v>4093</v>
      </c>
      <c r="M74" s="112" t="s">
        <v>4093</v>
      </c>
      <c r="N74" s="112" t="s">
        <v>4093</v>
      </c>
      <c r="O74" s="112" t="s">
        <v>4093</v>
      </c>
      <c r="P74" s="112" t="s">
        <v>4093</v>
      </c>
      <c r="Q74" s="112" t="s">
        <v>4093</v>
      </c>
      <c r="R74" s="112" t="s">
        <v>4093</v>
      </c>
      <c r="S74" s="112" t="s">
        <v>4496</v>
      </c>
      <c r="T74" s="112" t="s">
        <v>4093</v>
      </c>
      <c r="U74" s="112" t="s">
        <v>4093</v>
      </c>
      <c r="V74" s="112" t="s">
        <v>4093</v>
      </c>
      <c r="W74" s="112" t="s">
        <v>4093</v>
      </c>
      <c r="X74" s="33" t="s">
        <v>4503</v>
      </c>
    </row>
    <row r="75" spans="1:24" ht="15.75" x14ac:dyDescent="0.25">
      <c r="A75" s="142"/>
      <c r="B75" s="144"/>
      <c r="C75" s="112" t="s">
        <v>4504</v>
      </c>
      <c r="D75" s="112" t="s">
        <v>4505</v>
      </c>
      <c r="E75" s="112" t="s">
        <v>4093</v>
      </c>
      <c r="F75" s="112" t="s">
        <v>4093</v>
      </c>
      <c r="G75" s="112" t="s">
        <v>4093</v>
      </c>
      <c r="H75" s="112" t="s">
        <v>4093</v>
      </c>
      <c r="I75" s="112" t="s">
        <v>4093</v>
      </c>
      <c r="J75" s="112" t="s">
        <v>4093</v>
      </c>
      <c r="K75" s="112" t="s">
        <v>4093</v>
      </c>
      <c r="L75" s="112" t="s">
        <v>4093</v>
      </c>
      <c r="M75" s="112" t="s">
        <v>4093</v>
      </c>
      <c r="N75" s="112" t="s">
        <v>4093</v>
      </c>
      <c r="O75" s="112" t="s">
        <v>4093</v>
      </c>
      <c r="P75" s="112" t="s">
        <v>4093</v>
      </c>
      <c r="Q75" s="112" t="s">
        <v>4093</v>
      </c>
      <c r="R75" s="112" t="s">
        <v>4505</v>
      </c>
      <c r="S75" s="112" t="s">
        <v>4093</v>
      </c>
      <c r="T75" s="112" t="s">
        <v>4093</v>
      </c>
      <c r="U75" s="112" t="s">
        <v>4093</v>
      </c>
      <c r="V75" s="112" t="s">
        <v>4093</v>
      </c>
      <c r="W75" s="112" t="s">
        <v>4093</v>
      </c>
      <c r="X75" s="33" t="s">
        <v>4506</v>
      </c>
    </row>
    <row r="76" spans="1:24" ht="15.75" x14ac:dyDescent="0.25">
      <c r="A76" s="142"/>
      <c r="B76" s="144"/>
      <c r="C76" s="112" t="s">
        <v>4443</v>
      </c>
      <c r="D76" s="112" t="s">
        <v>4507</v>
      </c>
      <c r="E76" s="112" t="s">
        <v>4093</v>
      </c>
      <c r="F76" s="112" t="s">
        <v>4093</v>
      </c>
      <c r="G76" s="112" t="s">
        <v>4093</v>
      </c>
      <c r="H76" s="112" t="s">
        <v>4093</v>
      </c>
      <c r="I76" s="112" t="s">
        <v>4093</v>
      </c>
      <c r="J76" s="112" t="s">
        <v>4093</v>
      </c>
      <c r="K76" s="112" t="s">
        <v>4093</v>
      </c>
      <c r="L76" s="112" t="s">
        <v>4093</v>
      </c>
      <c r="M76" s="112" t="s">
        <v>4093</v>
      </c>
      <c r="N76" s="112" t="s">
        <v>4093</v>
      </c>
      <c r="O76" s="112" t="s">
        <v>4093</v>
      </c>
      <c r="P76" s="112" t="s">
        <v>4093</v>
      </c>
      <c r="Q76" s="112" t="s">
        <v>4093</v>
      </c>
      <c r="R76" s="112" t="s">
        <v>4507</v>
      </c>
      <c r="S76" s="112" t="s">
        <v>4093</v>
      </c>
      <c r="T76" s="112" t="s">
        <v>4093</v>
      </c>
      <c r="U76" s="112" t="s">
        <v>4093</v>
      </c>
      <c r="V76" s="112" t="s">
        <v>4093</v>
      </c>
      <c r="W76" s="112" t="s">
        <v>4093</v>
      </c>
      <c r="X76" s="33" t="s">
        <v>4508</v>
      </c>
    </row>
    <row r="77" spans="1:24" ht="15.75" x14ac:dyDescent="0.25">
      <c r="A77" s="142"/>
      <c r="B77" s="144"/>
      <c r="C77" s="112" t="s">
        <v>4509</v>
      </c>
      <c r="D77" s="112" t="s">
        <v>4327</v>
      </c>
      <c r="E77" s="112" t="s">
        <v>4093</v>
      </c>
      <c r="F77" s="112" t="s">
        <v>4093</v>
      </c>
      <c r="G77" s="112" t="s">
        <v>4093</v>
      </c>
      <c r="H77" s="112" t="s">
        <v>4093</v>
      </c>
      <c r="I77" s="112" t="s">
        <v>4093</v>
      </c>
      <c r="J77" s="112" t="s">
        <v>4093</v>
      </c>
      <c r="K77" s="112" t="s">
        <v>4093</v>
      </c>
      <c r="L77" s="112" t="s">
        <v>4093</v>
      </c>
      <c r="M77" s="112" t="s">
        <v>4093</v>
      </c>
      <c r="N77" s="112" t="s">
        <v>4093</v>
      </c>
      <c r="O77" s="112" t="s">
        <v>4093</v>
      </c>
      <c r="P77" s="112" t="s">
        <v>4093</v>
      </c>
      <c r="Q77" s="112" t="s">
        <v>4093</v>
      </c>
      <c r="R77" s="112" t="s">
        <v>4327</v>
      </c>
      <c r="S77" s="112" t="s">
        <v>4093</v>
      </c>
      <c r="T77" s="112" t="s">
        <v>4093</v>
      </c>
      <c r="U77" s="112" t="s">
        <v>4093</v>
      </c>
      <c r="V77" s="112" t="s">
        <v>4093</v>
      </c>
      <c r="W77" s="112" t="s">
        <v>4093</v>
      </c>
      <c r="X77" s="33" t="s">
        <v>4510</v>
      </c>
    </row>
    <row r="78" spans="1:24" ht="15.75" x14ac:dyDescent="0.25">
      <c r="A78" s="142"/>
      <c r="B78" s="144"/>
      <c r="C78" s="112" t="s">
        <v>4511</v>
      </c>
      <c r="D78" s="112" t="s">
        <v>4512</v>
      </c>
      <c r="E78" s="112" t="s">
        <v>4093</v>
      </c>
      <c r="F78" s="112" t="s">
        <v>4093</v>
      </c>
      <c r="G78" s="112" t="s">
        <v>4093</v>
      </c>
      <c r="H78" s="112" t="s">
        <v>4093</v>
      </c>
      <c r="I78" s="112" t="s">
        <v>4093</v>
      </c>
      <c r="J78" s="112" t="s">
        <v>4093</v>
      </c>
      <c r="K78" s="112" t="s">
        <v>4093</v>
      </c>
      <c r="L78" s="112" t="s">
        <v>4093</v>
      </c>
      <c r="M78" s="112" t="s">
        <v>4093</v>
      </c>
      <c r="N78" s="112" t="s">
        <v>4093</v>
      </c>
      <c r="O78" s="112" t="s">
        <v>4093</v>
      </c>
      <c r="P78" s="112" t="s">
        <v>4093</v>
      </c>
      <c r="Q78" s="112" t="s">
        <v>4093</v>
      </c>
      <c r="R78" s="112" t="s">
        <v>4093</v>
      </c>
      <c r="S78" s="112" t="s">
        <v>4093</v>
      </c>
      <c r="T78" s="112" t="s">
        <v>4512</v>
      </c>
      <c r="U78" s="112" t="s">
        <v>4093</v>
      </c>
      <c r="V78" s="112" t="s">
        <v>4093</v>
      </c>
      <c r="W78" s="112" t="s">
        <v>4093</v>
      </c>
      <c r="X78" s="33" t="s">
        <v>4513</v>
      </c>
    </row>
    <row r="79" spans="1:24" ht="15.75" x14ac:dyDescent="0.25">
      <c r="A79" s="142"/>
      <c r="B79" s="144"/>
      <c r="C79" s="112" t="s">
        <v>4514</v>
      </c>
      <c r="D79" s="112" t="s">
        <v>4515</v>
      </c>
      <c r="E79" s="112" t="s">
        <v>4093</v>
      </c>
      <c r="F79" s="112" t="s">
        <v>4093</v>
      </c>
      <c r="G79" s="112" t="s">
        <v>4093</v>
      </c>
      <c r="H79" s="112" t="s">
        <v>4093</v>
      </c>
      <c r="I79" s="112" t="s">
        <v>4093</v>
      </c>
      <c r="J79" s="112" t="s">
        <v>4093</v>
      </c>
      <c r="K79" s="112" t="s">
        <v>4093</v>
      </c>
      <c r="L79" s="112" t="s">
        <v>4093</v>
      </c>
      <c r="M79" s="112" t="s">
        <v>4093</v>
      </c>
      <c r="N79" s="112" t="s">
        <v>4093</v>
      </c>
      <c r="O79" s="112" t="s">
        <v>4093</v>
      </c>
      <c r="P79" s="112" t="s">
        <v>4093</v>
      </c>
      <c r="Q79" s="112" t="s">
        <v>4093</v>
      </c>
      <c r="R79" s="112" t="s">
        <v>4125</v>
      </c>
      <c r="S79" s="112" t="s">
        <v>4122</v>
      </c>
      <c r="T79" s="112" t="s">
        <v>4512</v>
      </c>
      <c r="U79" s="112" t="s">
        <v>4093</v>
      </c>
      <c r="V79" s="112" t="s">
        <v>4093</v>
      </c>
      <c r="W79" s="112" t="s">
        <v>4093</v>
      </c>
      <c r="X79" s="33" t="s">
        <v>4516</v>
      </c>
    </row>
    <row r="80" spans="1:24" ht="15.75" x14ac:dyDescent="0.25">
      <c r="A80" s="142"/>
      <c r="B80" s="144"/>
      <c r="C80" s="112" t="s">
        <v>4517</v>
      </c>
      <c r="D80" s="112" t="s">
        <v>4374</v>
      </c>
      <c r="E80" s="112" t="s">
        <v>4093</v>
      </c>
      <c r="F80" s="112" t="s">
        <v>4093</v>
      </c>
      <c r="G80" s="112" t="s">
        <v>4093</v>
      </c>
      <c r="H80" s="112" t="s">
        <v>4093</v>
      </c>
      <c r="I80" s="112" t="s">
        <v>4374</v>
      </c>
      <c r="J80" s="112" t="s">
        <v>4093</v>
      </c>
      <c r="K80" s="112" t="s">
        <v>4093</v>
      </c>
      <c r="L80" s="112" t="s">
        <v>4093</v>
      </c>
      <c r="M80" s="112" t="s">
        <v>4093</v>
      </c>
      <c r="N80" s="112" t="s">
        <v>4093</v>
      </c>
      <c r="O80" s="112" t="s">
        <v>4093</v>
      </c>
      <c r="P80" s="112" t="s">
        <v>4093</v>
      </c>
      <c r="Q80" s="112" t="s">
        <v>4093</v>
      </c>
      <c r="R80" s="112" t="s">
        <v>4093</v>
      </c>
      <c r="S80" s="112" t="s">
        <v>4093</v>
      </c>
      <c r="T80" s="112" t="s">
        <v>4093</v>
      </c>
      <c r="U80" s="112" t="s">
        <v>4093</v>
      </c>
      <c r="V80" s="112" t="s">
        <v>4093</v>
      </c>
      <c r="W80" s="112" t="s">
        <v>4093</v>
      </c>
      <c r="X80" s="33" t="s">
        <v>4518</v>
      </c>
    </row>
    <row r="81" spans="1:24" ht="15.75" x14ac:dyDescent="0.25">
      <c r="A81" s="142"/>
      <c r="B81" s="144"/>
      <c r="C81" s="112" t="s">
        <v>4519</v>
      </c>
      <c r="D81" s="112" t="s">
        <v>4439</v>
      </c>
      <c r="E81" s="112" t="s">
        <v>4093</v>
      </c>
      <c r="F81" s="112" t="s">
        <v>4093</v>
      </c>
      <c r="G81" s="112" t="s">
        <v>4093</v>
      </c>
      <c r="H81" s="112" t="s">
        <v>4093</v>
      </c>
      <c r="I81" s="112" t="s">
        <v>4093</v>
      </c>
      <c r="J81" s="112" t="s">
        <v>4333</v>
      </c>
      <c r="K81" s="112" t="s">
        <v>4333</v>
      </c>
      <c r="L81" s="112" t="s">
        <v>4307</v>
      </c>
      <c r="M81" s="112" t="s">
        <v>4093</v>
      </c>
      <c r="N81" s="112" t="s">
        <v>4093</v>
      </c>
      <c r="O81" s="112" t="s">
        <v>4093</v>
      </c>
      <c r="P81" s="112" t="s">
        <v>4093</v>
      </c>
      <c r="Q81" s="112" t="s">
        <v>4093</v>
      </c>
      <c r="R81" s="112" t="s">
        <v>4093</v>
      </c>
      <c r="S81" s="112" t="s">
        <v>4093</v>
      </c>
      <c r="T81" s="112" t="s">
        <v>4093</v>
      </c>
      <c r="U81" s="112" t="s">
        <v>4093</v>
      </c>
      <c r="V81" s="112" t="s">
        <v>4093</v>
      </c>
      <c r="W81" s="112" t="s">
        <v>4093</v>
      </c>
      <c r="X81" s="33" t="s">
        <v>4520</v>
      </c>
    </row>
    <row r="82" spans="1:24" ht="15.75" x14ac:dyDescent="0.25">
      <c r="A82" s="142"/>
      <c r="B82" s="144"/>
      <c r="C82" s="112" t="s">
        <v>4521</v>
      </c>
      <c r="D82" s="112" t="s">
        <v>4439</v>
      </c>
      <c r="E82" s="112" t="s">
        <v>4093</v>
      </c>
      <c r="F82" s="112" t="s">
        <v>4093</v>
      </c>
      <c r="G82" s="112" t="s">
        <v>4093</v>
      </c>
      <c r="H82" s="112" t="s">
        <v>4093</v>
      </c>
      <c r="I82" s="112" t="s">
        <v>4093</v>
      </c>
      <c r="J82" s="112" t="s">
        <v>4333</v>
      </c>
      <c r="K82" s="112" t="s">
        <v>4333</v>
      </c>
      <c r="L82" s="112" t="s">
        <v>4307</v>
      </c>
      <c r="M82" s="112" t="s">
        <v>4093</v>
      </c>
      <c r="N82" s="112" t="s">
        <v>4093</v>
      </c>
      <c r="O82" s="112" t="s">
        <v>4093</v>
      </c>
      <c r="P82" s="112" t="s">
        <v>4093</v>
      </c>
      <c r="Q82" s="112" t="s">
        <v>4093</v>
      </c>
      <c r="R82" s="112" t="s">
        <v>4093</v>
      </c>
      <c r="S82" s="112" t="s">
        <v>4093</v>
      </c>
      <c r="T82" s="112" t="s">
        <v>4093</v>
      </c>
      <c r="U82" s="112" t="s">
        <v>4093</v>
      </c>
      <c r="V82" s="112" t="s">
        <v>4093</v>
      </c>
      <c r="W82" s="112" t="s">
        <v>4093</v>
      </c>
      <c r="X82" s="33" t="s">
        <v>4522</v>
      </c>
    </row>
    <row r="83" spans="1:24" ht="15.75" x14ac:dyDescent="0.25">
      <c r="A83" s="142"/>
      <c r="B83" s="144"/>
      <c r="C83" s="112" t="s">
        <v>4523</v>
      </c>
      <c r="D83" s="112" t="s">
        <v>4374</v>
      </c>
      <c r="E83" s="112" t="s">
        <v>4093</v>
      </c>
      <c r="F83" s="112" t="s">
        <v>4093</v>
      </c>
      <c r="G83" s="112" t="s">
        <v>4093</v>
      </c>
      <c r="H83" s="112" t="s">
        <v>4093</v>
      </c>
      <c r="I83" s="112" t="s">
        <v>4093</v>
      </c>
      <c r="J83" s="112" t="s">
        <v>4093</v>
      </c>
      <c r="K83" s="112" t="s">
        <v>4093</v>
      </c>
      <c r="L83" s="112" t="s">
        <v>4093</v>
      </c>
      <c r="M83" s="112" t="s">
        <v>4093</v>
      </c>
      <c r="N83" s="112" t="s">
        <v>4093</v>
      </c>
      <c r="O83" s="112" t="s">
        <v>4093</v>
      </c>
      <c r="P83" s="112" t="s">
        <v>4093</v>
      </c>
      <c r="Q83" s="112" t="s">
        <v>4093</v>
      </c>
      <c r="R83" s="112" t="s">
        <v>4374</v>
      </c>
      <c r="S83" s="112" t="s">
        <v>4093</v>
      </c>
      <c r="T83" s="112" t="s">
        <v>4093</v>
      </c>
      <c r="U83" s="112" t="s">
        <v>4093</v>
      </c>
      <c r="V83" s="112" t="s">
        <v>4093</v>
      </c>
      <c r="W83" s="112" t="s">
        <v>4093</v>
      </c>
      <c r="X83" s="33" t="s">
        <v>4524</v>
      </c>
    </row>
    <row r="84" spans="1:24" ht="15.75" x14ac:dyDescent="0.25">
      <c r="A84" s="142"/>
      <c r="B84" s="144"/>
      <c r="C84" s="112" t="s">
        <v>4525</v>
      </c>
      <c r="D84" s="112" t="s">
        <v>4374</v>
      </c>
      <c r="E84" s="112" t="s">
        <v>4093</v>
      </c>
      <c r="F84" s="112" t="s">
        <v>4093</v>
      </c>
      <c r="G84" s="112" t="s">
        <v>4093</v>
      </c>
      <c r="H84" s="112" t="s">
        <v>4374</v>
      </c>
      <c r="I84" s="112" t="s">
        <v>4093</v>
      </c>
      <c r="J84" s="112" t="s">
        <v>4093</v>
      </c>
      <c r="K84" s="112" t="s">
        <v>4093</v>
      </c>
      <c r="L84" s="112" t="s">
        <v>4093</v>
      </c>
      <c r="M84" s="112" t="s">
        <v>4093</v>
      </c>
      <c r="N84" s="112" t="s">
        <v>4093</v>
      </c>
      <c r="O84" s="112" t="s">
        <v>4093</v>
      </c>
      <c r="P84" s="112" t="s">
        <v>4093</v>
      </c>
      <c r="Q84" s="112" t="s">
        <v>4093</v>
      </c>
      <c r="R84" s="112" t="s">
        <v>4093</v>
      </c>
      <c r="S84" s="112" t="s">
        <v>4093</v>
      </c>
      <c r="T84" s="112" t="s">
        <v>4093</v>
      </c>
      <c r="U84" s="112" t="s">
        <v>4093</v>
      </c>
      <c r="V84" s="112" t="s">
        <v>4093</v>
      </c>
      <c r="W84" s="112" t="s">
        <v>4093</v>
      </c>
      <c r="X84" s="33" t="s">
        <v>4526</v>
      </c>
    </row>
    <row r="85" spans="1:24" ht="15.75" x14ac:dyDescent="0.25">
      <c r="A85" s="142"/>
      <c r="B85" s="145"/>
      <c r="C85" s="112" t="s">
        <v>4385</v>
      </c>
      <c r="D85" s="112" t="s">
        <v>4527</v>
      </c>
      <c r="E85" s="112" t="s">
        <v>4093</v>
      </c>
      <c r="F85" s="112" t="s">
        <v>4093</v>
      </c>
      <c r="G85" s="112" t="s">
        <v>4093</v>
      </c>
      <c r="H85" s="112" t="s">
        <v>4528</v>
      </c>
      <c r="I85" s="112" t="s">
        <v>4492</v>
      </c>
      <c r="J85" s="112" t="s">
        <v>4093</v>
      </c>
      <c r="K85" s="112" t="s">
        <v>4093</v>
      </c>
      <c r="L85" s="112" t="s">
        <v>4093</v>
      </c>
      <c r="M85" s="112" t="s">
        <v>4093</v>
      </c>
      <c r="N85" s="112" t="s">
        <v>4093</v>
      </c>
      <c r="O85" s="112" t="s">
        <v>4093</v>
      </c>
      <c r="P85" s="112" t="s">
        <v>4093</v>
      </c>
      <c r="Q85" s="112" t="s">
        <v>4093</v>
      </c>
      <c r="R85" s="112" t="s">
        <v>4529</v>
      </c>
      <c r="S85" s="112" t="s">
        <v>4093</v>
      </c>
      <c r="T85" s="112" t="s">
        <v>4093</v>
      </c>
      <c r="U85" s="112" t="s">
        <v>4093</v>
      </c>
      <c r="V85" s="112" t="s">
        <v>4093</v>
      </c>
      <c r="W85" s="112" t="s">
        <v>4093</v>
      </c>
      <c r="X85" s="33" t="s">
        <v>4530</v>
      </c>
    </row>
    <row r="86" spans="1:24" ht="15.75" x14ac:dyDescent="0.25">
      <c r="A86" s="142"/>
      <c r="B86" s="134" t="s">
        <v>4427</v>
      </c>
      <c r="C86" s="112" t="s">
        <v>4420</v>
      </c>
      <c r="D86" s="112" t="s">
        <v>4120</v>
      </c>
      <c r="E86" s="112" t="s">
        <v>4093</v>
      </c>
      <c r="F86" s="112" t="s">
        <v>4093</v>
      </c>
      <c r="G86" s="112" t="s">
        <v>4093</v>
      </c>
      <c r="H86" s="112" t="s">
        <v>4093</v>
      </c>
      <c r="I86" s="112" t="s">
        <v>4093</v>
      </c>
      <c r="J86" s="112" t="s">
        <v>4093</v>
      </c>
      <c r="K86" s="112" t="s">
        <v>4093</v>
      </c>
      <c r="L86" s="112" t="s">
        <v>4093</v>
      </c>
      <c r="M86" s="112" t="s">
        <v>4093</v>
      </c>
      <c r="N86" s="112" t="s">
        <v>4093</v>
      </c>
      <c r="O86" s="112" t="s">
        <v>4093</v>
      </c>
      <c r="P86" s="112" t="s">
        <v>4093</v>
      </c>
      <c r="Q86" s="112" t="s">
        <v>4093</v>
      </c>
      <c r="R86" s="112" t="s">
        <v>4093</v>
      </c>
      <c r="S86" s="112" t="s">
        <v>4093</v>
      </c>
      <c r="T86" s="112" t="s">
        <v>4093</v>
      </c>
      <c r="U86" s="112" t="s">
        <v>4093</v>
      </c>
      <c r="V86" s="112" t="s">
        <v>4093</v>
      </c>
      <c r="W86" s="112" t="s">
        <v>4120</v>
      </c>
      <c r="X86" s="33" t="s">
        <v>4531</v>
      </c>
    </row>
    <row r="87" spans="1:24" ht="31.5" x14ac:dyDescent="0.25">
      <c r="A87" s="142"/>
      <c r="B87" s="144"/>
      <c r="C87" s="112" t="s">
        <v>4532</v>
      </c>
      <c r="D87" s="112" t="s">
        <v>4533</v>
      </c>
      <c r="E87" s="112" t="s">
        <v>4093</v>
      </c>
      <c r="F87" s="112" t="s">
        <v>4093</v>
      </c>
      <c r="G87" s="112" t="s">
        <v>4093</v>
      </c>
      <c r="H87" s="112" t="s">
        <v>4093</v>
      </c>
      <c r="I87" s="112" t="s">
        <v>4093</v>
      </c>
      <c r="J87" s="112" t="s">
        <v>4093</v>
      </c>
      <c r="K87" s="112" t="s">
        <v>4093</v>
      </c>
      <c r="L87" s="112" t="s">
        <v>4093</v>
      </c>
      <c r="M87" s="112" t="s">
        <v>4093</v>
      </c>
      <c r="N87" s="112" t="s">
        <v>4093</v>
      </c>
      <c r="O87" s="112" t="s">
        <v>4093</v>
      </c>
      <c r="P87" s="112" t="s">
        <v>4093</v>
      </c>
      <c r="Q87" s="112" t="s">
        <v>4093</v>
      </c>
      <c r="R87" s="112" t="s">
        <v>4093</v>
      </c>
      <c r="S87" s="112" t="s">
        <v>4400</v>
      </c>
      <c r="T87" s="112" t="s">
        <v>4534</v>
      </c>
      <c r="U87" s="112" t="s">
        <v>4093</v>
      </c>
      <c r="V87" s="112" t="s">
        <v>4093</v>
      </c>
      <c r="W87" s="112" t="s">
        <v>4093</v>
      </c>
      <c r="X87" s="33" t="s">
        <v>4535</v>
      </c>
    </row>
    <row r="88" spans="1:24" ht="15.75" x14ac:dyDescent="0.25">
      <c r="A88" s="142"/>
      <c r="B88" s="144"/>
      <c r="C88" s="112" t="s">
        <v>4536</v>
      </c>
      <c r="D88" s="112" t="s">
        <v>4537</v>
      </c>
      <c r="E88" s="112" t="s">
        <v>4093</v>
      </c>
      <c r="F88" s="112" t="s">
        <v>4093</v>
      </c>
      <c r="G88" s="112" t="s">
        <v>4093</v>
      </c>
      <c r="H88" s="112" t="s">
        <v>4093</v>
      </c>
      <c r="I88" s="112" t="s">
        <v>4093</v>
      </c>
      <c r="J88" s="112" t="s">
        <v>4093</v>
      </c>
      <c r="K88" s="112" t="s">
        <v>4093</v>
      </c>
      <c r="L88" s="112" t="s">
        <v>4093</v>
      </c>
      <c r="M88" s="112" t="s">
        <v>4093</v>
      </c>
      <c r="N88" s="112" t="s">
        <v>4093</v>
      </c>
      <c r="O88" s="112" t="s">
        <v>4093</v>
      </c>
      <c r="P88" s="112" t="s">
        <v>4093</v>
      </c>
      <c r="Q88" s="112" t="s">
        <v>4093</v>
      </c>
      <c r="R88" s="112" t="s">
        <v>4093</v>
      </c>
      <c r="S88" s="112" t="s">
        <v>4093</v>
      </c>
      <c r="T88" s="112" t="s">
        <v>4537</v>
      </c>
      <c r="U88" s="112" t="s">
        <v>4093</v>
      </c>
      <c r="V88" s="112" t="s">
        <v>4093</v>
      </c>
      <c r="W88" s="112" t="s">
        <v>4093</v>
      </c>
      <c r="X88" s="33" t="s">
        <v>4538</v>
      </c>
    </row>
    <row r="89" spans="1:24" ht="15.75" x14ac:dyDescent="0.25">
      <c r="A89" s="142"/>
      <c r="B89" s="144"/>
      <c r="C89" s="112" t="s">
        <v>4433</v>
      </c>
      <c r="D89" s="112" t="s">
        <v>4327</v>
      </c>
      <c r="E89" s="112" t="s">
        <v>4093</v>
      </c>
      <c r="F89" s="112" t="s">
        <v>4093</v>
      </c>
      <c r="G89" s="112" t="s">
        <v>4093</v>
      </c>
      <c r="H89" s="112" t="s">
        <v>4093</v>
      </c>
      <c r="I89" s="112" t="s">
        <v>4093</v>
      </c>
      <c r="J89" s="112" t="s">
        <v>4093</v>
      </c>
      <c r="K89" s="112" t="s">
        <v>4093</v>
      </c>
      <c r="L89" s="112" t="s">
        <v>4093</v>
      </c>
      <c r="M89" s="112" t="s">
        <v>4093</v>
      </c>
      <c r="N89" s="112" t="s">
        <v>4093</v>
      </c>
      <c r="O89" s="112" t="s">
        <v>4093</v>
      </c>
      <c r="P89" s="112" t="s">
        <v>4093</v>
      </c>
      <c r="Q89" s="112" t="s">
        <v>4093</v>
      </c>
      <c r="R89" s="112" t="s">
        <v>4539</v>
      </c>
      <c r="S89" s="112" t="s">
        <v>4093</v>
      </c>
      <c r="T89" s="112" t="s">
        <v>4537</v>
      </c>
      <c r="U89" s="112" t="s">
        <v>4093</v>
      </c>
      <c r="V89" s="112" t="s">
        <v>4093</v>
      </c>
      <c r="W89" s="112" t="s">
        <v>4093</v>
      </c>
      <c r="X89" s="33" t="s">
        <v>4540</v>
      </c>
    </row>
    <row r="90" spans="1:24" ht="15.75" x14ac:dyDescent="0.25">
      <c r="A90" s="142"/>
      <c r="B90" s="144"/>
      <c r="C90" s="112" t="s">
        <v>4435</v>
      </c>
      <c r="D90" s="112" t="s">
        <v>4541</v>
      </c>
      <c r="E90" s="112" t="s">
        <v>4093</v>
      </c>
      <c r="F90" s="112" t="s">
        <v>4093</v>
      </c>
      <c r="G90" s="112" t="s">
        <v>4093</v>
      </c>
      <c r="H90" s="112" t="s">
        <v>4093</v>
      </c>
      <c r="I90" s="112" t="s">
        <v>4093</v>
      </c>
      <c r="J90" s="112" t="s">
        <v>4093</v>
      </c>
      <c r="K90" s="112" t="s">
        <v>4093</v>
      </c>
      <c r="L90" s="112" t="s">
        <v>4093</v>
      </c>
      <c r="M90" s="112" t="s">
        <v>4093</v>
      </c>
      <c r="N90" s="112" t="s">
        <v>4093</v>
      </c>
      <c r="O90" s="112" t="s">
        <v>4093</v>
      </c>
      <c r="P90" s="112" t="s">
        <v>4093</v>
      </c>
      <c r="Q90" s="112" t="s">
        <v>4093</v>
      </c>
      <c r="R90" s="112" t="s">
        <v>4542</v>
      </c>
      <c r="S90" s="112" t="s">
        <v>4537</v>
      </c>
      <c r="T90" s="112" t="s">
        <v>4118</v>
      </c>
      <c r="U90" s="112" t="s">
        <v>4093</v>
      </c>
      <c r="V90" s="112" t="s">
        <v>4093</v>
      </c>
      <c r="W90" s="112" t="s">
        <v>4093</v>
      </c>
      <c r="X90" s="33" t="s">
        <v>4543</v>
      </c>
    </row>
    <row r="91" spans="1:24" ht="15.75" x14ac:dyDescent="0.25">
      <c r="A91" s="142"/>
      <c r="B91" s="144"/>
      <c r="C91" s="112" t="s">
        <v>4514</v>
      </c>
      <c r="D91" s="112" t="s">
        <v>4529</v>
      </c>
      <c r="E91" s="112" t="s">
        <v>4093</v>
      </c>
      <c r="F91" s="112" t="s">
        <v>4093</v>
      </c>
      <c r="G91" s="112" t="s">
        <v>4093</v>
      </c>
      <c r="H91" s="112" t="s">
        <v>4093</v>
      </c>
      <c r="I91" s="112" t="s">
        <v>4093</v>
      </c>
      <c r="J91" s="112" t="s">
        <v>4093</v>
      </c>
      <c r="K91" s="112" t="s">
        <v>4093</v>
      </c>
      <c r="L91" s="112" t="s">
        <v>4093</v>
      </c>
      <c r="M91" s="112" t="s">
        <v>4093</v>
      </c>
      <c r="N91" s="112" t="s">
        <v>4093</v>
      </c>
      <c r="O91" s="112" t="s">
        <v>4093</v>
      </c>
      <c r="P91" s="112" t="s">
        <v>4093</v>
      </c>
      <c r="Q91" s="112" t="s">
        <v>4093</v>
      </c>
      <c r="R91" s="112" t="s">
        <v>4347</v>
      </c>
      <c r="S91" s="112" t="s">
        <v>4537</v>
      </c>
      <c r="T91" s="112" t="s">
        <v>4537</v>
      </c>
      <c r="U91" s="112" t="s">
        <v>4093</v>
      </c>
      <c r="V91" s="112" t="s">
        <v>4093</v>
      </c>
      <c r="W91" s="112" t="s">
        <v>4093</v>
      </c>
      <c r="X91" s="33" t="s">
        <v>4544</v>
      </c>
    </row>
    <row r="92" spans="1:24" ht="15.75" x14ac:dyDescent="0.25">
      <c r="A92" s="142"/>
      <c r="B92" s="145"/>
      <c r="C92" s="112" t="s">
        <v>4545</v>
      </c>
      <c r="D92" s="112" t="s">
        <v>4333</v>
      </c>
      <c r="E92" s="112" t="s">
        <v>4093</v>
      </c>
      <c r="F92" s="112" t="s">
        <v>4093</v>
      </c>
      <c r="G92" s="112" t="s">
        <v>4093</v>
      </c>
      <c r="H92" s="112" t="s">
        <v>4093</v>
      </c>
      <c r="I92" s="112" t="s">
        <v>4093</v>
      </c>
      <c r="J92" s="112" t="s">
        <v>4093</v>
      </c>
      <c r="K92" s="112" t="s">
        <v>4093</v>
      </c>
      <c r="L92" s="112" t="s">
        <v>4093</v>
      </c>
      <c r="M92" s="112" t="s">
        <v>4093</v>
      </c>
      <c r="N92" s="112" t="s">
        <v>4093</v>
      </c>
      <c r="O92" s="112" t="s">
        <v>4093</v>
      </c>
      <c r="P92" s="112" t="s">
        <v>4333</v>
      </c>
      <c r="Q92" s="112" t="s">
        <v>4093</v>
      </c>
      <c r="R92" s="112" t="s">
        <v>4093</v>
      </c>
      <c r="S92" s="112" t="s">
        <v>4093</v>
      </c>
      <c r="T92" s="112" t="s">
        <v>4093</v>
      </c>
      <c r="U92" s="112" t="s">
        <v>4093</v>
      </c>
      <c r="V92" s="112" t="s">
        <v>4093</v>
      </c>
      <c r="W92" s="112" t="s">
        <v>4093</v>
      </c>
      <c r="X92" s="33" t="s">
        <v>4546</v>
      </c>
    </row>
    <row r="93" spans="1:24" ht="15.75" x14ac:dyDescent="0.25">
      <c r="A93" s="142"/>
      <c r="B93" s="134" t="s">
        <v>4547</v>
      </c>
      <c r="C93" s="112" t="s">
        <v>4423</v>
      </c>
      <c r="D93" s="112" t="s">
        <v>4548</v>
      </c>
      <c r="E93" s="112" t="s">
        <v>4093</v>
      </c>
      <c r="F93" s="112" t="s">
        <v>4093</v>
      </c>
      <c r="G93" s="112" t="s">
        <v>4093</v>
      </c>
      <c r="H93" s="112" t="s">
        <v>4093</v>
      </c>
      <c r="I93" s="112" t="s">
        <v>4093</v>
      </c>
      <c r="J93" s="112" t="s">
        <v>4093</v>
      </c>
      <c r="K93" s="112" t="s">
        <v>4093</v>
      </c>
      <c r="L93" s="112" t="s">
        <v>4093</v>
      </c>
      <c r="M93" s="112" t="s">
        <v>4093</v>
      </c>
      <c r="N93" s="112" t="s">
        <v>4093</v>
      </c>
      <c r="O93" s="112" t="s">
        <v>4093</v>
      </c>
      <c r="P93" s="112" t="s">
        <v>4093</v>
      </c>
      <c r="Q93" s="112" t="s">
        <v>4093</v>
      </c>
      <c r="R93" s="112" t="s">
        <v>4093</v>
      </c>
      <c r="S93" s="112" t="s">
        <v>4123</v>
      </c>
      <c r="T93" s="112" t="s">
        <v>4093</v>
      </c>
      <c r="U93" s="112" t="s">
        <v>4093</v>
      </c>
      <c r="V93" s="112" t="s">
        <v>4093</v>
      </c>
      <c r="W93" s="112" t="s">
        <v>4439</v>
      </c>
      <c r="X93" s="33" t="s">
        <v>4549</v>
      </c>
    </row>
    <row r="94" spans="1:24" ht="15.75" x14ac:dyDescent="0.25">
      <c r="A94" s="142"/>
      <c r="B94" s="144"/>
      <c r="C94" s="112" t="s">
        <v>4426</v>
      </c>
      <c r="D94" s="112" t="s">
        <v>4550</v>
      </c>
      <c r="E94" s="112" t="s">
        <v>4093</v>
      </c>
      <c r="F94" s="112" t="s">
        <v>4093</v>
      </c>
      <c r="G94" s="112" t="s">
        <v>4093</v>
      </c>
      <c r="H94" s="112" t="s">
        <v>4093</v>
      </c>
      <c r="I94" s="112" t="s">
        <v>4093</v>
      </c>
      <c r="J94" s="112" t="s">
        <v>4093</v>
      </c>
      <c r="K94" s="112" t="s">
        <v>4093</v>
      </c>
      <c r="L94" s="112" t="s">
        <v>4093</v>
      </c>
      <c r="M94" s="112" t="s">
        <v>4093</v>
      </c>
      <c r="N94" s="112" t="s">
        <v>4093</v>
      </c>
      <c r="O94" s="112" t="s">
        <v>4093</v>
      </c>
      <c r="P94" s="112" t="s">
        <v>4093</v>
      </c>
      <c r="Q94" s="112" t="s">
        <v>4093</v>
      </c>
      <c r="R94" s="112" t="s">
        <v>4550</v>
      </c>
      <c r="S94" s="112" t="s">
        <v>4093</v>
      </c>
      <c r="T94" s="112" t="s">
        <v>4093</v>
      </c>
      <c r="U94" s="112" t="s">
        <v>4093</v>
      </c>
      <c r="V94" s="112" t="s">
        <v>4093</v>
      </c>
      <c r="W94" s="112" t="s">
        <v>4093</v>
      </c>
      <c r="X94" s="33" t="s">
        <v>4551</v>
      </c>
    </row>
    <row r="95" spans="1:24" ht="15.75" x14ac:dyDescent="0.25">
      <c r="A95" s="142"/>
      <c r="B95" s="144"/>
      <c r="C95" s="112" t="s">
        <v>4429</v>
      </c>
      <c r="D95" s="112" t="s">
        <v>4537</v>
      </c>
      <c r="E95" s="112" t="s">
        <v>4093</v>
      </c>
      <c r="F95" s="112" t="s">
        <v>4093</v>
      </c>
      <c r="G95" s="112" t="s">
        <v>4093</v>
      </c>
      <c r="H95" s="112" t="s">
        <v>4093</v>
      </c>
      <c r="I95" s="112" t="s">
        <v>4093</v>
      </c>
      <c r="J95" s="112" t="s">
        <v>4093</v>
      </c>
      <c r="K95" s="112" t="s">
        <v>4093</v>
      </c>
      <c r="L95" s="112" t="s">
        <v>4093</v>
      </c>
      <c r="M95" s="112" t="s">
        <v>4093</v>
      </c>
      <c r="N95" s="112" t="s">
        <v>4093</v>
      </c>
      <c r="O95" s="112" t="s">
        <v>4093</v>
      </c>
      <c r="P95" s="112" t="s">
        <v>4093</v>
      </c>
      <c r="Q95" s="112" t="s">
        <v>4093</v>
      </c>
      <c r="R95" s="112" t="s">
        <v>4093</v>
      </c>
      <c r="S95" s="112" t="s">
        <v>4537</v>
      </c>
      <c r="T95" s="112" t="s">
        <v>4093</v>
      </c>
      <c r="U95" s="112" t="s">
        <v>4093</v>
      </c>
      <c r="V95" s="112" t="s">
        <v>4093</v>
      </c>
      <c r="W95" s="112" t="s">
        <v>4093</v>
      </c>
      <c r="X95" s="33" t="s">
        <v>4552</v>
      </c>
    </row>
    <row r="96" spans="1:24" ht="15.75" x14ac:dyDescent="0.25">
      <c r="A96" s="142"/>
      <c r="B96" s="144"/>
      <c r="C96" s="112" t="s">
        <v>4433</v>
      </c>
      <c r="D96" s="112" t="s">
        <v>4102</v>
      </c>
      <c r="E96" s="112" t="s">
        <v>4093</v>
      </c>
      <c r="F96" s="112" t="s">
        <v>4093</v>
      </c>
      <c r="G96" s="112" t="s">
        <v>4093</v>
      </c>
      <c r="H96" s="112" t="s">
        <v>4093</v>
      </c>
      <c r="I96" s="112" t="s">
        <v>4093</v>
      </c>
      <c r="J96" s="112" t="s">
        <v>4093</v>
      </c>
      <c r="K96" s="112" t="s">
        <v>4093</v>
      </c>
      <c r="L96" s="112" t="s">
        <v>4093</v>
      </c>
      <c r="M96" s="112" t="s">
        <v>4093</v>
      </c>
      <c r="N96" s="112" t="s">
        <v>4093</v>
      </c>
      <c r="O96" s="112" t="s">
        <v>4093</v>
      </c>
      <c r="P96" s="112" t="s">
        <v>4093</v>
      </c>
      <c r="Q96" s="112" t="s">
        <v>4093</v>
      </c>
      <c r="R96" s="112" t="s">
        <v>4102</v>
      </c>
      <c r="S96" s="112" t="s">
        <v>4093</v>
      </c>
      <c r="T96" s="112" t="s">
        <v>4093</v>
      </c>
      <c r="U96" s="112" t="s">
        <v>4093</v>
      </c>
      <c r="V96" s="112" t="s">
        <v>4093</v>
      </c>
      <c r="W96" s="112" t="s">
        <v>4093</v>
      </c>
      <c r="X96" s="33" t="s">
        <v>4553</v>
      </c>
    </row>
    <row r="97" spans="1:24" ht="15.75" x14ac:dyDescent="0.25">
      <c r="A97" s="142"/>
      <c r="B97" s="144"/>
      <c r="C97" s="112" t="s">
        <v>4554</v>
      </c>
      <c r="D97" s="112" t="s">
        <v>4555</v>
      </c>
      <c r="E97" s="112" t="s">
        <v>4093</v>
      </c>
      <c r="F97" s="112" t="s">
        <v>4093</v>
      </c>
      <c r="G97" s="112" t="s">
        <v>4093</v>
      </c>
      <c r="H97" s="112" t="s">
        <v>4093</v>
      </c>
      <c r="I97" s="112" t="s">
        <v>4093</v>
      </c>
      <c r="J97" s="112" t="s">
        <v>4093</v>
      </c>
      <c r="K97" s="112" t="s">
        <v>4093</v>
      </c>
      <c r="L97" s="112" t="s">
        <v>4093</v>
      </c>
      <c r="M97" s="112" t="s">
        <v>4093</v>
      </c>
      <c r="N97" s="112" t="s">
        <v>4093</v>
      </c>
      <c r="O97" s="112" t="s">
        <v>4093</v>
      </c>
      <c r="P97" s="112" t="s">
        <v>4093</v>
      </c>
      <c r="Q97" s="112" t="s">
        <v>4093</v>
      </c>
      <c r="R97" s="112" t="s">
        <v>4093</v>
      </c>
      <c r="S97" s="112" t="s">
        <v>4093</v>
      </c>
      <c r="T97" s="112" t="s">
        <v>4093</v>
      </c>
      <c r="U97" s="112" t="s">
        <v>4093</v>
      </c>
      <c r="V97" s="112" t="s">
        <v>4555</v>
      </c>
      <c r="W97" s="112" t="s">
        <v>4093</v>
      </c>
      <c r="X97" s="33" t="s">
        <v>4556</v>
      </c>
    </row>
    <row r="98" spans="1:24" ht="15.75" x14ac:dyDescent="0.25">
      <c r="A98" s="142"/>
      <c r="B98" s="144"/>
      <c r="C98" s="112" t="s">
        <v>4435</v>
      </c>
      <c r="D98" s="112" t="s">
        <v>4102</v>
      </c>
      <c r="E98" s="112" t="s">
        <v>4093</v>
      </c>
      <c r="F98" s="112" t="s">
        <v>4093</v>
      </c>
      <c r="G98" s="112" t="s">
        <v>4093</v>
      </c>
      <c r="H98" s="112" t="s">
        <v>4093</v>
      </c>
      <c r="I98" s="112" t="s">
        <v>4093</v>
      </c>
      <c r="J98" s="112" t="s">
        <v>4093</v>
      </c>
      <c r="K98" s="112" t="s">
        <v>4093</v>
      </c>
      <c r="L98" s="112" t="s">
        <v>4093</v>
      </c>
      <c r="M98" s="112" t="s">
        <v>4093</v>
      </c>
      <c r="N98" s="112" t="s">
        <v>4093</v>
      </c>
      <c r="O98" s="112" t="s">
        <v>4093</v>
      </c>
      <c r="P98" s="112" t="s">
        <v>4093</v>
      </c>
      <c r="Q98" s="112" t="s">
        <v>4093</v>
      </c>
      <c r="R98" s="112" t="s">
        <v>4102</v>
      </c>
      <c r="S98" s="112" t="s">
        <v>4093</v>
      </c>
      <c r="T98" s="112" t="s">
        <v>4093</v>
      </c>
      <c r="U98" s="112" t="s">
        <v>4093</v>
      </c>
      <c r="V98" s="112" t="s">
        <v>4093</v>
      </c>
      <c r="W98" s="112" t="s">
        <v>4093</v>
      </c>
      <c r="X98" s="33" t="s">
        <v>4557</v>
      </c>
    </row>
    <row r="99" spans="1:24" ht="15.75" x14ac:dyDescent="0.25">
      <c r="A99" s="142"/>
      <c r="B99" s="144"/>
      <c r="C99" s="112" t="s">
        <v>4504</v>
      </c>
      <c r="D99" s="112" t="s">
        <v>4496</v>
      </c>
      <c r="E99" s="112" t="s">
        <v>4093</v>
      </c>
      <c r="F99" s="112" t="s">
        <v>4093</v>
      </c>
      <c r="G99" s="112" t="s">
        <v>4093</v>
      </c>
      <c r="H99" s="112" t="s">
        <v>4093</v>
      </c>
      <c r="I99" s="112" t="s">
        <v>4093</v>
      </c>
      <c r="J99" s="112" t="s">
        <v>4093</v>
      </c>
      <c r="K99" s="112" t="s">
        <v>4093</v>
      </c>
      <c r="L99" s="112" t="s">
        <v>4093</v>
      </c>
      <c r="M99" s="112" t="s">
        <v>4093</v>
      </c>
      <c r="N99" s="112" t="s">
        <v>4093</v>
      </c>
      <c r="O99" s="112" t="s">
        <v>4093</v>
      </c>
      <c r="P99" s="112" t="s">
        <v>4093</v>
      </c>
      <c r="Q99" s="112" t="s">
        <v>4093</v>
      </c>
      <c r="R99" s="112" t="s">
        <v>4093</v>
      </c>
      <c r="S99" s="112" t="s">
        <v>4093</v>
      </c>
      <c r="T99" s="112" t="s">
        <v>4093</v>
      </c>
      <c r="U99" s="112" t="s">
        <v>4093</v>
      </c>
      <c r="V99" s="112" t="s">
        <v>4496</v>
      </c>
      <c r="W99" s="112" t="s">
        <v>4093</v>
      </c>
      <c r="X99" s="33" t="s">
        <v>4558</v>
      </c>
    </row>
    <row r="100" spans="1:24" ht="15.75" x14ac:dyDescent="0.25">
      <c r="A100" s="142"/>
      <c r="B100" s="144"/>
      <c r="C100" s="112" t="s">
        <v>4559</v>
      </c>
      <c r="D100" s="112" t="s">
        <v>4537</v>
      </c>
      <c r="E100" s="112" t="s">
        <v>4093</v>
      </c>
      <c r="F100" s="112" t="s">
        <v>4093</v>
      </c>
      <c r="G100" s="112" t="s">
        <v>4093</v>
      </c>
      <c r="H100" s="112" t="s">
        <v>4093</v>
      </c>
      <c r="I100" s="112" t="s">
        <v>4093</v>
      </c>
      <c r="J100" s="112" t="s">
        <v>4093</v>
      </c>
      <c r="K100" s="112" t="s">
        <v>4093</v>
      </c>
      <c r="L100" s="112" t="s">
        <v>4093</v>
      </c>
      <c r="M100" s="112" t="s">
        <v>4093</v>
      </c>
      <c r="N100" s="112" t="s">
        <v>4093</v>
      </c>
      <c r="O100" s="112" t="s">
        <v>4093</v>
      </c>
      <c r="P100" s="112" t="s">
        <v>4093</v>
      </c>
      <c r="Q100" s="112" t="s">
        <v>4093</v>
      </c>
      <c r="R100" s="112" t="s">
        <v>4093</v>
      </c>
      <c r="S100" s="112" t="s">
        <v>4537</v>
      </c>
      <c r="T100" s="112" t="s">
        <v>4093</v>
      </c>
      <c r="U100" s="112" t="s">
        <v>4093</v>
      </c>
      <c r="V100" s="112" t="s">
        <v>4093</v>
      </c>
      <c r="W100" s="112" t="s">
        <v>4093</v>
      </c>
      <c r="X100" s="33" t="s">
        <v>4560</v>
      </c>
    </row>
    <row r="101" spans="1:24" ht="15.75" x14ac:dyDescent="0.25">
      <c r="A101" s="142"/>
      <c r="B101" s="144"/>
      <c r="C101" s="112" t="s">
        <v>4443</v>
      </c>
      <c r="D101" s="112" t="s">
        <v>4561</v>
      </c>
      <c r="E101" s="112" t="s">
        <v>4093</v>
      </c>
      <c r="F101" s="112" t="s">
        <v>4093</v>
      </c>
      <c r="G101" s="112" t="s">
        <v>4093</v>
      </c>
      <c r="H101" s="112" t="s">
        <v>4093</v>
      </c>
      <c r="I101" s="112" t="s">
        <v>4093</v>
      </c>
      <c r="J101" s="112" t="s">
        <v>4093</v>
      </c>
      <c r="K101" s="112" t="s">
        <v>4093</v>
      </c>
      <c r="L101" s="112" t="s">
        <v>4093</v>
      </c>
      <c r="M101" s="112" t="s">
        <v>4093</v>
      </c>
      <c r="N101" s="112" t="s">
        <v>4093</v>
      </c>
      <c r="O101" s="112" t="s">
        <v>4093</v>
      </c>
      <c r="P101" s="112" t="s">
        <v>4093</v>
      </c>
      <c r="Q101" s="112" t="s">
        <v>4093</v>
      </c>
      <c r="R101" s="112" t="s">
        <v>4561</v>
      </c>
      <c r="S101" s="112" t="s">
        <v>4093</v>
      </c>
      <c r="T101" s="112" t="s">
        <v>4093</v>
      </c>
      <c r="U101" s="112" t="s">
        <v>4093</v>
      </c>
      <c r="V101" s="112" t="s">
        <v>4093</v>
      </c>
      <c r="W101" s="112" t="s">
        <v>4093</v>
      </c>
      <c r="X101" s="33" t="s">
        <v>4557</v>
      </c>
    </row>
    <row r="102" spans="1:24" ht="15.75" x14ac:dyDescent="0.25">
      <c r="A102" s="142"/>
      <c r="B102" s="144"/>
      <c r="C102" s="112" t="s">
        <v>4562</v>
      </c>
      <c r="D102" s="112" t="s">
        <v>4528</v>
      </c>
      <c r="E102" s="112" t="s">
        <v>4093</v>
      </c>
      <c r="F102" s="112" t="s">
        <v>4093</v>
      </c>
      <c r="G102" s="112" t="s">
        <v>4093</v>
      </c>
      <c r="H102" s="112" t="s">
        <v>4093</v>
      </c>
      <c r="I102" s="112" t="s">
        <v>4093</v>
      </c>
      <c r="J102" s="112" t="s">
        <v>4093</v>
      </c>
      <c r="K102" s="112" t="s">
        <v>4093</v>
      </c>
      <c r="L102" s="112" t="s">
        <v>4093</v>
      </c>
      <c r="M102" s="112" t="s">
        <v>4093</v>
      </c>
      <c r="N102" s="112" t="s">
        <v>4093</v>
      </c>
      <c r="O102" s="112" t="s">
        <v>4093</v>
      </c>
      <c r="P102" s="112" t="s">
        <v>4093</v>
      </c>
      <c r="Q102" s="112" t="s">
        <v>4093</v>
      </c>
      <c r="R102" s="112" t="s">
        <v>4093</v>
      </c>
      <c r="S102" s="112" t="s">
        <v>4093</v>
      </c>
      <c r="T102" s="112" t="s">
        <v>4093</v>
      </c>
      <c r="U102" s="112" t="s">
        <v>4093</v>
      </c>
      <c r="V102" s="112" t="s">
        <v>4528</v>
      </c>
      <c r="W102" s="112" t="s">
        <v>4093</v>
      </c>
      <c r="X102" s="33" t="s">
        <v>4563</v>
      </c>
    </row>
    <row r="103" spans="1:24" ht="15.75" x14ac:dyDescent="0.25">
      <c r="A103" s="142"/>
      <c r="B103" s="144"/>
      <c r="C103" s="112" t="s">
        <v>4514</v>
      </c>
      <c r="D103" s="112" t="s">
        <v>4400</v>
      </c>
      <c r="E103" s="112" t="s">
        <v>4093</v>
      </c>
      <c r="F103" s="112" t="s">
        <v>4093</v>
      </c>
      <c r="G103" s="112" t="s">
        <v>4093</v>
      </c>
      <c r="H103" s="112" t="s">
        <v>4093</v>
      </c>
      <c r="I103" s="112" t="s">
        <v>4093</v>
      </c>
      <c r="J103" s="112" t="s">
        <v>4093</v>
      </c>
      <c r="K103" s="112" t="s">
        <v>4093</v>
      </c>
      <c r="L103" s="112" t="s">
        <v>4093</v>
      </c>
      <c r="M103" s="112" t="s">
        <v>4093</v>
      </c>
      <c r="N103" s="112" t="s">
        <v>4093</v>
      </c>
      <c r="O103" s="112" t="s">
        <v>4093</v>
      </c>
      <c r="P103" s="112" t="s">
        <v>4093</v>
      </c>
      <c r="Q103" s="112" t="s">
        <v>4093</v>
      </c>
      <c r="R103" s="112" t="s">
        <v>4093</v>
      </c>
      <c r="S103" s="112" t="s">
        <v>4537</v>
      </c>
      <c r="T103" s="112" t="s">
        <v>4093</v>
      </c>
      <c r="U103" s="112" t="s">
        <v>4093</v>
      </c>
      <c r="V103" s="112" t="s">
        <v>4439</v>
      </c>
      <c r="W103" s="112" t="s">
        <v>4093</v>
      </c>
      <c r="X103" s="33" t="s">
        <v>4564</v>
      </c>
    </row>
    <row r="104" spans="1:24" ht="15.75" x14ac:dyDescent="0.25">
      <c r="A104" s="142"/>
      <c r="B104" s="144"/>
      <c r="C104" s="112" t="s">
        <v>4565</v>
      </c>
      <c r="D104" s="112" t="s">
        <v>4496</v>
      </c>
      <c r="E104" s="112" t="s">
        <v>4093</v>
      </c>
      <c r="F104" s="112" t="s">
        <v>4093</v>
      </c>
      <c r="G104" s="112" t="s">
        <v>4093</v>
      </c>
      <c r="H104" s="112" t="s">
        <v>4093</v>
      </c>
      <c r="I104" s="112" t="s">
        <v>4093</v>
      </c>
      <c r="J104" s="112" t="s">
        <v>4093</v>
      </c>
      <c r="K104" s="112" t="s">
        <v>4093</v>
      </c>
      <c r="L104" s="112" t="s">
        <v>4093</v>
      </c>
      <c r="M104" s="112" t="s">
        <v>4093</v>
      </c>
      <c r="N104" s="112" t="s">
        <v>4093</v>
      </c>
      <c r="O104" s="112" t="s">
        <v>4093</v>
      </c>
      <c r="P104" s="112" t="s">
        <v>4093</v>
      </c>
      <c r="Q104" s="112" t="s">
        <v>4093</v>
      </c>
      <c r="R104" s="112" t="s">
        <v>4093</v>
      </c>
      <c r="S104" s="112" t="s">
        <v>4093</v>
      </c>
      <c r="T104" s="112" t="s">
        <v>4093</v>
      </c>
      <c r="U104" s="112" t="s">
        <v>4093</v>
      </c>
      <c r="V104" s="112" t="s">
        <v>4496</v>
      </c>
      <c r="W104" s="112" t="s">
        <v>4093</v>
      </c>
      <c r="X104" s="33" t="s">
        <v>4566</v>
      </c>
    </row>
    <row r="105" spans="1:24" ht="15.75" x14ac:dyDescent="0.25">
      <c r="A105" s="142"/>
      <c r="B105" s="144"/>
      <c r="C105" s="112" t="s">
        <v>4567</v>
      </c>
      <c r="D105" s="112" t="s">
        <v>4568</v>
      </c>
      <c r="E105" s="112" t="s">
        <v>4093</v>
      </c>
      <c r="F105" s="112" t="s">
        <v>4093</v>
      </c>
      <c r="G105" s="112" t="s">
        <v>4093</v>
      </c>
      <c r="H105" s="112" t="s">
        <v>4093</v>
      </c>
      <c r="I105" s="112" t="s">
        <v>4093</v>
      </c>
      <c r="J105" s="112" t="s">
        <v>4093</v>
      </c>
      <c r="K105" s="112" t="s">
        <v>4093</v>
      </c>
      <c r="L105" s="112" t="s">
        <v>4093</v>
      </c>
      <c r="M105" s="112" t="s">
        <v>4093</v>
      </c>
      <c r="N105" s="112" t="s">
        <v>4093</v>
      </c>
      <c r="O105" s="112" t="s">
        <v>4093</v>
      </c>
      <c r="P105" s="112" t="s">
        <v>4093</v>
      </c>
      <c r="Q105" s="112" t="s">
        <v>4093</v>
      </c>
      <c r="R105" s="112" t="s">
        <v>4093</v>
      </c>
      <c r="S105" s="112" t="s">
        <v>4093</v>
      </c>
      <c r="T105" s="112" t="s">
        <v>4093</v>
      </c>
      <c r="U105" s="112" t="s">
        <v>4093</v>
      </c>
      <c r="V105" s="112" t="s">
        <v>4568</v>
      </c>
      <c r="W105" s="112" t="s">
        <v>4093</v>
      </c>
      <c r="X105" s="33" t="s">
        <v>4569</v>
      </c>
    </row>
    <row r="106" spans="1:24" ht="15.75" x14ac:dyDescent="0.25">
      <c r="A106" s="142"/>
      <c r="B106" s="144"/>
      <c r="C106" s="112" t="s">
        <v>4570</v>
      </c>
      <c r="D106" s="112" t="s">
        <v>4571</v>
      </c>
      <c r="E106" s="112" t="s">
        <v>4093</v>
      </c>
      <c r="F106" s="112" t="s">
        <v>4093</v>
      </c>
      <c r="G106" s="112" t="s">
        <v>4093</v>
      </c>
      <c r="H106" s="112" t="s">
        <v>4093</v>
      </c>
      <c r="I106" s="112" t="s">
        <v>4093</v>
      </c>
      <c r="J106" s="112" t="s">
        <v>4093</v>
      </c>
      <c r="K106" s="112" t="s">
        <v>4427</v>
      </c>
      <c r="L106" s="112" t="s">
        <v>4093</v>
      </c>
      <c r="M106" s="112" t="s">
        <v>4093</v>
      </c>
      <c r="N106" s="112" t="s">
        <v>4093</v>
      </c>
      <c r="O106" s="112" t="s">
        <v>4572</v>
      </c>
      <c r="P106" s="112" t="s">
        <v>4093</v>
      </c>
      <c r="Q106" s="112" t="s">
        <v>4093</v>
      </c>
      <c r="R106" s="112" t="s">
        <v>4093</v>
      </c>
      <c r="S106" s="112" t="s">
        <v>4093</v>
      </c>
      <c r="T106" s="112" t="s">
        <v>4093</v>
      </c>
      <c r="U106" s="112" t="s">
        <v>4093</v>
      </c>
      <c r="V106" s="112" t="s">
        <v>4093</v>
      </c>
      <c r="W106" s="112" t="s">
        <v>4093</v>
      </c>
      <c r="X106" s="33" t="s">
        <v>4573</v>
      </c>
    </row>
    <row r="107" spans="1:24" ht="15.75" x14ac:dyDescent="0.25">
      <c r="A107" s="142"/>
      <c r="B107" s="144"/>
      <c r="C107" s="112" t="s">
        <v>4574</v>
      </c>
      <c r="D107" s="112" t="s">
        <v>4537</v>
      </c>
      <c r="E107" s="112" t="s">
        <v>4093</v>
      </c>
      <c r="F107" s="112" t="s">
        <v>4093</v>
      </c>
      <c r="G107" s="112" t="s">
        <v>4093</v>
      </c>
      <c r="H107" s="112" t="s">
        <v>4093</v>
      </c>
      <c r="I107" s="112" t="s">
        <v>4093</v>
      </c>
      <c r="J107" s="112" t="s">
        <v>4093</v>
      </c>
      <c r="K107" s="112" t="s">
        <v>4093</v>
      </c>
      <c r="L107" s="112" t="s">
        <v>4093</v>
      </c>
      <c r="M107" s="112" t="s">
        <v>4093</v>
      </c>
      <c r="N107" s="112" t="s">
        <v>4093</v>
      </c>
      <c r="O107" s="112" t="s">
        <v>4093</v>
      </c>
      <c r="P107" s="112" t="s">
        <v>4093</v>
      </c>
      <c r="Q107" s="112" t="s">
        <v>4093</v>
      </c>
      <c r="R107" s="112" t="s">
        <v>4093</v>
      </c>
      <c r="S107" s="112" t="s">
        <v>4093</v>
      </c>
      <c r="T107" s="112" t="s">
        <v>4093</v>
      </c>
      <c r="U107" s="112" t="s">
        <v>4093</v>
      </c>
      <c r="V107" s="112" t="s">
        <v>4537</v>
      </c>
      <c r="W107" s="112" t="s">
        <v>4093</v>
      </c>
      <c r="X107" s="33" t="s">
        <v>4575</v>
      </c>
    </row>
    <row r="108" spans="1:24" ht="15.75" x14ac:dyDescent="0.25">
      <c r="A108" s="142"/>
      <c r="B108" s="144"/>
      <c r="C108" s="112" t="s">
        <v>4576</v>
      </c>
      <c r="D108" s="112" t="s">
        <v>4121</v>
      </c>
      <c r="E108" s="112" t="s">
        <v>4093</v>
      </c>
      <c r="F108" s="112" t="s">
        <v>4093</v>
      </c>
      <c r="G108" s="112" t="s">
        <v>4093</v>
      </c>
      <c r="H108" s="112" t="s">
        <v>4093</v>
      </c>
      <c r="I108" s="112" t="s">
        <v>4093</v>
      </c>
      <c r="J108" s="112" t="s">
        <v>4333</v>
      </c>
      <c r="K108" s="112" t="s">
        <v>4333</v>
      </c>
      <c r="L108" s="112" t="s">
        <v>4307</v>
      </c>
      <c r="M108" s="112" t="s">
        <v>4093</v>
      </c>
      <c r="N108" s="112" t="s">
        <v>4093</v>
      </c>
      <c r="O108" s="112" t="s">
        <v>4093</v>
      </c>
      <c r="P108" s="112" t="s">
        <v>4093</v>
      </c>
      <c r="Q108" s="112" t="s">
        <v>4093</v>
      </c>
      <c r="R108" s="112" t="s">
        <v>4093</v>
      </c>
      <c r="S108" s="112" t="s">
        <v>4093</v>
      </c>
      <c r="T108" s="112" t="s">
        <v>4093</v>
      </c>
      <c r="U108" s="112" t="s">
        <v>4093</v>
      </c>
      <c r="V108" s="112" t="s">
        <v>4374</v>
      </c>
      <c r="W108" s="112" t="s">
        <v>4093</v>
      </c>
      <c r="X108" s="33" t="s">
        <v>4577</v>
      </c>
    </row>
    <row r="109" spans="1:24" ht="15.75" x14ac:dyDescent="0.25">
      <c r="A109" s="142"/>
      <c r="B109" s="144"/>
      <c r="C109" s="112" t="s">
        <v>4578</v>
      </c>
      <c r="D109" s="112" t="s">
        <v>4125</v>
      </c>
      <c r="E109" s="112" t="s">
        <v>4093</v>
      </c>
      <c r="F109" s="112" t="s">
        <v>4093</v>
      </c>
      <c r="G109" s="112" t="s">
        <v>4093</v>
      </c>
      <c r="H109" s="112" t="s">
        <v>4093</v>
      </c>
      <c r="I109" s="112" t="s">
        <v>4093</v>
      </c>
      <c r="J109" s="112" t="s">
        <v>4427</v>
      </c>
      <c r="K109" s="112" t="s">
        <v>4093</v>
      </c>
      <c r="L109" s="112" t="s">
        <v>4333</v>
      </c>
      <c r="M109" s="112" t="s">
        <v>4572</v>
      </c>
      <c r="N109" s="112" t="s">
        <v>4333</v>
      </c>
      <c r="O109" s="112" t="s">
        <v>4093</v>
      </c>
      <c r="P109" s="112" t="s">
        <v>4093</v>
      </c>
      <c r="Q109" s="112" t="s">
        <v>4093</v>
      </c>
      <c r="R109" s="112" t="s">
        <v>4093</v>
      </c>
      <c r="S109" s="112" t="s">
        <v>4093</v>
      </c>
      <c r="T109" s="112" t="s">
        <v>4093</v>
      </c>
      <c r="U109" s="112" t="s">
        <v>4093</v>
      </c>
      <c r="V109" s="112" t="s">
        <v>4093</v>
      </c>
      <c r="W109" s="112" t="s">
        <v>4093</v>
      </c>
      <c r="X109" s="33" t="s">
        <v>4579</v>
      </c>
    </row>
    <row r="110" spans="1:24" ht="15.75" x14ac:dyDescent="0.25">
      <c r="A110" s="142"/>
      <c r="B110" s="144"/>
      <c r="C110" s="112" t="s">
        <v>4580</v>
      </c>
      <c r="D110" s="112" t="s">
        <v>4572</v>
      </c>
      <c r="E110" s="112" t="s">
        <v>4093</v>
      </c>
      <c r="F110" s="112" t="s">
        <v>4093</v>
      </c>
      <c r="G110" s="112" t="s">
        <v>4093</v>
      </c>
      <c r="H110" s="112" t="s">
        <v>4093</v>
      </c>
      <c r="I110" s="112" t="s">
        <v>4093</v>
      </c>
      <c r="J110" s="112" t="s">
        <v>4093</v>
      </c>
      <c r="K110" s="112" t="s">
        <v>4093</v>
      </c>
      <c r="L110" s="112" t="s">
        <v>4093</v>
      </c>
      <c r="M110" s="112" t="s">
        <v>4093</v>
      </c>
      <c r="N110" s="112" t="s">
        <v>4093</v>
      </c>
      <c r="O110" s="112" t="s">
        <v>4093</v>
      </c>
      <c r="P110" s="112" t="s">
        <v>4093</v>
      </c>
      <c r="Q110" s="112" t="s">
        <v>4093</v>
      </c>
      <c r="R110" s="112" t="s">
        <v>4093</v>
      </c>
      <c r="S110" s="112" t="s">
        <v>4093</v>
      </c>
      <c r="T110" s="112" t="s">
        <v>4093</v>
      </c>
      <c r="U110" s="112" t="s">
        <v>4093</v>
      </c>
      <c r="V110" s="112" t="s">
        <v>4572</v>
      </c>
      <c r="W110" s="112" t="s">
        <v>4093</v>
      </c>
      <c r="X110" s="33" t="s">
        <v>4581</v>
      </c>
    </row>
    <row r="111" spans="1:24" ht="15.75" x14ac:dyDescent="0.25">
      <c r="A111" s="142"/>
      <c r="B111" s="145"/>
      <c r="C111" s="112" t="s">
        <v>4385</v>
      </c>
      <c r="D111" s="112" t="s">
        <v>4582</v>
      </c>
      <c r="E111" s="112" t="s">
        <v>4093</v>
      </c>
      <c r="F111" s="112" t="s">
        <v>4093</v>
      </c>
      <c r="G111" s="112" t="s">
        <v>4093</v>
      </c>
      <c r="H111" s="112" t="s">
        <v>4093</v>
      </c>
      <c r="I111" s="112" t="s">
        <v>4093</v>
      </c>
      <c r="J111" s="112" t="s">
        <v>4093</v>
      </c>
      <c r="K111" s="112" t="s">
        <v>4093</v>
      </c>
      <c r="L111" s="112" t="s">
        <v>4093</v>
      </c>
      <c r="M111" s="112" t="s">
        <v>4093</v>
      </c>
      <c r="N111" s="112" t="s">
        <v>4093</v>
      </c>
      <c r="O111" s="112" t="s">
        <v>4093</v>
      </c>
      <c r="P111" s="112" t="s">
        <v>4093</v>
      </c>
      <c r="Q111" s="112" t="s">
        <v>4093</v>
      </c>
      <c r="R111" s="112" t="s">
        <v>4093</v>
      </c>
      <c r="S111" s="112" t="s">
        <v>4093</v>
      </c>
      <c r="T111" s="112" t="s">
        <v>4093</v>
      </c>
      <c r="U111" s="112" t="s">
        <v>4093</v>
      </c>
      <c r="V111" s="112" t="s">
        <v>4582</v>
      </c>
      <c r="W111" s="112" t="s">
        <v>4093</v>
      </c>
      <c r="X111" s="33" t="s">
        <v>4583</v>
      </c>
    </row>
    <row r="112" spans="1:24" ht="15.75" x14ac:dyDescent="0.25">
      <c r="A112" s="142"/>
      <c r="B112" s="112" t="s">
        <v>4118</v>
      </c>
      <c r="C112" s="112" t="s">
        <v>4435</v>
      </c>
      <c r="D112" s="112" t="s">
        <v>4102</v>
      </c>
      <c r="E112" s="112" t="s">
        <v>4093</v>
      </c>
      <c r="F112" s="112" t="s">
        <v>4093</v>
      </c>
      <c r="G112" s="112" t="s">
        <v>4093</v>
      </c>
      <c r="H112" s="112" t="s">
        <v>4093</v>
      </c>
      <c r="I112" s="112" t="s">
        <v>4093</v>
      </c>
      <c r="J112" s="112" t="s">
        <v>4093</v>
      </c>
      <c r="K112" s="112" t="s">
        <v>4093</v>
      </c>
      <c r="L112" s="112" t="s">
        <v>4093</v>
      </c>
      <c r="M112" s="112" t="s">
        <v>4093</v>
      </c>
      <c r="N112" s="112" t="s">
        <v>4093</v>
      </c>
      <c r="O112" s="112" t="s">
        <v>4093</v>
      </c>
      <c r="P112" s="112" t="s">
        <v>4093</v>
      </c>
      <c r="Q112" s="112" t="s">
        <v>4093</v>
      </c>
      <c r="R112" s="112" t="s">
        <v>4093</v>
      </c>
      <c r="S112" s="112" t="s">
        <v>4093</v>
      </c>
      <c r="T112" s="112" t="s">
        <v>4093</v>
      </c>
      <c r="U112" s="112" t="s">
        <v>4093</v>
      </c>
      <c r="V112" s="112" t="s">
        <v>4102</v>
      </c>
      <c r="W112" s="112" t="s">
        <v>4093</v>
      </c>
      <c r="X112" s="33" t="s">
        <v>4584</v>
      </c>
    </row>
    <row r="113" spans="1:24" ht="15.75" x14ac:dyDescent="0.25">
      <c r="A113" s="142"/>
      <c r="B113" s="134" t="s">
        <v>4102</v>
      </c>
      <c r="C113" s="112" t="s">
        <v>4585</v>
      </c>
      <c r="D113" s="112" t="s">
        <v>4528</v>
      </c>
      <c r="E113" s="112" t="s">
        <v>4093</v>
      </c>
      <c r="F113" s="112" t="s">
        <v>4492</v>
      </c>
      <c r="G113" s="112" t="s">
        <v>4492</v>
      </c>
      <c r="H113" s="112" t="s">
        <v>4093</v>
      </c>
      <c r="I113" s="112" t="s">
        <v>4093</v>
      </c>
      <c r="J113" s="112" t="s">
        <v>4093</v>
      </c>
      <c r="K113" s="112" t="s">
        <v>4093</v>
      </c>
      <c r="L113" s="112" t="s">
        <v>4093</v>
      </c>
      <c r="M113" s="112" t="s">
        <v>4093</v>
      </c>
      <c r="N113" s="112" t="s">
        <v>4093</v>
      </c>
      <c r="O113" s="112" t="s">
        <v>4093</v>
      </c>
      <c r="P113" s="112" t="s">
        <v>4093</v>
      </c>
      <c r="Q113" s="112" t="s">
        <v>4093</v>
      </c>
      <c r="R113" s="112" t="s">
        <v>4093</v>
      </c>
      <c r="S113" s="112" t="s">
        <v>4093</v>
      </c>
      <c r="T113" s="112" t="s">
        <v>4093</v>
      </c>
      <c r="U113" s="112" t="s">
        <v>4093</v>
      </c>
      <c r="V113" s="112" t="s">
        <v>4093</v>
      </c>
      <c r="W113" s="112" t="s">
        <v>4093</v>
      </c>
      <c r="X113" s="33" t="s">
        <v>4586</v>
      </c>
    </row>
    <row r="114" spans="1:24" ht="15.75" x14ac:dyDescent="0.25">
      <c r="A114" s="142"/>
      <c r="B114" s="144"/>
      <c r="C114" s="112" t="s">
        <v>4587</v>
      </c>
      <c r="D114" s="112" t="s">
        <v>4391</v>
      </c>
      <c r="E114" s="112" t="s">
        <v>4093</v>
      </c>
      <c r="F114" s="112" t="s">
        <v>4093</v>
      </c>
      <c r="G114" s="112" t="s">
        <v>4093</v>
      </c>
      <c r="H114" s="112" t="s">
        <v>4307</v>
      </c>
      <c r="I114" s="112" t="s">
        <v>4572</v>
      </c>
      <c r="J114" s="112" t="s">
        <v>4093</v>
      </c>
      <c r="K114" s="112" t="s">
        <v>4093</v>
      </c>
      <c r="L114" s="112" t="s">
        <v>4093</v>
      </c>
      <c r="M114" s="112" t="s">
        <v>4093</v>
      </c>
      <c r="N114" s="112" t="s">
        <v>4093</v>
      </c>
      <c r="O114" s="112" t="s">
        <v>4093</v>
      </c>
      <c r="P114" s="112" t="s">
        <v>4093</v>
      </c>
      <c r="Q114" s="112" t="s">
        <v>4093</v>
      </c>
      <c r="R114" s="112" t="s">
        <v>4093</v>
      </c>
      <c r="S114" s="112" t="s">
        <v>4093</v>
      </c>
      <c r="T114" s="112" t="s">
        <v>4093</v>
      </c>
      <c r="U114" s="112" t="s">
        <v>4093</v>
      </c>
      <c r="V114" s="112" t="s">
        <v>4093</v>
      </c>
      <c r="W114" s="112" t="s">
        <v>4093</v>
      </c>
      <c r="X114" s="33" t="s">
        <v>4588</v>
      </c>
    </row>
    <row r="115" spans="1:24" ht="15.75" x14ac:dyDescent="0.25">
      <c r="A115" s="142"/>
      <c r="B115" s="144"/>
      <c r="C115" s="112" t="s">
        <v>4429</v>
      </c>
      <c r="D115" s="112" t="s">
        <v>4589</v>
      </c>
      <c r="E115" s="112" t="s">
        <v>4093</v>
      </c>
      <c r="F115" s="112" t="s">
        <v>4093</v>
      </c>
      <c r="G115" s="112" t="s">
        <v>4568</v>
      </c>
      <c r="H115" s="112" t="s">
        <v>4093</v>
      </c>
      <c r="I115" s="112" t="s">
        <v>4093</v>
      </c>
      <c r="J115" s="112" t="s">
        <v>4093</v>
      </c>
      <c r="K115" s="112" t="s">
        <v>4093</v>
      </c>
      <c r="L115" s="112" t="s">
        <v>4093</v>
      </c>
      <c r="M115" s="112" t="s">
        <v>4093</v>
      </c>
      <c r="N115" s="112" t="s">
        <v>4093</v>
      </c>
      <c r="O115" s="112" t="s">
        <v>4093</v>
      </c>
      <c r="P115" s="112" t="s">
        <v>4093</v>
      </c>
      <c r="Q115" s="112" t="s">
        <v>4093</v>
      </c>
      <c r="R115" s="112" t="s">
        <v>4093</v>
      </c>
      <c r="S115" s="112" t="s">
        <v>4093</v>
      </c>
      <c r="T115" s="112" t="s">
        <v>4093</v>
      </c>
      <c r="U115" s="112" t="s">
        <v>4093</v>
      </c>
      <c r="V115" s="112" t="s">
        <v>4093</v>
      </c>
      <c r="W115" s="112" t="s">
        <v>4590</v>
      </c>
      <c r="X115" s="33" t="s">
        <v>4591</v>
      </c>
    </row>
    <row r="116" spans="1:24" ht="15.75" x14ac:dyDescent="0.25">
      <c r="A116" s="142"/>
      <c r="B116" s="144"/>
      <c r="C116" s="112" t="s">
        <v>4592</v>
      </c>
      <c r="D116" s="112" t="s">
        <v>4568</v>
      </c>
      <c r="E116" s="112" t="s">
        <v>4568</v>
      </c>
      <c r="F116" s="112" t="s">
        <v>4093</v>
      </c>
      <c r="G116" s="112" t="s">
        <v>4093</v>
      </c>
      <c r="H116" s="112" t="s">
        <v>4093</v>
      </c>
      <c r="I116" s="112" t="s">
        <v>4093</v>
      </c>
      <c r="J116" s="112" t="s">
        <v>4093</v>
      </c>
      <c r="K116" s="112" t="s">
        <v>4093</v>
      </c>
      <c r="L116" s="112" t="s">
        <v>4093</v>
      </c>
      <c r="M116" s="112" t="s">
        <v>4093</v>
      </c>
      <c r="N116" s="112" t="s">
        <v>4093</v>
      </c>
      <c r="O116" s="112" t="s">
        <v>4093</v>
      </c>
      <c r="P116" s="112" t="s">
        <v>4093</v>
      </c>
      <c r="Q116" s="112" t="s">
        <v>4093</v>
      </c>
      <c r="R116" s="112" t="s">
        <v>4093</v>
      </c>
      <c r="S116" s="112" t="s">
        <v>4093</v>
      </c>
      <c r="T116" s="112" t="s">
        <v>4093</v>
      </c>
      <c r="U116" s="112" t="s">
        <v>4093</v>
      </c>
      <c r="V116" s="112" t="s">
        <v>4093</v>
      </c>
      <c r="W116" s="112" t="s">
        <v>4093</v>
      </c>
      <c r="X116" s="33" t="s">
        <v>4593</v>
      </c>
    </row>
    <row r="117" spans="1:24" ht="15.75" x14ac:dyDescent="0.25">
      <c r="A117" s="142"/>
      <c r="B117" s="144"/>
      <c r="C117" s="112" t="s">
        <v>4594</v>
      </c>
      <c r="D117" s="112" t="s">
        <v>4333</v>
      </c>
      <c r="E117" s="112" t="s">
        <v>4093</v>
      </c>
      <c r="F117" s="112" t="s">
        <v>4093</v>
      </c>
      <c r="G117" s="112" t="s">
        <v>4093</v>
      </c>
      <c r="H117" s="112" t="s">
        <v>4093</v>
      </c>
      <c r="I117" s="112" t="s">
        <v>4093</v>
      </c>
      <c r="J117" s="112" t="s">
        <v>4093</v>
      </c>
      <c r="K117" s="112" t="s">
        <v>4333</v>
      </c>
      <c r="L117" s="112" t="s">
        <v>4093</v>
      </c>
      <c r="M117" s="112" t="s">
        <v>4093</v>
      </c>
      <c r="N117" s="112" t="s">
        <v>4093</v>
      </c>
      <c r="O117" s="112" t="s">
        <v>4093</v>
      </c>
      <c r="P117" s="112" t="s">
        <v>4093</v>
      </c>
      <c r="Q117" s="112" t="s">
        <v>4093</v>
      </c>
      <c r="R117" s="112" t="s">
        <v>4093</v>
      </c>
      <c r="S117" s="112" t="s">
        <v>4093</v>
      </c>
      <c r="T117" s="112" t="s">
        <v>4093</v>
      </c>
      <c r="U117" s="112" t="s">
        <v>4093</v>
      </c>
      <c r="V117" s="112" t="s">
        <v>4093</v>
      </c>
      <c r="W117" s="112" t="s">
        <v>4093</v>
      </c>
      <c r="X117" s="33" t="s">
        <v>4595</v>
      </c>
    </row>
    <row r="118" spans="1:24" ht="15.75" x14ac:dyDescent="0.25">
      <c r="A118" s="142"/>
      <c r="B118" s="144"/>
      <c r="C118" s="112" t="s">
        <v>4498</v>
      </c>
      <c r="D118" s="112" t="s">
        <v>4327</v>
      </c>
      <c r="E118" s="112" t="s">
        <v>4093</v>
      </c>
      <c r="F118" s="112" t="s">
        <v>4093</v>
      </c>
      <c r="G118" s="112" t="s">
        <v>4093</v>
      </c>
      <c r="H118" s="112" t="s">
        <v>4093</v>
      </c>
      <c r="I118" s="112" t="s">
        <v>4093</v>
      </c>
      <c r="J118" s="112" t="s">
        <v>4093</v>
      </c>
      <c r="K118" s="112" t="s">
        <v>4093</v>
      </c>
      <c r="L118" s="112" t="s">
        <v>4093</v>
      </c>
      <c r="M118" s="112" t="s">
        <v>4093</v>
      </c>
      <c r="N118" s="112" t="s">
        <v>4093</v>
      </c>
      <c r="O118" s="112" t="s">
        <v>4093</v>
      </c>
      <c r="P118" s="112" t="s">
        <v>4093</v>
      </c>
      <c r="Q118" s="112" t="s">
        <v>4093</v>
      </c>
      <c r="R118" s="112" t="s">
        <v>4093</v>
      </c>
      <c r="S118" s="112" t="s">
        <v>4093</v>
      </c>
      <c r="T118" s="112" t="s">
        <v>4093</v>
      </c>
      <c r="U118" s="112" t="s">
        <v>4093</v>
      </c>
      <c r="V118" s="112" t="s">
        <v>4327</v>
      </c>
      <c r="W118" s="112" t="s">
        <v>4093</v>
      </c>
      <c r="X118" s="33" t="s">
        <v>4596</v>
      </c>
    </row>
    <row r="119" spans="1:24" ht="15.75" x14ac:dyDescent="0.25">
      <c r="A119" s="142"/>
      <c r="B119" s="144"/>
      <c r="C119" s="112" t="s">
        <v>4597</v>
      </c>
      <c r="D119" s="112" t="s">
        <v>4568</v>
      </c>
      <c r="E119" s="112" t="s">
        <v>4093</v>
      </c>
      <c r="F119" s="112" t="s">
        <v>4093</v>
      </c>
      <c r="G119" s="112" t="s">
        <v>4568</v>
      </c>
      <c r="H119" s="112" t="s">
        <v>4093</v>
      </c>
      <c r="I119" s="112" t="s">
        <v>4093</v>
      </c>
      <c r="J119" s="112" t="s">
        <v>4093</v>
      </c>
      <c r="K119" s="112" t="s">
        <v>4093</v>
      </c>
      <c r="L119" s="112" t="s">
        <v>4093</v>
      </c>
      <c r="M119" s="112" t="s">
        <v>4093</v>
      </c>
      <c r="N119" s="112" t="s">
        <v>4093</v>
      </c>
      <c r="O119" s="112" t="s">
        <v>4093</v>
      </c>
      <c r="P119" s="112" t="s">
        <v>4093</v>
      </c>
      <c r="Q119" s="112" t="s">
        <v>4093</v>
      </c>
      <c r="R119" s="112" t="s">
        <v>4093</v>
      </c>
      <c r="S119" s="112" t="s">
        <v>4093</v>
      </c>
      <c r="T119" s="112" t="s">
        <v>4093</v>
      </c>
      <c r="U119" s="112" t="s">
        <v>4093</v>
      </c>
      <c r="V119" s="112" t="s">
        <v>4093</v>
      </c>
      <c r="W119" s="112" t="s">
        <v>4093</v>
      </c>
      <c r="X119" s="33" t="s">
        <v>4598</v>
      </c>
    </row>
    <row r="120" spans="1:24" ht="15.75" x14ac:dyDescent="0.25">
      <c r="A120" s="142"/>
      <c r="B120" s="144"/>
      <c r="C120" s="112" t="s">
        <v>4599</v>
      </c>
      <c r="D120" s="112" t="s">
        <v>4568</v>
      </c>
      <c r="E120" s="112" t="s">
        <v>4568</v>
      </c>
      <c r="F120" s="112" t="s">
        <v>4093</v>
      </c>
      <c r="G120" s="112" t="s">
        <v>4093</v>
      </c>
      <c r="H120" s="112" t="s">
        <v>4093</v>
      </c>
      <c r="I120" s="112" t="s">
        <v>4093</v>
      </c>
      <c r="J120" s="112" t="s">
        <v>4093</v>
      </c>
      <c r="K120" s="112" t="s">
        <v>4093</v>
      </c>
      <c r="L120" s="112" t="s">
        <v>4093</v>
      </c>
      <c r="M120" s="112" t="s">
        <v>4093</v>
      </c>
      <c r="N120" s="112" t="s">
        <v>4093</v>
      </c>
      <c r="O120" s="112" t="s">
        <v>4093</v>
      </c>
      <c r="P120" s="112" t="s">
        <v>4093</v>
      </c>
      <c r="Q120" s="112" t="s">
        <v>4093</v>
      </c>
      <c r="R120" s="112" t="s">
        <v>4093</v>
      </c>
      <c r="S120" s="112" t="s">
        <v>4093</v>
      </c>
      <c r="T120" s="112" t="s">
        <v>4093</v>
      </c>
      <c r="U120" s="112" t="s">
        <v>4093</v>
      </c>
      <c r="V120" s="112" t="s">
        <v>4093</v>
      </c>
      <c r="W120" s="112" t="s">
        <v>4093</v>
      </c>
      <c r="X120" s="33" t="s">
        <v>4600</v>
      </c>
    </row>
    <row r="121" spans="1:24" ht="15.75" x14ac:dyDescent="0.25">
      <c r="A121" s="142"/>
      <c r="B121" s="144"/>
      <c r="C121" s="112" t="s">
        <v>4435</v>
      </c>
      <c r="D121" s="112" t="s">
        <v>4360</v>
      </c>
      <c r="E121" s="112" t="s">
        <v>4093</v>
      </c>
      <c r="F121" s="112" t="s">
        <v>4093</v>
      </c>
      <c r="G121" s="112" t="s">
        <v>4093</v>
      </c>
      <c r="H121" s="112" t="s">
        <v>4333</v>
      </c>
      <c r="I121" s="112" t="s">
        <v>4450</v>
      </c>
      <c r="J121" s="112" t="s">
        <v>4093</v>
      </c>
      <c r="K121" s="112" t="s">
        <v>4093</v>
      </c>
      <c r="L121" s="112" t="s">
        <v>4093</v>
      </c>
      <c r="M121" s="112" t="s">
        <v>4093</v>
      </c>
      <c r="N121" s="112" t="s">
        <v>4093</v>
      </c>
      <c r="O121" s="112" t="s">
        <v>4093</v>
      </c>
      <c r="P121" s="112" t="s">
        <v>4093</v>
      </c>
      <c r="Q121" s="112" t="s">
        <v>4093</v>
      </c>
      <c r="R121" s="112" t="s">
        <v>4093</v>
      </c>
      <c r="S121" s="112" t="s">
        <v>4093</v>
      </c>
      <c r="T121" s="112" t="s">
        <v>4093</v>
      </c>
      <c r="U121" s="112" t="s">
        <v>4093</v>
      </c>
      <c r="V121" s="112" t="s">
        <v>4601</v>
      </c>
      <c r="W121" s="112" t="s">
        <v>4093</v>
      </c>
      <c r="X121" s="33" t="s">
        <v>4602</v>
      </c>
    </row>
    <row r="122" spans="1:24" ht="15.75" x14ac:dyDescent="0.25">
      <c r="A122" s="142"/>
      <c r="B122" s="144"/>
      <c r="C122" s="112" t="s">
        <v>4443</v>
      </c>
      <c r="D122" s="112" t="s">
        <v>4406</v>
      </c>
      <c r="E122" s="112" t="s">
        <v>4093</v>
      </c>
      <c r="F122" s="112" t="s">
        <v>4568</v>
      </c>
      <c r="G122" s="112" t="s">
        <v>4093</v>
      </c>
      <c r="H122" s="112" t="s">
        <v>4093</v>
      </c>
      <c r="I122" s="112" t="s">
        <v>4093</v>
      </c>
      <c r="J122" s="112" t="s">
        <v>4093</v>
      </c>
      <c r="K122" s="112" t="s">
        <v>4093</v>
      </c>
      <c r="L122" s="112" t="s">
        <v>4093</v>
      </c>
      <c r="M122" s="112" t="s">
        <v>4093</v>
      </c>
      <c r="N122" s="112" t="s">
        <v>4093</v>
      </c>
      <c r="O122" s="112" t="s">
        <v>4093</v>
      </c>
      <c r="P122" s="112" t="s">
        <v>4093</v>
      </c>
      <c r="Q122" s="112" t="s">
        <v>4093</v>
      </c>
      <c r="R122" s="112" t="s">
        <v>4093</v>
      </c>
      <c r="S122" s="112" t="s">
        <v>4093</v>
      </c>
      <c r="T122" s="112" t="s">
        <v>4093</v>
      </c>
      <c r="U122" s="112" t="s">
        <v>4093</v>
      </c>
      <c r="V122" s="112" t="s">
        <v>4603</v>
      </c>
      <c r="W122" s="112" t="s">
        <v>4093</v>
      </c>
      <c r="X122" s="33" t="s">
        <v>4604</v>
      </c>
    </row>
    <row r="123" spans="1:24" ht="15.75" x14ac:dyDescent="0.25">
      <c r="A123" s="142"/>
      <c r="B123" s="144"/>
      <c r="C123" s="112" t="s">
        <v>4605</v>
      </c>
      <c r="D123" s="112" t="s">
        <v>4568</v>
      </c>
      <c r="E123" s="112" t="s">
        <v>4093</v>
      </c>
      <c r="F123" s="112" t="s">
        <v>4568</v>
      </c>
      <c r="G123" s="112" t="s">
        <v>4093</v>
      </c>
      <c r="H123" s="112" t="s">
        <v>4093</v>
      </c>
      <c r="I123" s="112" t="s">
        <v>4093</v>
      </c>
      <c r="J123" s="112" t="s">
        <v>4093</v>
      </c>
      <c r="K123" s="112" t="s">
        <v>4093</v>
      </c>
      <c r="L123" s="112" t="s">
        <v>4093</v>
      </c>
      <c r="M123" s="112" t="s">
        <v>4093</v>
      </c>
      <c r="N123" s="112" t="s">
        <v>4093</v>
      </c>
      <c r="O123" s="112" t="s">
        <v>4093</v>
      </c>
      <c r="P123" s="112" t="s">
        <v>4093</v>
      </c>
      <c r="Q123" s="112" t="s">
        <v>4093</v>
      </c>
      <c r="R123" s="112" t="s">
        <v>4093</v>
      </c>
      <c r="S123" s="112" t="s">
        <v>4093</v>
      </c>
      <c r="T123" s="112" t="s">
        <v>4093</v>
      </c>
      <c r="U123" s="112" t="s">
        <v>4093</v>
      </c>
      <c r="V123" s="112" t="s">
        <v>4093</v>
      </c>
      <c r="W123" s="112" t="s">
        <v>4093</v>
      </c>
      <c r="X123" s="33" t="s">
        <v>4606</v>
      </c>
    </row>
    <row r="124" spans="1:24" ht="15.75" x14ac:dyDescent="0.25">
      <c r="A124" s="142"/>
      <c r="B124" s="144"/>
      <c r="C124" s="112" t="s">
        <v>4446</v>
      </c>
      <c r="D124" s="112" t="s">
        <v>4374</v>
      </c>
      <c r="E124" s="112" t="s">
        <v>4093</v>
      </c>
      <c r="F124" s="112" t="s">
        <v>4093</v>
      </c>
      <c r="G124" s="112" t="s">
        <v>4093</v>
      </c>
      <c r="H124" s="112" t="s">
        <v>4093</v>
      </c>
      <c r="I124" s="112" t="s">
        <v>4374</v>
      </c>
      <c r="J124" s="112" t="s">
        <v>4093</v>
      </c>
      <c r="K124" s="112" t="s">
        <v>4093</v>
      </c>
      <c r="L124" s="112" t="s">
        <v>4093</v>
      </c>
      <c r="M124" s="112" t="s">
        <v>4093</v>
      </c>
      <c r="N124" s="112" t="s">
        <v>4093</v>
      </c>
      <c r="O124" s="112" t="s">
        <v>4093</v>
      </c>
      <c r="P124" s="112" t="s">
        <v>4093</v>
      </c>
      <c r="Q124" s="112" t="s">
        <v>4093</v>
      </c>
      <c r="R124" s="112" t="s">
        <v>4093</v>
      </c>
      <c r="S124" s="112" t="s">
        <v>4093</v>
      </c>
      <c r="T124" s="112" t="s">
        <v>4093</v>
      </c>
      <c r="U124" s="112" t="s">
        <v>4093</v>
      </c>
      <c r="V124" s="112" t="s">
        <v>4093</v>
      </c>
      <c r="W124" s="112" t="s">
        <v>4093</v>
      </c>
      <c r="X124" s="33" t="s">
        <v>4607</v>
      </c>
    </row>
    <row r="125" spans="1:24" ht="15.75" x14ac:dyDescent="0.25">
      <c r="A125" s="142"/>
      <c r="B125" s="144"/>
      <c r="C125" s="112" t="s">
        <v>4608</v>
      </c>
      <c r="D125" s="112" t="s">
        <v>4609</v>
      </c>
      <c r="E125" s="112" t="s">
        <v>4093</v>
      </c>
      <c r="F125" s="112" t="s">
        <v>4093</v>
      </c>
      <c r="G125" s="112" t="s">
        <v>4093</v>
      </c>
      <c r="H125" s="112" t="s">
        <v>4093</v>
      </c>
      <c r="I125" s="112" t="s">
        <v>4093</v>
      </c>
      <c r="J125" s="112" t="s">
        <v>4093</v>
      </c>
      <c r="K125" s="112" t="s">
        <v>4093</v>
      </c>
      <c r="L125" s="112" t="s">
        <v>4093</v>
      </c>
      <c r="M125" s="112" t="s">
        <v>4093</v>
      </c>
      <c r="N125" s="112" t="s">
        <v>4093</v>
      </c>
      <c r="O125" s="112" t="s">
        <v>4093</v>
      </c>
      <c r="P125" s="112" t="s">
        <v>4093</v>
      </c>
      <c r="Q125" s="112" t="s">
        <v>4093</v>
      </c>
      <c r="R125" s="112" t="s">
        <v>4093</v>
      </c>
      <c r="S125" s="112" t="s">
        <v>4093</v>
      </c>
      <c r="T125" s="112" t="s">
        <v>4093</v>
      </c>
      <c r="U125" s="112" t="s">
        <v>4093</v>
      </c>
      <c r="V125" s="112" t="s">
        <v>4609</v>
      </c>
      <c r="W125" s="112" t="s">
        <v>4093</v>
      </c>
      <c r="X125" s="33" t="s">
        <v>4610</v>
      </c>
    </row>
    <row r="126" spans="1:24" ht="15.75" x14ac:dyDescent="0.25">
      <c r="A126" s="142"/>
      <c r="B126" s="144"/>
      <c r="C126" s="112" t="s">
        <v>4611</v>
      </c>
      <c r="D126" s="112" t="s">
        <v>4528</v>
      </c>
      <c r="E126" s="112" t="s">
        <v>4093</v>
      </c>
      <c r="F126" s="112" t="s">
        <v>4093</v>
      </c>
      <c r="G126" s="112" t="s">
        <v>4093</v>
      </c>
      <c r="H126" s="112" t="s">
        <v>4093</v>
      </c>
      <c r="I126" s="112" t="s">
        <v>4093</v>
      </c>
      <c r="J126" s="112" t="s">
        <v>4093</v>
      </c>
      <c r="K126" s="112" t="s">
        <v>4093</v>
      </c>
      <c r="L126" s="112" t="s">
        <v>4093</v>
      </c>
      <c r="M126" s="112" t="s">
        <v>4093</v>
      </c>
      <c r="N126" s="112" t="s">
        <v>4093</v>
      </c>
      <c r="O126" s="112" t="s">
        <v>4528</v>
      </c>
      <c r="P126" s="112" t="s">
        <v>4093</v>
      </c>
      <c r="Q126" s="112" t="s">
        <v>4093</v>
      </c>
      <c r="R126" s="112" t="s">
        <v>4093</v>
      </c>
      <c r="S126" s="112" t="s">
        <v>4093</v>
      </c>
      <c r="T126" s="112" t="s">
        <v>4093</v>
      </c>
      <c r="U126" s="112" t="s">
        <v>4093</v>
      </c>
      <c r="V126" s="112" t="s">
        <v>4093</v>
      </c>
      <c r="W126" s="112" t="s">
        <v>4093</v>
      </c>
      <c r="X126" s="33" t="s">
        <v>4612</v>
      </c>
    </row>
    <row r="127" spans="1:24" ht="15.75" x14ac:dyDescent="0.25">
      <c r="A127" s="142"/>
      <c r="B127" s="144"/>
      <c r="C127" s="112" t="s">
        <v>4613</v>
      </c>
      <c r="D127" s="112" t="s">
        <v>4547</v>
      </c>
      <c r="E127" s="112" t="s">
        <v>4093</v>
      </c>
      <c r="F127" s="112" t="s">
        <v>4093</v>
      </c>
      <c r="G127" s="112" t="s">
        <v>4093</v>
      </c>
      <c r="H127" s="112" t="s">
        <v>4093</v>
      </c>
      <c r="I127" s="112" t="s">
        <v>4093</v>
      </c>
      <c r="J127" s="112" t="s">
        <v>4333</v>
      </c>
      <c r="K127" s="112" t="s">
        <v>4093</v>
      </c>
      <c r="L127" s="112" t="s">
        <v>4307</v>
      </c>
      <c r="M127" s="112" t="s">
        <v>4093</v>
      </c>
      <c r="N127" s="112" t="s">
        <v>4093</v>
      </c>
      <c r="O127" s="112" t="s">
        <v>4093</v>
      </c>
      <c r="P127" s="112" t="s">
        <v>4093</v>
      </c>
      <c r="Q127" s="112" t="s">
        <v>4093</v>
      </c>
      <c r="R127" s="112" t="s">
        <v>4093</v>
      </c>
      <c r="S127" s="112" t="s">
        <v>4093</v>
      </c>
      <c r="T127" s="112" t="s">
        <v>4093</v>
      </c>
      <c r="U127" s="112" t="s">
        <v>4093</v>
      </c>
      <c r="V127" s="112" t="s">
        <v>4093</v>
      </c>
      <c r="W127" s="112" t="s">
        <v>4093</v>
      </c>
      <c r="X127" s="33" t="s">
        <v>4614</v>
      </c>
    </row>
    <row r="128" spans="1:24" ht="15.75" x14ac:dyDescent="0.25">
      <c r="A128" s="142"/>
      <c r="B128" s="144"/>
      <c r="C128" s="112" t="s">
        <v>4615</v>
      </c>
      <c r="D128" s="112" t="s">
        <v>4439</v>
      </c>
      <c r="E128" s="112" t="s">
        <v>4093</v>
      </c>
      <c r="F128" s="112" t="s">
        <v>4093</v>
      </c>
      <c r="G128" s="112" t="s">
        <v>4093</v>
      </c>
      <c r="H128" s="112" t="s">
        <v>4093</v>
      </c>
      <c r="I128" s="112" t="s">
        <v>4093</v>
      </c>
      <c r="J128" s="112" t="s">
        <v>4333</v>
      </c>
      <c r="K128" s="112" t="s">
        <v>4333</v>
      </c>
      <c r="L128" s="112" t="s">
        <v>4307</v>
      </c>
      <c r="M128" s="112" t="s">
        <v>4093</v>
      </c>
      <c r="N128" s="112" t="s">
        <v>4093</v>
      </c>
      <c r="O128" s="112" t="s">
        <v>4093</v>
      </c>
      <c r="P128" s="112" t="s">
        <v>4093</v>
      </c>
      <c r="Q128" s="112" t="s">
        <v>4093</v>
      </c>
      <c r="R128" s="112" t="s">
        <v>4093</v>
      </c>
      <c r="S128" s="112" t="s">
        <v>4093</v>
      </c>
      <c r="T128" s="112" t="s">
        <v>4093</v>
      </c>
      <c r="U128" s="112" t="s">
        <v>4093</v>
      </c>
      <c r="V128" s="112" t="s">
        <v>4093</v>
      </c>
      <c r="W128" s="112" t="s">
        <v>4093</v>
      </c>
      <c r="X128" s="33" t="s">
        <v>4616</v>
      </c>
    </row>
    <row r="129" spans="1:24" ht="15.75" x14ac:dyDescent="0.25">
      <c r="A129" s="142"/>
      <c r="B129" s="144"/>
      <c r="C129" s="112" t="s">
        <v>4617</v>
      </c>
      <c r="D129" s="112" t="s">
        <v>4374</v>
      </c>
      <c r="E129" s="112" t="s">
        <v>4093</v>
      </c>
      <c r="F129" s="112" t="s">
        <v>4093</v>
      </c>
      <c r="G129" s="112" t="s">
        <v>4093</v>
      </c>
      <c r="H129" s="112" t="s">
        <v>4374</v>
      </c>
      <c r="I129" s="112" t="s">
        <v>4093</v>
      </c>
      <c r="J129" s="112" t="s">
        <v>4093</v>
      </c>
      <c r="K129" s="112" t="s">
        <v>4093</v>
      </c>
      <c r="L129" s="112" t="s">
        <v>4093</v>
      </c>
      <c r="M129" s="112" t="s">
        <v>4093</v>
      </c>
      <c r="N129" s="112" t="s">
        <v>4093</v>
      </c>
      <c r="O129" s="112" t="s">
        <v>4093</v>
      </c>
      <c r="P129" s="112" t="s">
        <v>4093</v>
      </c>
      <c r="Q129" s="112" t="s">
        <v>4093</v>
      </c>
      <c r="R129" s="112" t="s">
        <v>4093</v>
      </c>
      <c r="S129" s="112" t="s">
        <v>4093</v>
      </c>
      <c r="T129" s="112" t="s">
        <v>4093</v>
      </c>
      <c r="U129" s="112" t="s">
        <v>4093</v>
      </c>
      <c r="V129" s="112" t="s">
        <v>4093</v>
      </c>
      <c r="W129" s="112" t="s">
        <v>4093</v>
      </c>
      <c r="X129" s="33" t="s">
        <v>4618</v>
      </c>
    </row>
    <row r="130" spans="1:24" ht="15.75" x14ac:dyDescent="0.25">
      <c r="A130" s="142"/>
      <c r="B130" s="144"/>
      <c r="C130" s="112" t="s">
        <v>4619</v>
      </c>
      <c r="D130" s="112" t="s">
        <v>4374</v>
      </c>
      <c r="E130" s="112" t="s">
        <v>4093</v>
      </c>
      <c r="F130" s="112" t="s">
        <v>4093</v>
      </c>
      <c r="G130" s="112" t="s">
        <v>4093</v>
      </c>
      <c r="H130" s="112" t="s">
        <v>4093</v>
      </c>
      <c r="I130" s="112" t="s">
        <v>4374</v>
      </c>
      <c r="J130" s="112" t="s">
        <v>4093</v>
      </c>
      <c r="K130" s="112" t="s">
        <v>4093</v>
      </c>
      <c r="L130" s="112" t="s">
        <v>4093</v>
      </c>
      <c r="M130" s="112" t="s">
        <v>4093</v>
      </c>
      <c r="N130" s="112" t="s">
        <v>4093</v>
      </c>
      <c r="O130" s="112" t="s">
        <v>4093</v>
      </c>
      <c r="P130" s="112" t="s">
        <v>4093</v>
      </c>
      <c r="Q130" s="112" t="s">
        <v>4093</v>
      </c>
      <c r="R130" s="112" t="s">
        <v>4093</v>
      </c>
      <c r="S130" s="112" t="s">
        <v>4093</v>
      </c>
      <c r="T130" s="112" t="s">
        <v>4093</v>
      </c>
      <c r="U130" s="112" t="s">
        <v>4093</v>
      </c>
      <c r="V130" s="112" t="s">
        <v>4093</v>
      </c>
      <c r="W130" s="112" t="s">
        <v>4093</v>
      </c>
      <c r="X130" s="33" t="s">
        <v>4620</v>
      </c>
    </row>
    <row r="131" spans="1:24" ht="15.75" x14ac:dyDescent="0.25">
      <c r="A131" s="142"/>
      <c r="B131" s="144"/>
      <c r="C131" s="112" t="s">
        <v>4621</v>
      </c>
      <c r="D131" s="112" t="s">
        <v>4333</v>
      </c>
      <c r="E131" s="112" t="s">
        <v>4093</v>
      </c>
      <c r="F131" s="112" t="s">
        <v>4093</v>
      </c>
      <c r="G131" s="112" t="s">
        <v>4093</v>
      </c>
      <c r="H131" s="112" t="s">
        <v>4093</v>
      </c>
      <c r="I131" s="112" t="s">
        <v>4093</v>
      </c>
      <c r="J131" s="112" t="s">
        <v>4093</v>
      </c>
      <c r="K131" s="112" t="s">
        <v>4093</v>
      </c>
      <c r="L131" s="112" t="s">
        <v>4093</v>
      </c>
      <c r="M131" s="112" t="s">
        <v>4528</v>
      </c>
      <c r="N131" s="112" t="s">
        <v>4307</v>
      </c>
      <c r="O131" s="112" t="s">
        <v>4093</v>
      </c>
      <c r="P131" s="112" t="s">
        <v>4093</v>
      </c>
      <c r="Q131" s="112" t="s">
        <v>4093</v>
      </c>
      <c r="R131" s="112" t="s">
        <v>4093</v>
      </c>
      <c r="S131" s="112" t="s">
        <v>4093</v>
      </c>
      <c r="T131" s="112" t="s">
        <v>4093</v>
      </c>
      <c r="U131" s="112" t="s">
        <v>4093</v>
      </c>
      <c r="V131" s="112" t="s">
        <v>4093</v>
      </c>
      <c r="W131" s="112" t="s">
        <v>4093</v>
      </c>
      <c r="X131" s="33" t="s">
        <v>4622</v>
      </c>
    </row>
    <row r="132" spans="1:24" ht="15.75" x14ac:dyDescent="0.25">
      <c r="A132" s="142"/>
      <c r="B132" s="144"/>
      <c r="C132" s="112" t="s">
        <v>4623</v>
      </c>
      <c r="D132" s="112" t="s">
        <v>4374</v>
      </c>
      <c r="E132" s="112" t="s">
        <v>4093</v>
      </c>
      <c r="F132" s="112" t="s">
        <v>4093</v>
      </c>
      <c r="G132" s="112" t="s">
        <v>4093</v>
      </c>
      <c r="H132" s="112" t="s">
        <v>4374</v>
      </c>
      <c r="I132" s="112" t="s">
        <v>4093</v>
      </c>
      <c r="J132" s="112" t="s">
        <v>4093</v>
      </c>
      <c r="K132" s="112" t="s">
        <v>4093</v>
      </c>
      <c r="L132" s="112" t="s">
        <v>4093</v>
      </c>
      <c r="M132" s="112" t="s">
        <v>4093</v>
      </c>
      <c r="N132" s="112" t="s">
        <v>4093</v>
      </c>
      <c r="O132" s="112" t="s">
        <v>4093</v>
      </c>
      <c r="P132" s="112" t="s">
        <v>4093</v>
      </c>
      <c r="Q132" s="112" t="s">
        <v>4093</v>
      </c>
      <c r="R132" s="112" t="s">
        <v>4093</v>
      </c>
      <c r="S132" s="112" t="s">
        <v>4093</v>
      </c>
      <c r="T132" s="112" t="s">
        <v>4093</v>
      </c>
      <c r="U132" s="112" t="s">
        <v>4093</v>
      </c>
      <c r="V132" s="112" t="s">
        <v>4093</v>
      </c>
      <c r="W132" s="112" t="s">
        <v>4093</v>
      </c>
      <c r="X132" s="33" t="s">
        <v>4624</v>
      </c>
    </row>
    <row r="133" spans="1:24" ht="15.75" x14ac:dyDescent="0.25">
      <c r="A133" s="142"/>
      <c r="B133" s="145"/>
      <c r="C133" s="112" t="s">
        <v>4385</v>
      </c>
      <c r="D133" s="112" t="s">
        <v>4400</v>
      </c>
      <c r="E133" s="112" t="s">
        <v>4093</v>
      </c>
      <c r="F133" s="112" t="s">
        <v>4093</v>
      </c>
      <c r="G133" s="112" t="s">
        <v>4093</v>
      </c>
      <c r="H133" s="112" t="s">
        <v>4625</v>
      </c>
      <c r="I133" s="112" t="s">
        <v>4333</v>
      </c>
      <c r="J133" s="112" t="s">
        <v>4093</v>
      </c>
      <c r="K133" s="112" t="s">
        <v>4093</v>
      </c>
      <c r="L133" s="112" t="s">
        <v>4093</v>
      </c>
      <c r="M133" s="112" t="s">
        <v>4093</v>
      </c>
      <c r="N133" s="112" t="s">
        <v>4093</v>
      </c>
      <c r="O133" s="112" t="s">
        <v>4093</v>
      </c>
      <c r="P133" s="112" t="s">
        <v>4093</v>
      </c>
      <c r="Q133" s="112" t="s">
        <v>4093</v>
      </c>
      <c r="R133" s="112" t="s">
        <v>4093</v>
      </c>
      <c r="S133" s="112" t="s">
        <v>4093</v>
      </c>
      <c r="T133" s="112" t="s">
        <v>4093</v>
      </c>
      <c r="U133" s="112" t="s">
        <v>4093</v>
      </c>
      <c r="V133" s="112" t="s">
        <v>4093</v>
      </c>
      <c r="W133" s="112" t="s">
        <v>4093</v>
      </c>
      <c r="X133" s="33" t="s">
        <v>4626</v>
      </c>
    </row>
    <row r="134" spans="1:24" ht="15.75" x14ac:dyDescent="0.25">
      <c r="A134" s="39"/>
      <c r="B134" s="112" t="s">
        <v>4100</v>
      </c>
      <c r="C134" s="112" t="s">
        <v>4435</v>
      </c>
      <c r="D134" s="112" t="s">
        <v>4416</v>
      </c>
      <c r="E134" s="112" t="s">
        <v>4093</v>
      </c>
      <c r="F134" s="112" t="s">
        <v>4093</v>
      </c>
      <c r="G134" s="112" t="s">
        <v>4093</v>
      </c>
      <c r="H134" s="112" t="s">
        <v>4093</v>
      </c>
      <c r="I134" s="112" t="s">
        <v>4093</v>
      </c>
      <c r="J134" s="112" t="s">
        <v>4093</v>
      </c>
      <c r="K134" s="112" t="s">
        <v>4093</v>
      </c>
      <c r="L134" s="112" t="s">
        <v>4093</v>
      </c>
      <c r="M134" s="112" t="s">
        <v>4093</v>
      </c>
      <c r="N134" s="112" t="s">
        <v>4093</v>
      </c>
      <c r="O134" s="112" t="s">
        <v>4093</v>
      </c>
      <c r="P134" s="112" t="s">
        <v>4093</v>
      </c>
      <c r="Q134" s="112" t="s">
        <v>4093</v>
      </c>
      <c r="R134" s="112" t="s">
        <v>4093</v>
      </c>
      <c r="S134" s="112" t="s">
        <v>4093</v>
      </c>
      <c r="T134" s="112" t="s">
        <v>4093</v>
      </c>
      <c r="U134" s="112" t="s">
        <v>4093</v>
      </c>
      <c r="V134" s="112" t="s">
        <v>4416</v>
      </c>
      <c r="W134" s="112" t="s">
        <v>4093</v>
      </c>
      <c r="X134" s="33" t="s">
        <v>4627</v>
      </c>
    </row>
    <row r="135" spans="1:24" ht="15.75" x14ac:dyDescent="0.25">
      <c r="A135" s="100" t="s">
        <v>1</v>
      </c>
      <c r="B135" s="112" t="s">
        <v>4572</v>
      </c>
      <c r="C135" s="112" t="s">
        <v>4628</v>
      </c>
      <c r="D135" s="112" t="s">
        <v>4629</v>
      </c>
      <c r="E135" s="112" t="s">
        <v>4093</v>
      </c>
      <c r="F135" s="112" t="s">
        <v>4093</v>
      </c>
      <c r="G135" s="112" t="s">
        <v>4093</v>
      </c>
      <c r="H135" s="112" t="s">
        <v>4093</v>
      </c>
      <c r="I135" s="112" t="s">
        <v>4093</v>
      </c>
      <c r="J135" s="112" t="s">
        <v>4093</v>
      </c>
      <c r="K135" s="112" t="s">
        <v>4093</v>
      </c>
      <c r="L135" s="112" t="s">
        <v>4093</v>
      </c>
      <c r="M135" s="112" t="s">
        <v>4093</v>
      </c>
      <c r="N135" s="112" t="s">
        <v>4093</v>
      </c>
      <c r="O135" s="112" t="s">
        <v>4093</v>
      </c>
      <c r="P135" s="112" t="s">
        <v>4093</v>
      </c>
      <c r="Q135" s="112" t="s">
        <v>4629</v>
      </c>
      <c r="R135" s="112" t="s">
        <v>4093</v>
      </c>
      <c r="S135" s="112" t="s">
        <v>4093</v>
      </c>
      <c r="T135" s="112" t="s">
        <v>4093</v>
      </c>
      <c r="U135" s="112" t="s">
        <v>4093</v>
      </c>
      <c r="V135" s="112" t="s">
        <v>4093</v>
      </c>
      <c r="W135" s="112" t="s">
        <v>4093</v>
      </c>
      <c r="X135" s="33" t="s">
        <v>4630</v>
      </c>
    </row>
    <row r="136" spans="1:24" ht="31.5" x14ac:dyDescent="0.25">
      <c r="A136" s="142"/>
      <c r="B136" s="134" t="s">
        <v>4307</v>
      </c>
      <c r="C136" s="112" t="s">
        <v>4631</v>
      </c>
      <c r="D136" s="112" t="s">
        <v>4632</v>
      </c>
      <c r="E136" s="112" t="s">
        <v>4093</v>
      </c>
      <c r="F136" s="112" t="s">
        <v>4093</v>
      </c>
      <c r="G136" s="112" t="s">
        <v>4093</v>
      </c>
      <c r="H136" s="112" t="s">
        <v>4093</v>
      </c>
      <c r="I136" s="112" t="s">
        <v>4093</v>
      </c>
      <c r="J136" s="112" t="s">
        <v>4093</v>
      </c>
      <c r="K136" s="112" t="s">
        <v>4093</v>
      </c>
      <c r="L136" s="112" t="s">
        <v>4093</v>
      </c>
      <c r="M136" s="112" t="s">
        <v>4093</v>
      </c>
      <c r="N136" s="112" t="s">
        <v>4093</v>
      </c>
      <c r="O136" s="112" t="s">
        <v>4093</v>
      </c>
      <c r="P136" s="112" t="s">
        <v>4093</v>
      </c>
      <c r="Q136" s="112" t="s">
        <v>4633</v>
      </c>
      <c r="R136" s="112" t="s">
        <v>4093</v>
      </c>
      <c r="S136" s="112" t="s">
        <v>4634</v>
      </c>
      <c r="T136" s="112" t="s">
        <v>4634</v>
      </c>
      <c r="U136" s="112" t="s">
        <v>4093</v>
      </c>
      <c r="V136" s="112" t="s">
        <v>4093</v>
      </c>
      <c r="W136" s="112" t="s">
        <v>4093</v>
      </c>
      <c r="X136" s="33" t="s">
        <v>4635</v>
      </c>
    </row>
    <row r="137" spans="1:24" ht="15.75" x14ac:dyDescent="0.25">
      <c r="A137" s="142"/>
      <c r="B137" s="144"/>
      <c r="C137" s="112" t="s">
        <v>4636</v>
      </c>
      <c r="D137" s="112" t="s">
        <v>4206</v>
      </c>
      <c r="E137" s="112" t="s">
        <v>4307</v>
      </c>
      <c r="F137" s="112" t="s">
        <v>4333</v>
      </c>
      <c r="G137" s="112" t="s">
        <v>4307</v>
      </c>
      <c r="H137" s="112" t="s">
        <v>4093</v>
      </c>
      <c r="I137" s="112" t="s">
        <v>4369</v>
      </c>
      <c r="J137" s="112" t="s">
        <v>4093</v>
      </c>
      <c r="K137" s="112" t="s">
        <v>4093</v>
      </c>
      <c r="L137" s="112" t="s">
        <v>4093</v>
      </c>
      <c r="M137" s="112" t="s">
        <v>4093</v>
      </c>
      <c r="N137" s="112" t="s">
        <v>4093</v>
      </c>
      <c r="O137" s="112" t="s">
        <v>4093</v>
      </c>
      <c r="P137" s="112" t="s">
        <v>4093</v>
      </c>
      <c r="Q137" s="112" t="s">
        <v>4093</v>
      </c>
      <c r="R137" s="112" t="s">
        <v>4093</v>
      </c>
      <c r="S137" s="112" t="s">
        <v>4093</v>
      </c>
      <c r="T137" s="112" t="s">
        <v>4093</v>
      </c>
      <c r="U137" s="112" t="s">
        <v>4093</v>
      </c>
      <c r="V137" s="112" t="s">
        <v>4093</v>
      </c>
      <c r="W137" s="112" t="s">
        <v>4093</v>
      </c>
      <c r="X137" s="33" t="s">
        <v>4637</v>
      </c>
    </row>
    <row r="138" spans="1:24" ht="15.75" x14ac:dyDescent="0.25">
      <c r="A138" s="142"/>
      <c r="B138" s="144"/>
      <c r="C138" s="112" t="s">
        <v>4330</v>
      </c>
      <c r="D138" s="112" t="s">
        <v>4638</v>
      </c>
      <c r="E138" s="112" t="s">
        <v>4093</v>
      </c>
      <c r="F138" s="112" t="s">
        <v>4093</v>
      </c>
      <c r="G138" s="112" t="s">
        <v>4093</v>
      </c>
      <c r="H138" s="112" t="s">
        <v>4093</v>
      </c>
      <c r="I138" s="112" t="s">
        <v>4093</v>
      </c>
      <c r="J138" s="112" t="s">
        <v>4093</v>
      </c>
      <c r="K138" s="112" t="s">
        <v>4093</v>
      </c>
      <c r="L138" s="112" t="s">
        <v>4093</v>
      </c>
      <c r="M138" s="112" t="s">
        <v>4093</v>
      </c>
      <c r="N138" s="112" t="s">
        <v>4093</v>
      </c>
      <c r="O138" s="112" t="s">
        <v>4093</v>
      </c>
      <c r="P138" s="112" t="s">
        <v>4093</v>
      </c>
      <c r="Q138" s="112" t="s">
        <v>4093</v>
      </c>
      <c r="R138" s="112" t="s">
        <v>4093</v>
      </c>
      <c r="S138" s="112" t="s">
        <v>4093</v>
      </c>
      <c r="T138" s="112" t="s">
        <v>4093</v>
      </c>
      <c r="U138" s="112" t="s">
        <v>4638</v>
      </c>
      <c r="V138" s="112" t="s">
        <v>4093</v>
      </c>
      <c r="W138" s="112" t="s">
        <v>4093</v>
      </c>
      <c r="X138" s="33" t="s">
        <v>4639</v>
      </c>
    </row>
    <row r="139" spans="1:24" ht="15.75" x14ac:dyDescent="0.25">
      <c r="A139" s="142"/>
      <c r="B139" s="144"/>
      <c r="C139" s="112" t="s">
        <v>4640</v>
      </c>
      <c r="D139" s="112" t="s">
        <v>4421</v>
      </c>
      <c r="E139" s="112" t="s">
        <v>4093</v>
      </c>
      <c r="F139" s="112" t="s">
        <v>4093</v>
      </c>
      <c r="G139" s="112" t="s">
        <v>4093</v>
      </c>
      <c r="H139" s="112" t="s">
        <v>4421</v>
      </c>
      <c r="I139" s="112" t="s">
        <v>4093</v>
      </c>
      <c r="J139" s="112" t="s">
        <v>4093</v>
      </c>
      <c r="K139" s="112" t="s">
        <v>4093</v>
      </c>
      <c r="L139" s="112" t="s">
        <v>4093</v>
      </c>
      <c r="M139" s="112" t="s">
        <v>4093</v>
      </c>
      <c r="N139" s="112" t="s">
        <v>4093</v>
      </c>
      <c r="O139" s="112" t="s">
        <v>4093</v>
      </c>
      <c r="P139" s="112" t="s">
        <v>4093</v>
      </c>
      <c r="Q139" s="112" t="s">
        <v>4093</v>
      </c>
      <c r="R139" s="112" t="s">
        <v>4093</v>
      </c>
      <c r="S139" s="112" t="s">
        <v>4093</v>
      </c>
      <c r="T139" s="112" t="s">
        <v>4093</v>
      </c>
      <c r="U139" s="112" t="s">
        <v>4093</v>
      </c>
      <c r="V139" s="112" t="s">
        <v>4093</v>
      </c>
      <c r="W139" s="112" t="s">
        <v>4093</v>
      </c>
      <c r="X139" s="33" t="s">
        <v>4641</v>
      </c>
    </row>
    <row r="140" spans="1:24" ht="15.75" x14ac:dyDescent="0.25">
      <c r="A140" s="142"/>
      <c r="B140" s="144"/>
      <c r="C140" s="112" t="s">
        <v>4642</v>
      </c>
      <c r="D140" s="112" t="s">
        <v>4643</v>
      </c>
      <c r="E140" s="112" t="s">
        <v>4093</v>
      </c>
      <c r="F140" s="112" t="s">
        <v>4093</v>
      </c>
      <c r="G140" s="112" t="s">
        <v>4093</v>
      </c>
      <c r="H140" s="112" t="s">
        <v>4093</v>
      </c>
      <c r="I140" s="112" t="s">
        <v>4093</v>
      </c>
      <c r="J140" s="112" t="s">
        <v>4093</v>
      </c>
      <c r="K140" s="112" t="s">
        <v>4093</v>
      </c>
      <c r="L140" s="112" t="s">
        <v>4093</v>
      </c>
      <c r="M140" s="112" t="s">
        <v>4093</v>
      </c>
      <c r="N140" s="112" t="s">
        <v>4093</v>
      </c>
      <c r="O140" s="112" t="s">
        <v>4093</v>
      </c>
      <c r="P140" s="112" t="s">
        <v>4093</v>
      </c>
      <c r="Q140" s="112" t="s">
        <v>4093</v>
      </c>
      <c r="R140" s="112" t="s">
        <v>4093</v>
      </c>
      <c r="S140" s="112" t="s">
        <v>4093</v>
      </c>
      <c r="T140" s="112" t="s">
        <v>4093</v>
      </c>
      <c r="U140" s="112" t="s">
        <v>4643</v>
      </c>
      <c r="V140" s="112" t="s">
        <v>4093</v>
      </c>
      <c r="W140" s="112" t="s">
        <v>4093</v>
      </c>
      <c r="X140" s="33" t="s">
        <v>4644</v>
      </c>
    </row>
    <row r="141" spans="1:24" ht="15.75" x14ac:dyDescent="0.25">
      <c r="A141" s="142"/>
      <c r="B141" s="144"/>
      <c r="C141" s="112" t="s">
        <v>4323</v>
      </c>
      <c r="D141" s="112" t="s">
        <v>4645</v>
      </c>
      <c r="E141" s="112" t="s">
        <v>4093</v>
      </c>
      <c r="F141" s="112" t="s">
        <v>4093</v>
      </c>
      <c r="G141" s="112" t="s">
        <v>4093</v>
      </c>
      <c r="H141" s="112" t="s">
        <v>4093</v>
      </c>
      <c r="I141" s="112" t="s">
        <v>4093</v>
      </c>
      <c r="J141" s="112" t="s">
        <v>4093</v>
      </c>
      <c r="K141" s="112" t="s">
        <v>4093</v>
      </c>
      <c r="L141" s="112" t="s">
        <v>4093</v>
      </c>
      <c r="M141" s="112" t="s">
        <v>4093</v>
      </c>
      <c r="N141" s="112" t="s">
        <v>4093</v>
      </c>
      <c r="O141" s="112" t="s">
        <v>4093</v>
      </c>
      <c r="P141" s="112" t="s">
        <v>4645</v>
      </c>
      <c r="Q141" s="112" t="s">
        <v>4093</v>
      </c>
      <c r="R141" s="112" t="s">
        <v>4093</v>
      </c>
      <c r="S141" s="112" t="s">
        <v>4093</v>
      </c>
      <c r="T141" s="112" t="s">
        <v>4093</v>
      </c>
      <c r="U141" s="112" t="s">
        <v>4093</v>
      </c>
      <c r="V141" s="112" t="s">
        <v>4093</v>
      </c>
      <c r="W141" s="112" t="s">
        <v>4093</v>
      </c>
      <c r="X141" s="33" t="s">
        <v>4646</v>
      </c>
    </row>
    <row r="142" spans="1:24" ht="31.5" x14ac:dyDescent="0.25">
      <c r="A142" s="142"/>
      <c r="B142" s="144"/>
      <c r="C142" s="112" t="s">
        <v>4647</v>
      </c>
      <c r="D142" s="112" t="s">
        <v>4648</v>
      </c>
      <c r="E142" s="112" t="s">
        <v>4093</v>
      </c>
      <c r="F142" s="112" t="s">
        <v>4093</v>
      </c>
      <c r="G142" s="112" t="s">
        <v>4093</v>
      </c>
      <c r="H142" s="112" t="s">
        <v>4093</v>
      </c>
      <c r="I142" s="112" t="s">
        <v>4093</v>
      </c>
      <c r="J142" s="112" t="s">
        <v>4093</v>
      </c>
      <c r="K142" s="112" t="s">
        <v>4093</v>
      </c>
      <c r="L142" s="112" t="s">
        <v>4093</v>
      </c>
      <c r="M142" s="112" t="s">
        <v>4093</v>
      </c>
      <c r="N142" s="112" t="s">
        <v>4093</v>
      </c>
      <c r="O142" s="112" t="s">
        <v>4093</v>
      </c>
      <c r="P142" s="112" t="s">
        <v>4093</v>
      </c>
      <c r="Q142" s="112" t="s">
        <v>4421</v>
      </c>
      <c r="R142" s="112" t="s">
        <v>4093</v>
      </c>
      <c r="S142" s="112" t="s">
        <v>4649</v>
      </c>
      <c r="T142" s="112" t="s">
        <v>4649</v>
      </c>
      <c r="U142" s="112" t="s">
        <v>4093</v>
      </c>
      <c r="V142" s="112" t="s">
        <v>4093</v>
      </c>
      <c r="W142" s="112" t="s">
        <v>4093</v>
      </c>
      <c r="X142" s="33" t="s">
        <v>4650</v>
      </c>
    </row>
    <row r="143" spans="1:24" ht="15.75" x14ac:dyDescent="0.25">
      <c r="A143" s="142"/>
      <c r="B143" s="144"/>
      <c r="C143" s="112" t="s">
        <v>4651</v>
      </c>
      <c r="D143" s="112" t="s">
        <v>4652</v>
      </c>
      <c r="E143" s="112" t="s">
        <v>4093</v>
      </c>
      <c r="F143" s="112" t="s">
        <v>4093</v>
      </c>
      <c r="G143" s="112" t="s">
        <v>4093</v>
      </c>
      <c r="H143" s="112" t="s">
        <v>4093</v>
      </c>
      <c r="I143" s="112" t="s">
        <v>4093</v>
      </c>
      <c r="J143" s="112" t="s">
        <v>4653</v>
      </c>
      <c r="K143" s="112" t="s">
        <v>4653</v>
      </c>
      <c r="L143" s="112" t="s">
        <v>4414</v>
      </c>
      <c r="M143" s="112" t="s">
        <v>4093</v>
      </c>
      <c r="N143" s="112" t="s">
        <v>4093</v>
      </c>
      <c r="O143" s="112" t="s">
        <v>4093</v>
      </c>
      <c r="P143" s="112" t="s">
        <v>4093</v>
      </c>
      <c r="Q143" s="112" t="s">
        <v>4093</v>
      </c>
      <c r="R143" s="112" t="s">
        <v>4093</v>
      </c>
      <c r="S143" s="112" t="s">
        <v>4093</v>
      </c>
      <c r="T143" s="112" t="s">
        <v>4093</v>
      </c>
      <c r="U143" s="112" t="s">
        <v>4093</v>
      </c>
      <c r="V143" s="112" t="s">
        <v>4093</v>
      </c>
      <c r="W143" s="112" t="s">
        <v>4093</v>
      </c>
      <c r="X143" s="33" t="s">
        <v>4654</v>
      </c>
    </row>
    <row r="144" spans="1:24" ht="31.5" x14ac:dyDescent="0.25">
      <c r="A144" s="142"/>
      <c r="B144" s="144"/>
      <c r="C144" s="112" t="s">
        <v>4355</v>
      </c>
      <c r="D144" s="112" t="s">
        <v>4655</v>
      </c>
      <c r="E144" s="112" t="s">
        <v>4093</v>
      </c>
      <c r="F144" s="112" t="s">
        <v>4093</v>
      </c>
      <c r="G144" s="112" t="s">
        <v>4093</v>
      </c>
      <c r="H144" s="112" t="s">
        <v>4093</v>
      </c>
      <c r="I144" s="112" t="s">
        <v>4093</v>
      </c>
      <c r="J144" s="112" t="s">
        <v>4656</v>
      </c>
      <c r="K144" s="112" t="s">
        <v>4657</v>
      </c>
      <c r="L144" s="112" t="s">
        <v>4658</v>
      </c>
      <c r="M144" s="112" t="s">
        <v>4505</v>
      </c>
      <c r="N144" s="112" t="s">
        <v>4347</v>
      </c>
      <c r="O144" s="112" t="s">
        <v>4424</v>
      </c>
      <c r="P144" s="112" t="s">
        <v>4093</v>
      </c>
      <c r="Q144" s="112" t="s">
        <v>4093</v>
      </c>
      <c r="R144" s="112" t="s">
        <v>4093</v>
      </c>
      <c r="S144" s="112" t="s">
        <v>4093</v>
      </c>
      <c r="T144" s="112" t="s">
        <v>4093</v>
      </c>
      <c r="U144" s="112" t="s">
        <v>4093</v>
      </c>
      <c r="V144" s="112" t="s">
        <v>4093</v>
      </c>
      <c r="W144" s="112" t="s">
        <v>4093</v>
      </c>
      <c r="X144" s="33" t="s">
        <v>4659</v>
      </c>
    </row>
    <row r="145" spans="1:24" ht="15.75" x14ac:dyDescent="0.25">
      <c r="A145" s="142"/>
      <c r="B145" s="145"/>
      <c r="C145" s="112" t="s">
        <v>4660</v>
      </c>
      <c r="D145" s="112" t="s">
        <v>4645</v>
      </c>
      <c r="E145" s="112" t="s">
        <v>4119</v>
      </c>
      <c r="F145" s="112" t="s">
        <v>4424</v>
      </c>
      <c r="G145" s="112" t="s">
        <v>4119</v>
      </c>
      <c r="H145" s="112" t="s">
        <v>4093</v>
      </c>
      <c r="I145" s="112" t="s">
        <v>4093</v>
      </c>
      <c r="J145" s="112" t="s">
        <v>4093</v>
      </c>
      <c r="K145" s="112" t="s">
        <v>4093</v>
      </c>
      <c r="L145" s="112" t="s">
        <v>4093</v>
      </c>
      <c r="M145" s="112" t="s">
        <v>4093</v>
      </c>
      <c r="N145" s="112" t="s">
        <v>4093</v>
      </c>
      <c r="O145" s="112" t="s">
        <v>4093</v>
      </c>
      <c r="P145" s="112" t="s">
        <v>4093</v>
      </c>
      <c r="Q145" s="112" t="s">
        <v>4093</v>
      </c>
      <c r="R145" s="112" t="s">
        <v>4093</v>
      </c>
      <c r="S145" s="112" t="s">
        <v>4093</v>
      </c>
      <c r="T145" s="112" t="s">
        <v>4093</v>
      </c>
      <c r="U145" s="112" t="s">
        <v>4093</v>
      </c>
      <c r="V145" s="112" t="s">
        <v>4093</v>
      </c>
      <c r="W145" s="112" t="s">
        <v>4093</v>
      </c>
      <c r="X145" s="33" t="s">
        <v>4661</v>
      </c>
    </row>
    <row r="146" spans="1:24" ht="15.75" x14ac:dyDescent="0.25">
      <c r="A146" s="142"/>
      <c r="B146" s="134" t="s">
        <v>4329</v>
      </c>
      <c r="C146" s="112" t="s">
        <v>4662</v>
      </c>
      <c r="D146" s="112" t="s">
        <v>4663</v>
      </c>
      <c r="E146" s="112" t="s">
        <v>4093</v>
      </c>
      <c r="F146" s="112" t="s">
        <v>4093</v>
      </c>
      <c r="G146" s="112" t="s">
        <v>4093</v>
      </c>
      <c r="H146" s="112" t="s">
        <v>4093</v>
      </c>
      <c r="I146" s="112" t="s">
        <v>4093</v>
      </c>
      <c r="J146" s="112" t="s">
        <v>4093</v>
      </c>
      <c r="K146" s="112" t="s">
        <v>4093</v>
      </c>
      <c r="L146" s="112" t="s">
        <v>4093</v>
      </c>
      <c r="M146" s="112" t="s">
        <v>4093</v>
      </c>
      <c r="N146" s="112" t="s">
        <v>4093</v>
      </c>
      <c r="O146" s="112" t="s">
        <v>4093</v>
      </c>
      <c r="P146" s="112" t="s">
        <v>4093</v>
      </c>
      <c r="Q146" s="112" t="s">
        <v>4093</v>
      </c>
      <c r="R146" s="112" t="s">
        <v>4663</v>
      </c>
      <c r="S146" s="112" t="s">
        <v>4093</v>
      </c>
      <c r="T146" s="112" t="s">
        <v>4093</v>
      </c>
      <c r="U146" s="112" t="s">
        <v>4093</v>
      </c>
      <c r="V146" s="112" t="s">
        <v>4093</v>
      </c>
      <c r="W146" s="112" t="s">
        <v>4093</v>
      </c>
      <c r="X146" s="33" t="s">
        <v>4664</v>
      </c>
    </row>
    <row r="147" spans="1:24" ht="15.75" x14ac:dyDescent="0.25">
      <c r="A147" s="142"/>
      <c r="B147" s="144"/>
      <c r="C147" s="112" t="s">
        <v>4665</v>
      </c>
      <c r="D147" s="112" t="s">
        <v>4666</v>
      </c>
      <c r="E147" s="112" t="s">
        <v>4093</v>
      </c>
      <c r="F147" s="112" t="s">
        <v>4093</v>
      </c>
      <c r="G147" s="112" t="s">
        <v>4093</v>
      </c>
      <c r="H147" s="112" t="s">
        <v>4093</v>
      </c>
      <c r="I147" s="112" t="s">
        <v>4093</v>
      </c>
      <c r="J147" s="112" t="s">
        <v>4093</v>
      </c>
      <c r="K147" s="112" t="s">
        <v>4093</v>
      </c>
      <c r="L147" s="112" t="s">
        <v>4093</v>
      </c>
      <c r="M147" s="112" t="s">
        <v>4093</v>
      </c>
      <c r="N147" s="112" t="s">
        <v>4093</v>
      </c>
      <c r="O147" s="112" t="s">
        <v>4093</v>
      </c>
      <c r="P147" s="112" t="s">
        <v>4093</v>
      </c>
      <c r="Q147" s="112" t="s">
        <v>4666</v>
      </c>
      <c r="R147" s="112" t="s">
        <v>4093</v>
      </c>
      <c r="S147" s="112" t="s">
        <v>4093</v>
      </c>
      <c r="T147" s="112" t="s">
        <v>4093</v>
      </c>
      <c r="U147" s="112" t="s">
        <v>4093</v>
      </c>
      <c r="V147" s="112" t="s">
        <v>4093</v>
      </c>
      <c r="W147" s="112" t="s">
        <v>4093</v>
      </c>
      <c r="X147" s="33" t="s">
        <v>4667</v>
      </c>
    </row>
    <row r="148" spans="1:24" ht="15.75" x14ac:dyDescent="0.25">
      <c r="A148" s="142"/>
      <c r="B148" s="145"/>
      <c r="C148" s="112" t="s">
        <v>4647</v>
      </c>
      <c r="D148" s="112" t="s">
        <v>4668</v>
      </c>
      <c r="E148" s="112" t="s">
        <v>4093</v>
      </c>
      <c r="F148" s="112" t="s">
        <v>4093</v>
      </c>
      <c r="G148" s="112" t="s">
        <v>4093</v>
      </c>
      <c r="H148" s="112" t="s">
        <v>4093</v>
      </c>
      <c r="I148" s="112" t="s">
        <v>4093</v>
      </c>
      <c r="J148" s="112" t="s">
        <v>4093</v>
      </c>
      <c r="K148" s="112" t="s">
        <v>4093</v>
      </c>
      <c r="L148" s="112" t="s">
        <v>4093</v>
      </c>
      <c r="M148" s="112" t="s">
        <v>4093</v>
      </c>
      <c r="N148" s="112" t="s">
        <v>4093</v>
      </c>
      <c r="O148" s="112" t="s">
        <v>4093</v>
      </c>
      <c r="P148" s="112" t="s">
        <v>4093</v>
      </c>
      <c r="Q148" s="112" t="s">
        <v>4669</v>
      </c>
      <c r="R148" s="112" t="s">
        <v>4670</v>
      </c>
      <c r="S148" s="112" t="s">
        <v>4093</v>
      </c>
      <c r="T148" s="112" t="s">
        <v>4093</v>
      </c>
      <c r="U148" s="112" t="s">
        <v>4093</v>
      </c>
      <c r="V148" s="112" t="s">
        <v>4093</v>
      </c>
      <c r="W148" s="112" t="s">
        <v>4093</v>
      </c>
      <c r="X148" s="33" t="s">
        <v>4671</v>
      </c>
    </row>
    <row r="149" spans="1:24" ht="15.75" x14ac:dyDescent="0.25">
      <c r="A149" s="142"/>
      <c r="B149" s="134" t="s">
        <v>4333</v>
      </c>
      <c r="C149" s="112" t="s">
        <v>4672</v>
      </c>
      <c r="D149" s="112" t="s">
        <v>4673</v>
      </c>
      <c r="E149" s="112" t="s">
        <v>4093</v>
      </c>
      <c r="F149" s="112" t="s">
        <v>4093</v>
      </c>
      <c r="G149" s="112" t="s">
        <v>4093</v>
      </c>
      <c r="H149" s="112" t="s">
        <v>4093</v>
      </c>
      <c r="I149" s="112" t="s">
        <v>4673</v>
      </c>
      <c r="J149" s="112" t="s">
        <v>4093</v>
      </c>
      <c r="K149" s="112" t="s">
        <v>4093</v>
      </c>
      <c r="L149" s="112" t="s">
        <v>4093</v>
      </c>
      <c r="M149" s="112" t="s">
        <v>4093</v>
      </c>
      <c r="N149" s="112" t="s">
        <v>4093</v>
      </c>
      <c r="O149" s="112" t="s">
        <v>4093</v>
      </c>
      <c r="P149" s="112" t="s">
        <v>4093</v>
      </c>
      <c r="Q149" s="112" t="s">
        <v>4093</v>
      </c>
      <c r="R149" s="112" t="s">
        <v>4093</v>
      </c>
      <c r="S149" s="112" t="s">
        <v>4093</v>
      </c>
      <c r="T149" s="112" t="s">
        <v>4093</v>
      </c>
      <c r="U149" s="112" t="s">
        <v>4093</v>
      </c>
      <c r="V149" s="112" t="s">
        <v>4093</v>
      </c>
      <c r="W149" s="112" t="s">
        <v>4093</v>
      </c>
      <c r="X149" s="33" t="s">
        <v>4674</v>
      </c>
    </row>
    <row r="150" spans="1:24" ht="16.5" thickBot="1" x14ac:dyDescent="0.3">
      <c r="A150" s="143"/>
      <c r="B150" s="146"/>
      <c r="C150" s="114" t="s">
        <v>4675</v>
      </c>
      <c r="D150" s="114" t="s">
        <v>4402</v>
      </c>
      <c r="E150" s="114" t="s">
        <v>4093</v>
      </c>
      <c r="F150" s="114" t="s">
        <v>4093</v>
      </c>
      <c r="G150" s="114" t="s">
        <v>4093</v>
      </c>
      <c r="H150" s="114" t="s">
        <v>4402</v>
      </c>
      <c r="I150" s="114" t="s">
        <v>4093</v>
      </c>
      <c r="J150" s="114" t="s">
        <v>4093</v>
      </c>
      <c r="K150" s="114" t="s">
        <v>4093</v>
      </c>
      <c r="L150" s="114" t="s">
        <v>4093</v>
      </c>
      <c r="M150" s="114" t="s">
        <v>4093</v>
      </c>
      <c r="N150" s="114" t="s">
        <v>4093</v>
      </c>
      <c r="O150" s="114" t="s">
        <v>4093</v>
      </c>
      <c r="P150" s="114" t="s">
        <v>4093</v>
      </c>
      <c r="Q150" s="114" t="s">
        <v>4093</v>
      </c>
      <c r="R150" s="114" t="s">
        <v>4093</v>
      </c>
      <c r="S150" s="114" t="s">
        <v>4093</v>
      </c>
      <c r="T150" s="114" t="s">
        <v>4093</v>
      </c>
      <c r="U150" s="114" t="s">
        <v>4093</v>
      </c>
      <c r="V150" s="114" t="s">
        <v>4093</v>
      </c>
      <c r="W150" s="114" t="s">
        <v>4093</v>
      </c>
      <c r="X150" s="26" t="s">
        <v>4676</v>
      </c>
    </row>
    <row r="151" spans="1:24" ht="2.85" customHeight="1" x14ac:dyDescent="0.25">
      <c r="A151" s="109" t="s">
        <v>4099</v>
      </c>
    </row>
  </sheetData>
  <mergeCells count="13">
    <mergeCell ref="B146:B148"/>
    <mergeCell ref="B149:B150"/>
    <mergeCell ref="A1:X1"/>
    <mergeCell ref="A4:A134"/>
    <mergeCell ref="A135:A150"/>
    <mergeCell ref="B4:B10"/>
    <mergeCell ref="B12:B32"/>
    <mergeCell ref="B33:B62"/>
    <mergeCell ref="B63:B85"/>
    <mergeCell ref="B86:B92"/>
    <mergeCell ref="B93:B111"/>
    <mergeCell ref="B113:B133"/>
    <mergeCell ref="B136:B145"/>
  </mergeCells>
  <conditionalFormatting sqref="A2:X150 A1">
    <cfRule type="containsText" dxfId="22" priority="14" stopIfTrue="1" operator="containsText" text="шт.)">
      <formula>NOT(ISERROR(SEARCH("шт.)",A1)))</formula>
    </cfRule>
    <cfRule type="containsText" dxfId="21" priority="13" stopIfTrue="1" operator="containsText" text=", на ">
      <formula>NOT(ISERROR(SEARCH(", на ",A1)))</formula>
    </cfRule>
    <cfRule type="containsText" dxfId="20" priority="12" stopIfTrue="1" operator="containsText" text="Элементы на отм.">
      <formula>NOT(ISERROR(SEARCH("Элементы на отм.",A1)))</formula>
    </cfRule>
    <cfRule type="containsText" dxfId="19" priority="11" stopIfTrue="1" operator="containsText" text=" Прокат ">
      <formula>NOT(ISERROR(SEARCH(" Прокат ",A1)))</formula>
    </cfRule>
    <cfRule type="containsText" dxfId="18" priority="10" stopIfTrue="1" operator="containsText" text=" Изделия арматурные ">
      <formula>NOT(ISERROR(SEARCH(" Изделия арматурные ",A1)))</formula>
    </cfRule>
    <cfRule type="containsText" dxfId="17" priority="9" stopIfTrue="1" operator="containsText" text=" Материалы ">
      <formula>NOT(ISERROR(SEARCH(" Материалы ",A1)))</formula>
    </cfRule>
    <cfRule type="containsText" dxfId="16" priority="8" stopIfTrue="1" operator="containsText" text=" Изделия ">
      <formula>NOT(ISERROR(SEARCH(" Изделия ",A1)))</formula>
    </cfRule>
    <cfRule type="containsText" dxfId="15" priority="7" stopIfTrue="1" operator="containsText" text=" Сборочные единицы ">
      <formula>NOT(ISERROR(SEARCH(" Сборочные единицы ",A1)))</formula>
    </cfRule>
    <cfRule type="containsText" dxfId="14" priority="6" stopIfTrue="1" operator="containsText" text=" Заполнения проёмов ">
      <formula>NOT(ISERROR(SEARCH(" Заполнения проёмов ",A1)))</formula>
    </cfRule>
    <cfRule type="containsText" dxfId="13" priority="5" stopIfTrue="1" operator="containsText" text=" Сборочные единицы ">
      <formula>NOT(ISERROR(SEARCH(" Сборочные единицы ",A1)))</formula>
    </cfRule>
    <cfRule type="containsText" dxfId="12" priority="4" stopIfTrue="1" operator="containsText" text=" Заполнения проёмов ">
      <formula>NOT(ISERROR(SEARCH(" Заполнения проёмов ",A1)))</formula>
    </cfRule>
    <cfRule type="containsText" dxfId="11" priority="3" stopIfTrue="1" operator="containsText" text="!!!">
      <formula>NOT(ISERROR(SEARCH("!!!",A1)))</formula>
    </cfRule>
    <cfRule type="containsText" dxfId="10" priority="2" stopIfTrue="1" operator="containsText" text="ИЗ ФАЙЛА">
      <formula>NOT(ISERROR(SEARCH("ИЗ ФАЙЛА",A1)))</formula>
    </cfRule>
    <cfRule type="containsText" dxfId="9" priority="1" stopIfTrue="1" operator="containsText" text="С ЛИСТА">
      <formula>NOT(ISERROR(SEARCH("С ЛИСТА",A1)))</formula>
    </cfRule>
  </conditionalFormatting>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57FC8-3660-4C66-A70B-D0E3C2AB2D96}">
  <sheetPr codeName="Лист13">
    <tabColor theme="8" tint="0.499984740745262"/>
  </sheetPr>
  <dimension ref="A1:K8"/>
  <sheetViews>
    <sheetView workbookViewId="0">
      <selection activeCell="K33" sqref="K33"/>
    </sheetView>
  </sheetViews>
  <sheetFormatPr defaultRowHeight="15" x14ac:dyDescent="0.25"/>
  <sheetData>
    <row r="1" spans="1:11" x14ac:dyDescent="0.25">
      <c r="A1" t="s">
        <v>4087</v>
      </c>
      <c r="F1" t="s">
        <v>3108</v>
      </c>
    </row>
    <row r="2" spans="1:11" x14ac:dyDescent="0.25">
      <c r="A2" t="s">
        <v>3109</v>
      </c>
      <c r="B2" t="s">
        <v>3110</v>
      </c>
      <c r="C2" t="s">
        <v>3111</v>
      </c>
      <c r="D2" t="s">
        <v>3112</v>
      </c>
      <c r="E2" t="s">
        <v>3113</v>
      </c>
      <c r="F2" t="s">
        <v>3114</v>
      </c>
      <c r="G2" t="s">
        <v>3115</v>
      </c>
      <c r="H2" t="s">
        <v>3116</v>
      </c>
      <c r="I2" t="s">
        <v>3117</v>
      </c>
      <c r="J2" t="s">
        <v>3118</v>
      </c>
      <c r="K2" t="s">
        <v>3119</v>
      </c>
    </row>
    <row r="3" spans="1:11" x14ac:dyDescent="0.25">
      <c r="A3" t="s">
        <v>2978</v>
      </c>
      <c r="B3">
        <v>1</v>
      </c>
      <c r="C3">
        <v>350</v>
      </c>
      <c r="D3">
        <v>0.43</v>
      </c>
      <c r="E3" t="s">
        <v>3120</v>
      </c>
      <c r="F3">
        <v>350</v>
      </c>
      <c r="G3">
        <v>600</v>
      </c>
      <c r="H3">
        <v>2050</v>
      </c>
      <c r="J3" t="s">
        <v>3121</v>
      </c>
    </row>
    <row r="4" spans="1:11" x14ac:dyDescent="0.25">
      <c r="A4" t="s">
        <v>2998</v>
      </c>
      <c r="B4">
        <v>1</v>
      </c>
      <c r="C4">
        <v>350</v>
      </c>
      <c r="D4">
        <v>0.69</v>
      </c>
      <c r="E4" t="s">
        <v>3120</v>
      </c>
      <c r="F4">
        <v>350</v>
      </c>
      <c r="G4">
        <v>600</v>
      </c>
      <c r="H4">
        <v>3300</v>
      </c>
      <c r="J4" t="s">
        <v>3121</v>
      </c>
    </row>
    <row r="5" spans="1:11" x14ac:dyDescent="0.25">
      <c r="A5" t="s">
        <v>3017</v>
      </c>
      <c r="B5">
        <v>1</v>
      </c>
      <c r="C5">
        <v>350</v>
      </c>
      <c r="D5">
        <v>0.44</v>
      </c>
      <c r="E5" t="s">
        <v>3120</v>
      </c>
      <c r="F5">
        <v>350</v>
      </c>
      <c r="G5">
        <v>600</v>
      </c>
      <c r="H5">
        <v>2100</v>
      </c>
      <c r="J5" t="s">
        <v>3121</v>
      </c>
    </row>
    <row r="6" spans="1:11" x14ac:dyDescent="0.25">
      <c r="A6" t="s">
        <v>3037</v>
      </c>
      <c r="B6">
        <v>1</v>
      </c>
      <c r="C6">
        <v>450</v>
      </c>
      <c r="D6">
        <v>4.5199999999999996</v>
      </c>
      <c r="E6" t="s">
        <v>3120</v>
      </c>
      <c r="F6">
        <v>450</v>
      </c>
      <c r="G6">
        <v>800</v>
      </c>
      <c r="H6">
        <v>12900</v>
      </c>
      <c r="J6" t="s">
        <v>3121</v>
      </c>
    </row>
    <row r="7" spans="1:11" x14ac:dyDescent="0.25">
      <c r="A7" t="s">
        <v>3037</v>
      </c>
      <c r="B7">
        <v>1</v>
      </c>
      <c r="C7">
        <v>450</v>
      </c>
      <c r="D7">
        <v>4.5199999999999996</v>
      </c>
      <c r="E7" t="s">
        <v>3120</v>
      </c>
      <c r="F7">
        <v>450</v>
      </c>
      <c r="G7">
        <v>800</v>
      </c>
      <c r="H7">
        <v>12900</v>
      </c>
      <c r="J7" t="s">
        <v>3121</v>
      </c>
    </row>
    <row r="8" spans="1:11" x14ac:dyDescent="0.25">
      <c r="A8" t="s">
        <v>3074</v>
      </c>
      <c r="B8">
        <v>1</v>
      </c>
      <c r="C8">
        <v>350</v>
      </c>
      <c r="D8">
        <v>3.49</v>
      </c>
      <c r="E8" t="s">
        <v>3120</v>
      </c>
      <c r="F8">
        <v>350</v>
      </c>
      <c r="G8">
        <v>800</v>
      </c>
      <c r="H8">
        <v>12450</v>
      </c>
      <c r="J8" t="s">
        <v>3121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ACA20-6016-4F6A-8E64-6A1FEA87EB1C}">
  <sheetPr codeName="Лист14">
    <tabColor theme="8" tint="0.499984740745262"/>
  </sheetPr>
  <dimension ref="A1:K16"/>
  <sheetViews>
    <sheetView workbookViewId="0"/>
  </sheetViews>
  <sheetFormatPr defaultRowHeight="15" x14ac:dyDescent="0.25"/>
  <sheetData>
    <row r="1" spans="1:11" x14ac:dyDescent="0.25">
      <c r="A1" t="s">
        <v>4088</v>
      </c>
      <c r="F1" t="s">
        <v>3152</v>
      </c>
    </row>
    <row r="2" spans="1:11" x14ac:dyDescent="0.25">
      <c r="A2" t="s">
        <v>3109</v>
      </c>
      <c r="B2" t="s">
        <v>3110</v>
      </c>
      <c r="C2" t="s">
        <v>3111</v>
      </c>
      <c r="D2" t="s">
        <v>3112</v>
      </c>
      <c r="E2" t="s">
        <v>3113</v>
      </c>
      <c r="F2" t="s">
        <v>3153</v>
      </c>
      <c r="G2" t="s">
        <v>3154</v>
      </c>
      <c r="H2" t="s">
        <v>3115</v>
      </c>
      <c r="I2" t="s">
        <v>3117</v>
      </c>
      <c r="J2" t="s">
        <v>3118</v>
      </c>
      <c r="K2" t="s">
        <v>3119</v>
      </c>
    </row>
    <row r="3" spans="1:11" x14ac:dyDescent="0.25">
      <c r="A3" t="s">
        <v>3126</v>
      </c>
      <c r="B3">
        <v>1</v>
      </c>
      <c r="C3" t="s">
        <v>3155</v>
      </c>
      <c r="D3">
        <v>3.6</v>
      </c>
      <c r="E3" t="s">
        <v>3156</v>
      </c>
      <c r="F3">
        <v>500</v>
      </c>
      <c r="G3">
        <v>400</v>
      </c>
      <c r="H3">
        <v>18800</v>
      </c>
      <c r="J3" t="s">
        <v>3121</v>
      </c>
    </row>
    <row r="4" spans="1:11" x14ac:dyDescent="0.25">
      <c r="A4" t="s">
        <v>3126</v>
      </c>
      <c r="B4">
        <v>1</v>
      </c>
      <c r="C4" t="s">
        <v>3155</v>
      </c>
      <c r="D4">
        <v>3.7</v>
      </c>
      <c r="E4" t="s">
        <v>3156</v>
      </c>
      <c r="F4">
        <v>500</v>
      </c>
      <c r="G4">
        <v>400</v>
      </c>
      <c r="H4">
        <v>18800</v>
      </c>
      <c r="J4" t="s">
        <v>3121</v>
      </c>
    </row>
    <row r="5" spans="1:11" x14ac:dyDescent="0.25">
      <c r="A5" t="s">
        <v>3126</v>
      </c>
      <c r="B5">
        <v>1</v>
      </c>
      <c r="C5" t="s">
        <v>3155</v>
      </c>
      <c r="D5">
        <v>3.56</v>
      </c>
      <c r="E5" t="s">
        <v>3156</v>
      </c>
      <c r="F5">
        <v>500</v>
      </c>
      <c r="G5">
        <v>400</v>
      </c>
      <c r="H5">
        <v>18850</v>
      </c>
      <c r="J5" t="s">
        <v>3121</v>
      </c>
    </row>
    <row r="6" spans="1:11" x14ac:dyDescent="0.25">
      <c r="A6" t="s">
        <v>3128</v>
      </c>
      <c r="B6">
        <v>1</v>
      </c>
      <c r="C6" t="s">
        <v>3155</v>
      </c>
      <c r="D6">
        <v>2.92</v>
      </c>
      <c r="E6" t="s">
        <v>3156</v>
      </c>
      <c r="F6">
        <v>500</v>
      </c>
      <c r="G6">
        <v>400</v>
      </c>
      <c r="H6">
        <v>15400</v>
      </c>
      <c r="J6" t="s">
        <v>3121</v>
      </c>
    </row>
    <row r="7" spans="1:11" x14ac:dyDescent="0.25">
      <c r="A7" t="s">
        <v>3128</v>
      </c>
      <c r="B7">
        <v>1</v>
      </c>
      <c r="C7" t="s">
        <v>3155</v>
      </c>
      <c r="D7">
        <v>3.02</v>
      </c>
      <c r="E7" t="s">
        <v>3156</v>
      </c>
      <c r="F7">
        <v>500</v>
      </c>
      <c r="G7">
        <v>400</v>
      </c>
      <c r="H7">
        <v>15400</v>
      </c>
      <c r="J7" t="s">
        <v>3121</v>
      </c>
    </row>
    <row r="8" spans="1:11" x14ac:dyDescent="0.25">
      <c r="A8" t="s">
        <v>3128</v>
      </c>
      <c r="B8">
        <v>1</v>
      </c>
      <c r="C8" t="s">
        <v>3155</v>
      </c>
      <c r="D8">
        <v>2.87</v>
      </c>
      <c r="E8" t="s">
        <v>3156</v>
      </c>
      <c r="F8">
        <v>500</v>
      </c>
      <c r="G8">
        <v>400</v>
      </c>
      <c r="H8">
        <v>15400</v>
      </c>
      <c r="J8" t="s">
        <v>3121</v>
      </c>
    </row>
    <row r="9" spans="1:11" x14ac:dyDescent="0.25">
      <c r="A9" t="s">
        <v>3130</v>
      </c>
      <c r="B9">
        <v>1</v>
      </c>
      <c r="C9" t="s">
        <v>3155</v>
      </c>
      <c r="D9">
        <v>3.57</v>
      </c>
      <c r="E9" t="s">
        <v>3156</v>
      </c>
      <c r="F9">
        <v>500</v>
      </c>
      <c r="G9">
        <v>400</v>
      </c>
      <c r="H9">
        <v>18850</v>
      </c>
      <c r="J9" t="s">
        <v>3121</v>
      </c>
    </row>
    <row r="10" spans="1:11" x14ac:dyDescent="0.25">
      <c r="A10" t="s">
        <v>3130</v>
      </c>
      <c r="B10">
        <v>1</v>
      </c>
      <c r="C10" t="s">
        <v>3155</v>
      </c>
      <c r="D10">
        <v>3.46</v>
      </c>
      <c r="E10" t="s">
        <v>3156</v>
      </c>
      <c r="F10">
        <v>500</v>
      </c>
      <c r="G10">
        <v>400</v>
      </c>
      <c r="H10">
        <v>18850</v>
      </c>
      <c r="J10" t="s">
        <v>3121</v>
      </c>
    </row>
    <row r="11" spans="1:11" x14ac:dyDescent="0.25">
      <c r="A11" t="s">
        <v>3132</v>
      </c>
      <c r="B11">
        <v>1</v>
      </c>
      <c r="C11" t="s">
        <v>3155</v>
      </c>
      <c r="D11">
        <v>1.37</v>
      </c>
      <c r="E11" t="s">
        <v>3156</v>
      </c>
      <c r="F11">
        <v>500</v>
      </c>
      <c r="G11">
        <v>400</v>
      </c>
      <c r="H11">
        <v>6850</v>
      </c>
      <c r="J11" t="s">
        <v>3121</v>
      </c>
    </row>
    <row r="12" spans="1:11" x14ac:dyDescent="0.25">
      <c r="A12" t="s">
        <v>3134</v>
      </c>
      <c r="B12">
        <v>1</v>
      </c>
      <c r="C12" t="s">
        <v>3155</v>
      </c>
      <c r="D12">
        <v>1.31</v>
      </c>
      <c r="E12" t="s">
        <v>3156</v>
      </c>
      <c r="F12">
        <v>500</v>
      </c>
      <c r="G12">
        <v>400</v>
      </c>
      <c r="H12">
        <v>6800</v>
      </c>
      <c r="J12" t="s">
        <v>3121</v>
      </c>
    </row>
    <row r="13" spans="1:11" x14ac:dyDescent="0.25">
      <c r="A13" t="s">
        <v>3134</v>
      </c>
      <c r="B13">
        <v>1</v>
      </c>
      <c r="C13" t="s">
        <v>3155</v>
      </c>
      <c r="D13">
        <v>1.32</v>
      </c>
      <c r="E13" t="s">
        <v>3156</v>
      </c>
      <c r="F13">
        <v>500</v>
      </c>
      <c r="G13">
        <v>400</v>
      </c>
      <c r="H13">
        <v>6850</v>
      </c>
      <c r="J13" t="s">
        <v>3121</v>
      </c>
    </row>
    <row r="14" spans="1:11" x14ac:dyDescent="0.25">
      <c r="A14" t="s">
        <v>3136</v>
      </c>
      <c r="B14">
        <v>1</v>
      </c>
      <c r="C14" t="s">
        <v>3155</v>
      </c>
      <c r="D14">
        <v>0.69</v>
      </c>
      <c r="E14" t="s">
        <v>3156</v>
      </c>
      <c r="F14">
        <v>500</v>
      </c>
      <c r="G14">
        <v>400</v>
      </c>
      <c r="H14">
        <v>3450</v>
      </c>
      <c r="J14" t="s">
        <v>3121</v>
      </c>
    </row>
    <row r="15" spans="1:11" x14ac:dyDescent="0.25">
      <c r="A15" t="s">
        <v>3138</v>
      </c>
      <c r="B15">
        <v>1</v>
      </c>
      <c r="C15" t="s">
        <v>3155</v>
      </c>
      <c r="D15">
        <v>0.52</v>
      </c>
      <c r="E15" t="s">
        <v>3156</v>
      </c>
      <c r="F15">
        <v>400</v>
      </c>
      <c r="G15">
        <v>400</v>
      </c>
      <c r="H15">
        <v>4200</v>
      </c>
      <c r="J15" t="s">
        <v>3121</v>
      </c>
    </row>
    <row r="16" spans="1:11" x14ac:dyDescent="0.25">
      <c r="A16" t="s">
        <v>3138</v>
      </c>
      <c r="B16">
        <v>1</v>
      </c>
      <c r="C16" t="s">
        <v>3155</v>
      </c>
      <c r="D16">
        <v>0.52</v>
      </c>
      <c r="E16" t="s">
        <v>3156</v>
      </c>
      <c r="F16">
        <v>400</v>
      </c>
      <c r="G16">
        <v>400</v>
      </c>
      <c r="H16">
        <v>4200</v>
      </c>
      <c r="J16" t="s">
        <v>3121</v>
      </c>
    </row>
  </sheetData>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F0315-3537-491D-87C5-465296B840A9}">
  <sheetPr codeName="Лист17">
    <tabColor theme="8" tint="0.499984740745262"/>
  </sheetPr>
  <dimension ref="A1:E2"/>
  <sheetViews>
    <sheetView workbookViewId="0"/>
  </sheetViews>
  <sheetFormatPr defaultRowHeight="15" x14ac:dyDescent="0.25"/>
  <sheetData>
    <row r="1" spans="1:5" x14ac:dyDescent="0.25">
      <c r="A1" t="s">
        <v>4086</v>
      </c>
      <c r="C1" t="s">
        <v>3157</v>
      </c>
    </row>
    <row r="2" spans="1:5" x14ac:dyDescent="0.25">
      <c r="A2" t="s">
        <v>3158</v>
      </c>
      <c r="B2" t="s">
        <v>3110</v>
      </c>
      <c r="C2" t="s">
        <v>3159</v>
      </c>
      <c r="D2" t="s">
        <v>3160</v>
      </c>
      <c r="E2" t="s">
        <v>2911</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D07FF-F52D-4ED9-A484-74FEEA7DBF6C}">
  <sheetPr codeName="Лист11">
    <tabColor theme="8" tint="0.499984740745262"/>
  </sheetPr>
  <dimension ref="A1:G27"/>
  <sheetViews>
    <sheetView workbookViewId="0">
      <selection activeCell="J12" sqref="J12"/>
    </sheetView>
  </sheetViews>
  <sheetFormatPr defaultRowHeight="15" x14ac:dyDescent="0.25"/>
  <sheetData>
    <row r="1" spans="1:7" x14ac:dyDescent="0.25">
      <c r="A1" t="s">
        <v>4089</v>
      </c>
      <c r="D1" t="s">
        <v>3161</v>
      </c>
    </row>
    <row r="2" spans="1:7" x14ac:dyDescent="0.25">
      <c r="A2" t="s">
        <v>3109</v>
      </c>
      <c r="B2" t="s">
        <v>3110</v>
      </c>
      <c r="C2" t="s">
        <v>3111</v>
      </c>
      <c r="D2" t="s">
        <v>3112</v>
      </c>
      <c r="E2" t="s">
        <v>3113</v>
      </c>
      <c r="F2" t="s">
        <v>3162</v>
      </c>
      <c r="G2" t="s">
        <v>3163</v>
      </c>
    </row>
    <row r="3" spans="1:7" x14ac:dyDescent="0.25">
      <c r="A3" t="s">
        <v>3140</v>
      </c>
      <c r="B3">
        <v>1</v>
      </c>
      <c r="C3">
        <v>250</v>
      </c>
      <c r="D3">
        <v>0.08</v>
      </c>
      <c r="E3" t="s">
        <v>3120</v>
      </c>
      <c r="F3" t="s">
        <v>3155</v>
      </c>
      <c r="G3">
        <v>1500.4</v>
      </c>
    </row>
    <row r="4" spans="1:7" x14ac:dyDescent="0.25">
      <c r="A4" t="s">
        <v>3140</v>
      </c>
      <c r="B4">
        <v>1</v>
      </c>
      <c r="C4">
        <v>250</v>
      </c>
      <c r="D4">
        <v>0.16</v>
      </c>
      <c r="E4" t="s">
        <v>3120</v>
      </c>
      <c r="F4" t="s">
        <v>3155</v>
      </c>
      <c r="G4">
        <v>1500.4</v>
      </c>
    </row>
    <row r="5" spans="1:7" x14ac:dyDescent="0.25">
      <c r="A5" t="s">
        <v>3140</v>
      </c>
      <c r="B5">
        <v>1</v>
      </c>
      <c r="C5">
        <v>250</v>
      </c>
      <c r="D5">
        <v>0.35</v>
      </c>
      <c r="E5" t="s">
        <v>3120</v>
      </c>
      <c r="F5" t="s">
        <v>3155</v>
      </c>
      <c r="G5">
        <v>1929.4</v>
      </c>
    </row>
    <row r="6" spans="1:7" x14ac:dyDescent="0.25">
      <c r="A6" t="s">
        <v>3140</v>
      </c>
      <c r="B6">
        <v>1</v>
      </c>
      <c r="C6">
        <v>250</v>
      </c>
      <c r="D6">
        <v>0.35</v>
      </c>
      <c r="E6" t="s">
        <v>3120</v>
      </c>
      <c r="F6" t="s">
        <v>3155</v>
      </c>
      <c r="G6">
        <v>1929.4</v>
      </c>
    </row>
    <row r="7" spans="1:7" x14ac:dyDescent="0.25">
      <c r="A7" t="s">
        <v>3140</v>
      </c>
      <c r="B7">
        <v>1</v>
      </c>
      <c r="C7">
        <v>250</v>
      </c>
      <c r="D7">
        <v>0.72</v>
      </c>
      <c r="E7" t="s">
        <v>3120</v>
      </c>
      <c r="F7" t="s">
        <v>3155</v>
      </c>
      <c r="G7">
        <v>5365.3</v>
      </c>
    </row>
    <row r="8" spans="1:7" x14ac:dyDescent="0.25">
      <c r="A8" t="s">
        <v>3140</v>
      </c>
      <c r="B8">
        <v>1</v>
      </c>
      <c r="C8">
        <v>250</v>
      </c>
      <c r="D8">
        <v>0.8</v>
      </c>
      <c r="E8" t="s">
        <v>3120</v>
      </c>
      <c r="F8" t="s">
        <v>3155</v>
      </c>
      <c r="G8">
        <v>5365.3</v>
      </c>
    </row>
    <row r="9" spans="1:7" x14ac:dyDescent="0.25">
      <c r="A9" t="s">
        <v>3140</v>
      </c>
      <c r="B9">
        <v>1</v>
      </c>
      <c r="C9">
        <v>250</v>
      </c>
      <c r="D9">
        <v>0.98</v>
      </c>
      <c r="E9" t="s">
        <v>3120</v>
      </c>
      <c r="F9" t="s">
        <v>3155</v>
      </c>
      <c r="G9">
        <v>6779.5</v>
      </c>
    </row>
    <row r="10" spans="1:7" x14ac:dyDescent="0.25">
      <c r="A10" t="s">
        <v>3140</v>
      </c>
      <c r="B10">
        <v>1</v>
      </c>
      <c r="C10">
        <v>250</v>
      </c>
      <c r="D10">
        <v>0.98</v>
      </c>
      <c r="E10" t="s">
        <v>3120</v>
      </c>
      <c r="F10" t="s">
        <v>3155</v>
      </c>
      <c r="G10">
        <v>6779.5</v>
      </c>
    </row>
    <row r="11" spans="1:7" x14ac:dyDescent="0.25">
      <c r="A11" t="s">
        <v>3140</v>
      </c>
      <c r="B11">
        <v>1</v>
      </c>
      <c r="C11">
        <v>250</v>
      </c>
      <c r="D11">
        <v>0.92</v>
      </c>
      <c r="E11" t="s">
        <v>3120</v>
      </c>
      <c r="F11" t="s">
        <v>3155</v>
      </c>
      <c r="G11">
        <v>7356.3</v>
      </c>
    </row>
    <row r="12" spans="1:7" x14ac:dyDescent="0.25">
      <c r="A12" t="s">
        <v>3140</v>
      </c>
      <c r="B12">
        <v>1</v>
      </c>
      <c r="C12">
        <v>250</v>
      </c>
      <c r="D12">
        <v>1</v>
      </c>
      <c r="E12" t="s">
        <v>3120</v>
      </c>
      <c r="F12" t="s">
        <v>3155</v>
      </c>
      <c r="G12">
        <v>7356.3</v>
      </c>
    </row>
    <row r="13" spans="1:7" x14ac:dyDescent="0.25">
      <c r="A13" t="s">
        <v>3140</v>
      </c>
      <c r="B13">
        <v>1</v>
      </c>
      <c r="C13">
        <v>250</v>
      </c>
      <c r="D13">
        <v>1</v>
      </c>
      <c r="E13" t="s">
        <v>3120</v>
      </c>
      <c r="F13" t="s">
        <v>3155</v>
      </c>
      <c r="G13">
        <v>7380.4</v>
      </c>
    </row>
    <row r="14" spans="1:7" x14ac:dyDescent="0.25">
      <c r="A14" t="s">
        <v>3140</v>
      </c>
      <c r="B14">
        <v>1</v>
      </c>
      <c r="C14">
        <v>250</v>
      </c>
      <c r="D14">
        <v>1.3</v>
      </c>
      <c r="E14" t="s">
        <v>3120</v>
      </c>
      <c r="F14" t="s">
        <v>3155</v>
      </c>
      <c r="G14">
        <v>8350.4</v>
      </c>
    </row>
    <row r="15" spans="1:7" x14ac:dyDescent="0.25">
      <c r="A15" t="s">
        <v>3140</v>
      </c>
      <c r="B15">
        <v>1</v>
      </c>
      <c r="C15">
        <v>250</v>
      </c>
      <c r="D15">
        <v>1.22</v>
      </c>
      <c r="E15" t="s">
        <v>3120</v>
      </c>
      <c r="F15" t="s">
        <v>3155</v>
      </c>
      <c r="G15">
        <v>8350.4</v>
      </c>
    </row>
    <row r="16" spans="1:7" x14ac:dyDescent="0.25">
      <c r="A16" t="s">
        <v>3140</v>
      </c>
      <c r="B16">
        <v>1</v>
      </c>
      <c r="C16">
        <v>250</v>
      </c>
      <c r="D16">
        <v>9.2899999999999991</v>
      </c>
      <c r="E16" t="s">
        <v>3120</v>
      </c>
      <c r="F16">
        <v>26.84</v>
      </c>
      <c r="G16">
        <v>41620</v>
      </c>
    </row>
    <row r="17" spans="1:7" x14ac:dyDescent="0.25">
      <c r="A17" t="s">
        <v>3140</v>
      </c>
      <c r="B17">
        <v>1</v>
      </c>
      <c r="C17">
        <v>300</v>
      </c>
      <c r="D17">
        <v>31.08</v>
      </c>
      <c r="E17" t="s">
        <v>3120</v>
      </c>
      <c r="F17">
        <v>103.67</v>
      </c>
      <c r="G17">
        <v>91352.9</v>
      </c>
    </row>
    <row r="18" spans="1:7" x14ac:dyDescent="0.25">
      <c r="A18" t="s">
        <v>3142</v>
      </c>
      <c r="B18">
        <v>1</v>
      </c>
      <c r="C18">
        <v>250</v>
      </c>
      <c r="D18">
        <v>2.8</v>
      </c>
      <c r="E18" t="s">
        <v>3120</v>
      </c>
      <c r="F18">
        <v>11.2</v>
      </c>
      <c r="G18">
        <v>78378.3</v>
      </c>
    </row>
    <row r="19" spans="1:7" x14ac:dyDescent="0.25">
      <c r="A19" t="s">
        <v>3142</v>
      </c>
      <c r="B19">
        <v>1</v>
      </c>
      <c r="C19">
        <v>300</v>
      </c>
      <c r="D19">
        <v>5.61</v>
      </c>
      <c r="E19" t="s">
        <v>3120</v>
      </c>
      <c r="F19">
        <v>18.71</v>
      </c>
      <c r="G19">
        <v>25125.7</v>
      </c>
    </row>
    <row r="20" spans="1:7" x14ac:dyDescent="0.25">
      <c r="A20" t="s">
        <v>3142</v>
      </c>
      <c r="B20">
        <v>1</v>
      </c>
      <c r="C20">
        <v>300</v>
      </c>
      <c r="D20">
        <v>6.38</v>
      </c>
      <c r="E20" t="s">
        <v>3120</v>
      </c>
      <c r="F20">
        <v>21.26</v>
      </c>
      <c r="G20">
        <v>26148.2</v>
      </c>
    </row>
    <row r="21" spans="1:7" x14ac:dyDescent="0.25">
      <c r="A21" t="s">
        <v>3142</v>
      </c>
      <c r="B21">
        <v>1</v>
      </c>
      <c r="C21">
        <v>300</v>
      </c>
      <c r="D21">
        <v>6.39</v>
      </c>
      <c r="E21" t="s">
        <v>3120</v>
      </c>
      <c r="F21">
        <v>21.29</v>
      </c>
      <c r="G21">
        <v>26148.2</v>
      </c>
    </row>
    <row r="22" spans="1:7" x14ac:dyDescent="0.25">
      <c r="A22" t="s">
        <v>3142</v>
      </c>
      <c r="B22">
        <v>1</v>
      </c>
      <c r="C22">
        <v>300</v>
      </c>
      <c r="D22">
        <v>52.87</v>
      </c>
      <c r="E22" t="s">
        <v>3120</v>
      </c>
      <c r="F22">
        <v>176.22</v>
      </c>
      <c r="G22">
        <v>63880</v>
      </c>
    </row>
    <row r="23" spans="1:7" x14ac:dyDescent="0.25">
      <c r="A23" t="s">
        <v>3144</v>
      </c>
      <c r="B23">
        <v>1</v>
      </c>
      <c r="C23">
        <v>250</v>
      </c>
      <c r="D23">
        <v>24.95</v>
      </c>
      <c r="E23" t="s">
        <v>3120</v>
      </c>
      <c r="F23">
        <v>99.79</v>
      </c>
      <c r="G23">
        <v>43800</v>
      </c>
    </row>
    <row r="24" spans="1:7" x14ac:dyDescent="0.25">
      <c r="A24" t="s">
        <v>3146</v>
      </c>
      <c r="B24">
        <v>1</v>
      </c>
      <c r="C24">
        <v>250</v>
      </c>
      <c r="D24">
        <v>24.62</v>
      </c>
      <c r="E24" t="s">
        <v>3120</v>
      </c>
      <c r="F24">
        <v>98.48</v>
      </c>
      <c r="G24">
        <v>43800</v>
      </c>
    </row>
    <row r="25" spans="1:7" x14ac:dyDescent="0.25">
      <c r="A25" t="s">
        <v>3150</v>
      </c>
      <c r="B25">
        <v>1</v>
      </c>
      <c r="C25">
        <v>200</v>
      </c>
      <c r="D25">
        <v>1.3</v>
      </c>
      <c r="E25" t="s">
        <v>3120</v>
      </c>
      <c r="F25">
        <v>6.5</v>
      </c>
      <c r="G25">
        <v>14178.8</v>
      </c>
    </row>
    <row r="26" spans="1:7" x14ac:dyDescent="0.25">
      <c r="A26" t="s">
        <v>3150</v>
      </c>
      <c r="B26">
        <v>1</v>
      </c>
      <c r="C26">
        <v>800</v>
      </c>
      <c r="D26">
        <v>5.76</v>
      </c>
      <c r="E26" t="s">
        <v>3120</v>
      </c>
      <c r="F26">
        <v>7.2</v>
      </c>
      <c r="G26">
        <v>10778.8</v>
      </c>
    </row>
    <row r="27" spans="1:7" x14ac:dyDescent="0.25">
      <c r="A27" t="s">
        <v>3150</v>
      </c>
      <c r="B27">
        <v>1</v>
      </c>
      <c r="C27">
        <v>800</v>
      </c>
      <c r="D27">
        <v>235.02</v>
      </c>
      <c r="E27" t="s">
        <v>3120</v>
      </c>
      <c r="F27">
        <v>292.44</v>
      </c>
      <c r="G27">
        <v>63705.5</v>
      </c>
    </row>
  </sheetData>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DA88E-B489-4C01-A46C-6DDB0DB6D489}">
  <sheetPr codeName="Лист10">
    <tabColor theme="8" tint="0.499984740745262"/>
  </sheetPr>
  <dimension ref="A1:H10"/>
  <sheetViews>
    <sheetView workbookViewId="0"/>
  </sheetViews>
  <sheetFormatPr defaultRowHeight="15" x14ac:dyDescent="0.25"/>
  <sheetData>
    <row r="1" spans="1:8" x14ac:dyDescent="0.25">
      <c r="A1" t="s">
        <v>4090</v>
      </c>
      <c r="E1" t="s">
        <v>3164</v>
      </c>
    </row>
    <row r="2" spans="1:8" x14ac:dyDescent="0.25">
      <c r="A2" t="s">
        <v>3109</v>
      </c>
      <c r="B2" t="s">
        <v>3110</v>
      </c>
      <c r="C2" t="s">
        <v>3111</v>
      </c>
      <c r="D2" t="s">
        <v>3112</v>
      </c>
      <c r="E2" t="s">
        <v>3113</v>
      </c>
      <c r="F2" t="s">
        <v>3165</v>
      </c>
      <c r="G2" t="s">
        <v>3115</v>
      </c>
      <c r="H2" t="s">
        <v>3166</v>
      </c>
    </row>
    <row r="3" spans="1:8" x14ac:dyDescent="0.25">
      <c r="A3" t="s">
        <v>3148</v>
      </c>
      <c r="B3">
        <v>1</v>
      </c>
      <c r="C3">
        <v>400</v>
      </c>
      <c r="D3">
        <v>2.77</v>
      </c>
      <c r="E3" t="s">
        <v>3156</v>
      </c>
      <c r="F3">
        <v>1650</v>
      </c>
      <c r="G3">
        <v>4199.8999999999996</v>
      </c>
      <c r="H3">
        <v>6.93</v>
      </c>
    </row>
    <row r="4" spans="1:8" x14ac:dyDescent="0.25">
      <c r="A4" t="s">
        <v>3148</v>
      </c>
      <c r="B4">
        <v>1</v>
      </c>
      <c r="C4">
        <v>400</v>
      </c>
      <c r="D4">
        <v>3.44</v>
      </c>
      <c r="E4" t="s">
        <v>3156</v>
      </c>
      <c r="F4">
        <v>2047.6</v>
      </c>
      <c r="G4">
        <v>4200</v>
      </c>
      <c r="H4">
        <v>8.61</v>
      </c>
    </row>
    <row r="5" spans="1:8" x14ac:dyDescent="0.25">
      <c r="A5" t="s">
        <v>3148</v>
      </c>
      <c r="B5">
        <v>1</v>
      </c>
      <c r="C5">
        <v>400</v>
      </c>
      <c r="D5">
        <v>9.58</v>
      </c>
      <c r="E5" t="s">
        <v>3156</v>
      </c>
      <c r="F5">
        <v>4600</v>
      </c>
      <c r="G5">
        <v>5700</v>
      </c>
      <c r="H5">
        <v>23.94</v>
      </c>
    </row>
    <row r="6" spans="1:8" x14ac:dyDescent="0.25">
      <c r="A6" t="s">
        <v>3148</v>
      </c>
      <c r="B6">
        <v>1</v>
      </c>
      <c r="C6">
        <v>400</v>
      </c>
      <c r="D6">
        <v>75.36</v>
      </c>
      <c r="E6" t="s">
        <v>3156</v>
      </c>
      <c r="F6">
        <v>16995.3</v>
      </c>
      <c r="G6">
        <v>11700</v>
      </c>
      <c r="H6">
        <v>188.42</v>
      </c>
    </row>
    <row r="7" spans="1:8" x14ac:dyDescent="0.25">
      <c r="A7" t="s">
        <v>3148</v>
      </c>
      <c r="B7">
        <v>1</v>
      </c>
      <c r="C7">
        <v>500</v>
      </c>
      <c r="D7">
        <v>103.28</v>
      </c>
      <c r="E7" t="s">
        <v>3156</v>
      </c>
      <c r="F7">
        <v>20486.900000000001</v>
      </c>
      <c r="G7">
        <v>10450</v>
      </c>
      <c r="H7">
        <v>213.89</v>
      </c>
    </row>
    <row r="8" spans="1:8" x14ac:dyDescent="0.25">
      <c r="A8" t="s">
        <v>3148</v>
      </c>
      <c r="B8">
        <v>1</v>
      </c>
      <c r="C8">
        <v>500</v>
      </c>
      <c r="D8">
        <v>9.91</v>
      </c>
      <c r="E8" t="s">
        <v>3156</v>
      </c>
      <c r="F8">
        <v>20606.8</v>
      </c>
      <c r="G8">
        <v>1300</v>
      </c>
      <c r="H8">
        <v>25.49</v>
      </c>
    </row>
    <row r="9" spans="1:8" x14ac:dyDescent="0.25">
      <c r="A9" t="s">
        <v>3148</v>
      </c>
      <c r="B9">
        <v>1</v>
      </c>
      <c r="C9">
        <v>500</v>
      </c>
      <c r="D9">
        <v>173.97</v>
      </c>
      <c r="E9" t="s">
        <v>3156</v>
      </c>
      <c r="F9">
        <v>34542.800000000003</v>
      </c>
      <c r="G9">
        <v>10450</v>
      </c>
      <c r="H9">
        <v>359.59</v>
      </c>
    </row>
    <row r="10" spans="1:8" x14ac:dyDescent="0.25">
      <c r="A10" t="s">
        <v>3148</v>
      </c>
      <c r="B10">
        <v>1</v>
      </c>
      <c r="C10">
        <v>500</v>
      </c>
      <c r="D10">
        <v>18.600000000000001</v>
      </c>
      <c r="E10" t="s">
        <v>3156</v>
      </c>
      <c r="F10">
        <v>34744.9</v>
      </c>
      <c r="G10">
        <v>1300</v>
      </c>
      <c r="H10">
        <v>41.05</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5">
    <tabColor rgb="FF000000" tint="1"/>
  </sheetPr>
  <dimension ref="A1:BX806"/>
  <sheetViews>
    <sheetView workbookViewId="0"/>
  </sheetViews>
  <sheetFormatPr defaultRowHeight="15" x14ac:dyDescent="0.25"/>
  <sheetData>
    <row r="1" spans="1:76" x14ac:dyDescent="0.25">
      <c r="A1" t="s">
        <v>24</v>
      </c>
      <c r="B1" t="s">
        <v>6</v>
      </c>
      <c r="C1" t="s">
        <v>1161</v>
      </c>
      <c r="D1" t="s">
        <v>1588</v>
      </c>
      <c r="E1" t="s">
        <v>2353</v>
      </c>
      <c r="F1" t="s">
        <v>1760</v>
      </c>
      <c r="G1" t="s">
        <v>1922</v>
      </c>
      <c r="H1" t="s">
        <v>1940</v>
      </c>
      <c r="I1" t="s">
        <v>1971</v>
      </c>
      <c r="J1" t="s">
        <v>2001</v>
      </c>
      <c r="K1" t="s">
        <v>2018</v>
      </c>
      <c r="L1" t="s">
        <v>2586</v>
      </c>
      <c r="M1" t="s">
        <v>2608</v>
      </c>
      <c r="N1" t="s">
        <v>2653</v>
      </c>
      <c r="O1" t="s">
        <v>2727</v>
      </c>
      <c r="P1" t="s">
        <v>2742</v>
      </c>
      <c r="Q1" t="s">
        <v>2798</v>
      </c>
      <c r="R1" t="s">
        <v>2026</v>
      </c>
      <c r="S1" t="s">
        <v>2148</v>
      </c>
      <c r="T1" t="s">
        <v>2211</v>
      </c>
      <c r="U1" t="s">
        <v>2326</v>
      </c>
      <c r="V1" t="s">
        <v>2827</v>
      </c>
      <c r="W1" t="s">
        <v>2354</v>
      </c>
      <c r="X1" t="s">
        <v>2363</v>
      </c>
      <c r="Y1" t="s">
        <v>2869</v>
      </c>
      <c r="Z1" t="s">
        <v>2876</v>
      </c>
      <c r="AA1" t="s">
        <v>2366</v>
      </c>
      <c r="AB1" t="s">
        <v>2467</v>
      </c>
      <c r="AC1" t="s">
        <v>2518</v>
      </c>
      <c r="AD1" t="s">
        <v>2542</v>
      </c>
      <c r="AG1" t="s">
        <v>2</v>
      </c>
      <c r="AH1" t="s">
        <v>1</v>
      </c>
      <c r="AI1" t="s">
        <v>2336</v>
      </c>
      <c r="AJ1" t="s">
        <v>2337</v>
      </c>
      <c r="AK1" t="s">
        <v>2338</v>
      </c>
      <c r="AL1" t="s">
        <v>2339</v>
      </c>
      <c r="AM1" t="s">
        <v>2340</v>
      </c>
      <c r="AN1" t="s">
        <v>2341</v>
      </c>
      <c r="AP1" t="s">
        <v>17</v>
      </c>
      <c r="AQ1" t="s">
        <v>5</v>
      </c>
      <c r="AR1" t="s">
        <v>18</v>
      </c>
      <c r="AS1" t="s">
        <v>2343</v>
      </c>
      <c r="AT1" t="s">
        <v>19</v>
      </c>
      <c r="AU1" t="s">
        <v>2344</v>
      </c>
      <c r="AV1" t="s">
        <v>2345</v>
      </c>
      <c r="AW1" t="s">
        <v>2347</v>
      </c>
      <c r="AX1" t="s">
        <v>2564</v>
      </c>
      <c r="AY1" t="s">
        <v>2565</v>
      </c>
      <c r="AZ1" t="s">
        <v>2566</v>
      </c>
      <c r="BA1" t="s">
        <v>2563</v>
      </c>
      <c r="BB1" t="s">
        <v>2567</v>
      </c>
      <c r="BC1" t="s">
        <v>2568</v>
      </c>
      <c r="BD1" t="s">
        <v>2569</v>
      </c>
      <c r="BE1" t="s">
        <v>2570</v>
      </c>
      <c r="BF1" t="s">
        <v>2571</v>
      </c>
      <c r="BG1" t="s">
        <v>19</v>
      </c>
      <c r="BH1" t="s">
        <v>2572</v>
      </c>
      <c r="BI1" t="s">
        <v>2573</v>
      </c>
      <c r="BJ1" t="s">
        <v>2574</v>
      </c>
      <c r="BK1" t="s">
        <v>2575</v>
      </c>
      <c r="BL1" t="s">
        <v>2576</v>
      </c>
      <c r="BM1" t="s">
        <v>2577</v>
      </c>
      <c r="BN1" t="s">
        <v>2578</v>
      </c>
      <c r="BO1" t="s">
        <v>2579</v>
      </c>
      <c r="BP1" t="s">
        <v>2580</v>
      </c>
      <c r="BQ1" t="s">
        <v>2581</v>
      </c>
      <c r="BR1" t="s">
        <v>2582</v>
      </c>
      <c r="BS1" t="s">
        <v>2583</v>
      </c>
      <c r="BT1" t="s">
        <v>2584</v>
      </c>
      <c r="BU1" t="s">
        <v>2585</v>
      </c>
      <c r="BW1" t="s">
        <v>0</v>
      </c>
      <c r="BX1" t="s">
        <v>4</v>
      </c>
    </row>
    <row r="2" spans="1:76" x14ac:dyDescent="0.25">
      <c r="A2" t="s">
        <v>25</v>
      </c>
      <c r="B2" t="s">
        <v>25</v>
      </c>
      <c r="F2" t="s">
        <v>1761</v>
      </c>
      <c r="G2">
        <v>0</v>
      </c>
      <c r="H2">
        <v>0</v>
      </c>
      <c r="I2">
        <v>0</v>
      </c>
      <c r="J2">
        <v>0</v>
      </c>
      <c r="K2">
        <v>0</v>
      </c>
      <c r="L2">
        <v>0</v>
      </c>
      <c r="M2">
        <v>0</v>
      </c>
      <c r="N2">
        <v>0</v>
      </c>
      <c r="O2">
        <v>0</v>
      </c>
      <c r="P2">
        <v>0</v>
      </c>
      <c r="Q2">
        <v>0</v>
      </c>
      <c r="V2">
        <v>0</v>
      </c>
      <c r="W2">
        <v>0</v>
      </c>
      <c r="X2">
        <v>0</v>
      </c>
      <c r="Y2">
        <v>0</v>
      </c>
      <c r="Z2">
        <v>0</v>
      </c>
      <c r="AA2" t="s">
        <v>25</v>
      </c>
      <c r="AB2" t="s">
        <v>1761</v>
      </c>
      <c r="AC2" t="s">
        <v>1761</v>
      </c>
      <c r="AG2">
        <v>4</v>
      </c>
      <c r="AH2">
        <v>6</v>
      </c>
      <c r="AI2">
        <v>32</v>
      </c>
      <c r="AJ2">
        <v>6</v>
      </c>
      <c r="AK2">
        <v>10</v>
      </c>
      <c r="AL2">
        <v>10</v>
      </c>
      <c r="AM2">
        <v>3</v>
      </c>
      <c r="AN2">
        <v>3</v>
      </c>
      <c r="AP2" t="s">
        <v>2342</v>
      </c>
      <c r="AQ2" t="s">
        <v>2342</v>
      </c>
      <c r="AR2" t="s">
        <v>2342</v>
      </c>
      <c r="AS2" t="s">
        <v>2342</v>
      </c>
      <c r="AT2" t="s">
        <v>2342</v>
      </c>
      <c r="AU2" t="s">
        <v>2342</v>
      </c>
      <c r="AV2" t="s">
        <v>2346</v>
      </c>
      <c r="AW2" t="s">
        <v>2348</v>
      </c>
      <c r="AX2" t="s">
        <v>2342</v>
      </c>
      <c r="AY2" t="s">
        <v>2342</v>
      </c>
      <c r="AZ2" t="s">
        <v>2342</v>
      </c>
      <c r="BA2" t="s">
        <v>2342</v>
      </c>
      <c r="BB2" t="s">
        <v>2342</v>
      </c>
      <c r="BC2" t="s">
        <v>2342</v>
      </c>
      <c r="BD2" t="s">
        <v>2342</v>
      </c>
      <c r="BE2" t="s">
        <v>2342</v>
      </c>
      <c r="BF2" t="s">
        <v>2342</v>
      </c>
      <c r="BG2" t="s">
        <v>2342</v>
      </c>
      <c r="BH2" t="s">
        <v>2342</v>
      </c>
      <c r="BI2" t="s">
        <v>2342</v>
      </c>
      <c r="BJ2" t="s">
        <v>2342</v>
      </c>
      <c r="BK2" t="s">
        <v>2342</v>
      </c>
      <c r="BL2" t="s">
        <v>2342</v>
      </c>
      <c r="BM2" t="s">
        <v>2342</v>
      </c>
      <c r="BN2" t="s">
        <v>2342</v>
      </c>
      <c r="BO2" t="s">
        <v>2342</v>
      </c>
      <c r="BP2" t="s">
        <v>2342</v>
      </c>
      <c r="BQ2" t="s">
        <v>2342</v>
      </c>
      <c r="BR2" t="s">
        <v>2342</v>
      </c>
      <c r="BS2" t="s">
        <v>2342</v>
      </c>
      <c r="BT2" t="s">
        <v>2342</v>
      </c>
      <c r="BU2" t="s">
        <v>2342</v>
      </c>
      <c r="BW2" t="s">
        <v>20</v>
      </c>
      <c r="BX2" t="s">
        <v>21</v>
      </c>
    </row>
    <row r="3" spans="1:76" x14ac:dyDescent="0.25">
      <c r="A3" t="s">
        <v>26</v>
      </c>
      <c r="B3" t="s">
        <v>830</v>
      </c>
      <c r="C3" t="s">
        <v>1162</v>
      </c>
      <c r="D3" t="s">
        <v>224</v>
      </c>
      <c r="E3" t="s">
        <v>26</v>
      </c>
      <c r="F3" t="s">
        <v>1762</v>
      </c>
      <c r="G3" t="s">
        <v>1923</v>
      </c>
      <c r="H3" t="s">
        <v>1941</v>
      </c>
      <c r="I3" t="s">
        <v>1972</v>
      </c>
      <c r="J3" t="s">
        <v>2002</v>
      </c>
      <c r="K3" t="s">
        <v>2019</v>
      </c>
      <c r="L3" t="s">
        <v>1941</v>
      </c>
      <c r="M3" t="s">
        <v>2609</v>
      </c>
      <c r="N3" t="s">
        <v>2654</v>
      </c>
      <c r="O3" t="s">
        <v>2728</v>
      </c>
      <c r="P3" t="s">
        <v>2743</v>
      </c>
      <c r="Q3" t="s">
        <v>2799</v>
      </c>
      <c r="R3" t="s">
        <v>2027</v>
      </c>
      <c r="S3" t="s">
        <v>2149</v>
      </c>
      <c r="T3" t="s">
        <v>2212</v>
      </c>
      <c r="U3" t="s">
        <v>2327</v>
      </c>
      <c r="V3" t="s">
        <v>2828</v>
      </c>
      <c r="W3" t="s">
        <v>2355</v>
      </c>
      <c r="X3" t="s">
        <v>2364</v>
      </c>
      <c r="Y3" t="s">
        <v>2870</v>
      </c>
      <c r="Z3" t="s">
        <v>2870</v>
      </c>
      <c r="AA3" t="s">
        <v>2367</v>
      </c>
      <c r="AB3" t="s">
        <v>2468</v>
      </c>
      <c r="AC3" t="s">
        <v>2519</v>
      </c>
      <c r="AD3" t="s">
        <v>2543</v>
      </c>
      <c r="AG3">
        <v>5</v>
      </c>
      <c r="AH3">
        <v>7</v>
      </c>
      <c r="AI3">
        <v>36</v>
      </c>
      <c r="AJ3">
        <v>7</v>
      </c>
      <c r="AK3">
        <v>12</v>
      </c>
      <c r="AL3">
        <v>12</v>
      </c>
      <c r="AM3">
        <v>4</v>
      </c>
      <c r="AN3">
        <v>4</v>
      </c>
      <c r="BW3" t="s">
        <v>2349</v>
      </c>
      <c r="BX3" t="s">
        <v>22</v>
      </c>
    </row>
    <row r="4" spans="1:76" x14ac:dyDescent="0.25">
      <c r="A4" t="s">
        <v>27</v>
      </c>
      <c r="B4" t="s">
        <v>831</v>
      </c>
      <c r="C4" t="s">
        <v>1163</v>
      </c>
      <c r="D4" t="s">
        <v>226</v>
      </c>
      <c r="E4" t="s">
        <v>45</v>
      </c>
      <c r="F4" t="s">
        <v>1763</v>
      </c>
      <c r="G4" t="s">
        <v>1924</v>
      </c>
      <c r="H4" t="s">
        <v>1942</v>
      </c>
      <c r="I4" t="s">
        <v>1973</v>
      </c>
      <c r="J4" t="s">
        <v>2003</v>
      </c>
      <c r="K4" t="s">
        <v>2020</v>
      </c>
      <c r="L4" t="s">
        <v>1942</v>
      </c>
      <c r="M4" t="s">
        <v>1972</v>
      </c>
      <c r="N4" t="s">
        <v>2655</v>
      </c>
      <c r="O4" t="s">
        <v>2729</v>
      </c>
      <c r="P4" t="s">
        <v>2744</v>
      </c>
      <c r="Q4" t="s">
        <v>2800</v>
      </c>
      <c r="R4" t="s">
        <v>2028</v>
      </c>
      <c r="S4" t="s">
        <v>2150</v>
      </c>
      <c r="T4" t="s">
        <v>2213</v>
      </c>
      <c r="U4" t="s">
        <v>2041</v>
      </c>
      <c r="V4" t="s">
        <v>2829</v>
      </c>
      <c r="W4" t="s">
        <v>2356</v>
      </c>
      <c r="X4" t="s">
        <v>2365</v>
      </c>
      <c r="Y4" t="s">
        <v>2556</v>
      </c>
      <c r="Z4" t="s">
        <v>2556</v>
      </c>
      <c r="AA4" t="s">
        <v>2368</v>
      </c>
      <c r="AB4" t="s">
        <v>2469</v>
      </c>
      <c r="AC4" t="s">
        <v>2520</v>
      </c>
      <c r="AD4" t="s">
        <v>2544</v>
      </c>
      <c r="AG4">
        <v>6</v>
      </c>
      <c r="AH4">
        <v>8</v>
      </c>
      <c r="AI4">
        <v>40</v>
      </c>
      <c r="AJ4">
        <v>8</v>
      </c>
      <c r="AK4">
        <v>14</v>
      </c>
      <c r="AL4">
        <v>14</v>
      </c>
      <c r="AM4">
        <v>5</v>
      </c>
      <c r="AN4">
        <v>5</v>
      </c>
      <c r="BW4" t="s">
        <v>3</v>
      </c>
      <c r="BX4" t="s">
        <v>23</v>
      </c>
    </row>
    <row r="5" spans="1:76" x14ac:dyDescent="0.25">
      <c r="A5" t="s">
        <v>28</v>
      </c>
      <c r="B5" t="s">
        <v>832</v>
      </c>
      <c r="C5" t="s">
        <v>1164</v>
      </c>
      <c r="D5" t="s">
        <v>228</v>
      </c>
      <c r="E5" t="s">
        <v>48</v>
      </c>
      <c r="F5" t="s">
        <v>1764</v>
      </c>
      <c r="G5" t="s">
        <v>1925</v>
      </c>
      <c r="H5" t="s">
        <v>1943</v>
      </c>
      <c r="I5" t="s">
        <v>1974</v>
      </c>
      <c r="J5" t="s">
        <v>2004</v>
      </c>
      <c r="K5" t="s">
        <v>2021</v>
      </c>
      <c r="L5" t="s">
        <v>1943</v>
      </c>
      <c r="M5" t="s">
        <v>2610</v>
      </c>
      <c r="N5" t="s">
        <v>2656</v>
      </c>
      <c r="O5" t="s">
        <v>2730</v>
      </c>
      <c r="P5" t="s">
        <v>2745</v>
      </c>
      <c r="Q5" t="s">
        <v>2801</v>
      </c>
      <c r="R5" t="s">
        <v>2029</v>
      </c>
      <c r="S5" t="s">
        <v>2151</v>
      </c>
      <c r="T5" t="s">
        <v>2214</v>
      </c>
      <c r="U5" t="s">
        <v>2041</v>
      </c>
      <c r="V5" t="s">
        <v>2830</v>
      </c>
      <c r="W5" t="s">
        <v>2357</v>
      </c>
      <c r="Y5" t="s">
        <v>2557</v>
      </c>
      <c r="Z5" t="s">
        <v>2557</v>
      </c>
      <c r="AA5" t="s">
        <v>2369</v>
      </c>
      <c r="AB5" t="s">
        <v>2470</v>
      </c>
      <c r="AC5" t="s">
        <v>2521</v>
      </c>
      <c r="AD5" t="s">
        <v>2545</v>
      </c>
      <c r="AG5">
        <v>8</v>
      </c>
      <c r="AH5">
        <v>10</v>
      </c>
      <c r="AI5">
        <v>45</v>
      </c>
      <c r="AJ5">
        <v>10</v>
      </c>
      <c r="AK5">
        <v>16</v>
      </c>
      <c r="AL5">
        <v>16</v>
      </c>
      <c r="AN5">
        <v>6</v>
      </c>
      <c r="BW5" t="s">
        <v>2350</v>
      </c>
      <c r="BX5" t="s">
        <v>2352</v>
      </c>
    </row>
    <row r="6" spans="1:76" x14ac:dyDescent="0.25">
      <c r="A6" t="s">
        <v>29</v>
      </c>
      <c r="B6" t="s">
        <v>833</v>
      </c>
      <c r="C6" t="s">
        <v>1165</v>
      </c>
      <c r="D6" t="s">
        <v>1589</v>
      </c>
      <c r="E6" t="s">
        <v>73</v>
      </c>
      <c r="F6" t="s">
        <v>1765</v>
      </c>
      <c r="G6" t="s">
        <v>1926</v>
      </c>
      <c r="H6" t="s">
        <v>1944</v>
      </c>
      <c r="I6" t="s">
        <v>16</v>
      </c>
      <c r="J6" t="s">
        <v>2005</v>
      </c>
      <c r="K6" t="s">
        <v>2022</v>
      </c>
      <c r="L6" t="s">
        <v>1944</v>
      </c>
      <c r="M6" t="s">
        <v>2611</v>
      </c>
      <c r="N6" t="s">
        <v>2657</v>
      </c>
      <c r="O6" t="s">
        <v>2731</v>
      </c>
      <c r="P6" t="s">
        <v>2746</v>
      </c>
      <c r="Q6" t="s">
        <v>2802</v>
      </c>
      <c r="R6" t="s">
        <v>2030</v>
      </c>
      <c r="S6" t="s">
        <v>2152</v>
      </c>
      <c r="T6" t="s">
        <v>2215</v>
      </c>
      <c r="U6" t="s">
        <v>2049</v>
      </c>
      <c r="V6" t="s">
        <v>2831</v>
      </c>
      <c r="W6" t="s">
        <v>2358</v>
      </c>
      <c r="Y6" t="s">
        <v>2558</v>
      </c>
      <c r="Z6" t="s">
        <v>2558</v>
      </c>
      <c r="AA6" t="s">
        <v>2370</v>
      </c>
      <c r="AB6" t="s">
        <v>2471</v>
      </c>
      <c r="AC6" t="s">
        <v>2522</v>
      </c>
      <c r="AD6" t="s">
        <v>2546</v>
      </c>
      <c r="AG6">
        <v>10</v>
      </c>
      <c r="AH6">
        <v>12</v>
      </c>
      <c r="AI6">
        <v>50</v>
      </c>
      <c r="AJ6">
        <v>12</v>
      </c>
      <c r="AK6">
        <v>18</v>
      </c>
      <c r="AL6">
        <v>18</v>
      </c>
      <c r="AN6">
        <v>7</v>
      </c>
      <c r="BW6" t="s">
        <v>2351</v>
      </c>
    </row>
    <row r="7" spans="1:76" x14ac:dyDescent="0.25">
      <c r="A7" t="s">
        <v>30</v>
      </c>
      <c r="B7" t="s">
        <v>834</v>
      </c>
      <c r="C7" t="s">
        <v>1166</v>
      </c>
      <c r="D7" t="s">
        <v>1590</v>
      </c>
      <c r="E7" t="s">
        <v>76</v>
      </c>
      <c r="F7" t="s">
        <v>1766</v>
      </c>
      <c r="G7" t="s">
        <v>1927</v>
      </c>
      <c r="H7" t="s">
        <v>1945</v>
      </c>
      <c r="I7" t="s">
        <v>1975</v>
      </c>
      <c r="J7" t="s">
        <v>2006</v>
      </c>
      <c r="K7" t="s">
        <v>2022</v>
      </c>
      <c r="L7" t="s">
        <v>1945</v>
      </c>
      <c r="M7" t="s">
        <v>2612</v>
      </c>
      <c r="N7" t="s">
        <v>2658</v>
      </c>
      <c r="O7" t="s">
        <v>2732</v>
      </c>
      <c r="P7" t="s">
        <v>2747</v>
      </c>
      <c r="Q7" t="s">
        <v>2803</v>
      </c>
      <c r="R7" t="s">
        <v>2031</v>
      </c>
      <c r="S7" t="s">
        <v>2153</v>
      </c>
      <c r="T7" t="s">
        <v>2216</v>
      </c>
      <c r="U7" t="s">
        <v>2050</v>
      </c>
      <c r="V7" t="s">
        <v>2832</v>
      </c>
      <c r="W7" t="s">
        <v>2359</v>
      </c>
      <c r="Y7" t="s">
        <v>2559</v>
      </c>
      <c r="Z7" t="s">
        <v>2559</v>
      </c>
      <c r="AA7" t="s">
        <v>2371</v>
      </c>
      <c r="AB7" t="s">
        <v>2472</v>
      </c>
      <c r="AC7" t="s">
        <v>2523</v>
      </c>
      <c r="AD7" t="s">
        <v>2547</v>
      </c>
      <c r="AG7">
        <v>12</v>
      </c>
      <c r="AH7">
        <v>14</v>
      </c>
      <c r="AI7">
        <v>55</v>
      </c>
      <c r="AJ7">
        <v>14</v>
      </c>
      <c r="AK7">
        <v>20</v>
      </c>
      <c r="AL7">
        <v>20</v>
      </c>
      <c r="AN7">
        <v>8</v>
      </c>
    </row>
    <row r="8" spans="1:76" x14ac:dyDescent="0.25">
      <c r="A8" t="s">
        <v>31</v>
      </c>
      <c r="B8" t="s">
        <v>835</v>
      </c>
      <c r="C8" t="s">
        <v>1167</v>
      </c>
      <c r="D8" t="s">
        <v>1591</v>
      </c>
      <c r="E8" t="s">
        <v>79</v>
      </c>
      <c r="F8" t="s">
        <v>1767</v>
      </c>
      <c r="G8" t="s">
        <v>1928</v>
      </c>
      <c r="H8" t="s">
        <v>1946</v>
      </c>
      <c r="I8" t="s">
        <v>1976</v>
      </c>
      <c r="J8" t="s">
        <v>2007</v>
      </c>
      <c r="K8" t="s">
        <v>2023</v>
      </c>
      <c r="L8" t="s">
        <v>1946</v>
      </c>
      <c r="M8" t="s">
        <v>2613</v>
      </c>
      <c r="N8" t="s">
        <v>2002</v>
      </c>
      <c r="O8" t="s">
        <v>2733</v>
      </c>
      <c r="P8" t="s">
        <v>2748</v>
      </c>
      <c r="Q8" t="s">
        <v>2804</v>
      </c>
      <c r="R8" t="s">
        <v>2032</v>
      </c>
      <c r="S8" t="s">
        <v>2154</v>
      </c>
      <c r="T8" t="s">
        <v>2217</v>
      </c>
      <c r="U8" t="s">
        <v>2328</v>
      </c>
      <c r="V8" t="s">
        <v>2833</v>
      </c>
      <c r="W8" t="s">
        <v>2360</v>
      </c>
      <c r="Y8" t="s">
        <v>2871</v>
      </c>
      <c r="Z8" t="s">
        <v>2871</v>
      </c>
      <c r="AA8" t="s">
        <v>2372</v>
      </c>
      <c r="AB8" t="s">
        <v>2473</v>
      </c>
      <c r="AC8" t="s">
        <v>2524</v>
      </c>
      <c r="AD8" t="s">
        <v>2548</v>
      </c>
      <c r="AG8">
        <v>14</v>
      </c>
      <c r="AH8">
        <v>16</v>
      </c>
      <c r="AI8">
        <v>60</v>
      </c>
      <c r="AJ8">
        <v>16</v>
      </c>
      <c r="AK8">
        <v>22</v>
      </c>
      <c r="AL8">
        <v>22</v>
      </c>
    </row>
    <row r="9" spans="1:76" x14ac:dyDescent="0.25">
      <c r="A9" t="s">
        <v>32</v>
      </c>
      <c r="B9" t="s">
        <v>836</v>
      </c>
      <c r="C9" t="s">
        <v>1168</v>
      </c>
      <c r="D9" t="s">
        <v>1592</v>
      </c>
      <c r="E9" t="s">
        <v>112</v>
      </c>
      <c r="F9" t="s">
        <v>1768</v>
      </c>
      <c r="G9" t="s">
        <v>15</v>
      </c>
      <c r="H9" t="s">
        <v>1947</v>
      </c>
      <c r="I9" t="s">
        <v>1977</v>
      </c>
      <c r="J9" t="s">
        <v>2008</v>
      </c>
      <c r="K9" t="s">
        <v>2024</v>
      </c>
      <c r="L9" t="s">
        <v>1947</v>
      </c>
      <c r="M9" t="s">
        <v>2614</v>
      </c>
      <c r="N9" t="s">
        <v>2003</v>
      </c>
      <c r="O9" t="s">
        <v>2734</v>
      </c>
      <c r="P9" t="s">
        <v>2749</v>
      </c>
      <c r="Q9" t="s">
        <v>2805</v>
      </c>
      <c r="R9" t="s">
        <v>2033</v>
      </c>
      <c r="S9" t="s">
        <v>2155</v>
      </c>
      <c r="T9" t="s">
        <v>2218</v>
      </c>
      <c r="U9" t="s">
        <v>2057</v>
      </c>
      <c r="V9" t="s">
        <v>2834</v>
      </c>
      <c r="W9" t="s">
        <v>2361</v>
      </c>
      <c r="Y9" t="s">
        <v>2560</v>
      </c>
      <c r="Z9" t="s">
        <v>2560</v>
      </c>
      <c r="AA9" t="s">
        <v>2373</v>
      </c>
      <c r="AB9" t="s">
        <v>2474</v>
      </c>
      <c r="AC9" t="s">
        <v>2525</v>
      </c>
      <c r="AD9" t="s">
        <v>2549</v>
      </c>
      <c r="AG9">
        <v>16</v>
      </c>
      <c r="AH9">
        <v>18</v>
      </c>
      <c r="AI9">
        <v>70</v>
      </c>
      <c r="AJ9">
        <v>18</v>
      </c>
      <c r="AL9">
        <v>25</v>
      </c>
    </row>
    <row r="10" spans="1:76" x14ac:dyDescent="0.25">
      <c r="A10" t="s">
        <v>33</v>
      </c>
      <c r="B10" t="s">
        <v>837</v>
      </c>
      <c r="C10" t="s">
        <v>1169</v>
      </c>
      <c r="D10" t="s">
        <v>1593</v>
      </c>
      <c r="E10" t="s">
        <v>115</v>
      </c>
      <c r="F10" t="s">
        <v>1769</v>
      </c>
      <c r="G10" t="s">
        <v>1929</v>
      </c>
      <c r="H10" t="s">
        <v>1948</v>
      </c>
      <c r="I10" t="s">
        <v>1978</v>
      </c>
      <c r="J10" t="s">
        <v>2009</v>
      </c>
      <c r="K10" t="s">
        <v>2025</v>
      </c>
      <c r="L10" t="s">
        <v>1948</v>
      </c>
      <c r="M10" t="s">
        <v>2615</v>
      </c>
      <c r="N10" t="s">
        <v>2659</v>
      </c>
      <c r="O10" t="s">
        <v>2735</v>
      </c>
      <c r="P10" t="s">
        <v>2750</v>
      </c>
      <c r="Q10" t="s">
        <v>2806</v>
      </c>
      <c r="R10" t="s">
        <v>2034</v>
      </c>
      <c r="S10" t="s">
        <v>2156</v>
      </c>
      <c r="T10" t="s">
        <v>2219</v>
      </c>
      <c r="U10" t="s">
        <v>2067</v>
      </c>
      <c r="V10" t="s">
        <v>2835</v>
      </c>
      <c r="W10" t="s">
        <v>2362</v>
      </c>
      <c r="Y10" t="s">
        <v>2872</v>
      </c>
      <c r="Z10" t="s">
        <v>2872</v>
      </c>
      <c r="AA10" t="s">
        <v>2374</v>
      </c>
      <c r="AB10" t="s">
        <v>2475</v>
      </c>
      <c r="AC10" t="s">
        <v>2526</v>
      </c>
      <c r="AD10" t="s">
        <v>2550</v>
      </c>
      <c r="AG10">
        <v>18</v>
      </c>
      <c r="AH10">
        <v>20</v>
      </c>
      <c r="AI10">
        <v>80</v>
      </c>
      <c r="AJ10">
        <v>20</v>
      </c>
      <c r="AL10">
        <v>28</v>
      </c>
    </row>
    <row r="11" spans="1:76" x14ac:dyDescent="0.25">
      <c r="A11" t="s">
        <v>34</v>
      </c>
      <c r="B11" t="s">
        <v>346</v>
      </c>
      <c r="C11" t="s">
        <v>1170</v>
      </c>
      <c r="D11" t="s">
        <v>1594</v>
      </c>
      <c r="E11" t="s">
        <v>118</v>
      </c>
      <c r="F11" t="s">
        <v>1770</v>
      </c>
      <c r="G11" t="s">
        <v>1930</v>
      </c>
      <c r="H11" t="s">
        <v>1949</v>
      </c>
      <c r="I11" t="s">
        <v>1979</v>
      </c>
      <c r="J11" t="s">
        <v>2010</v>
      </c>
      <c r="L11" t="s">
        <v>1949</v>
      </c>
      <c r="M11" t="s">
        <v>1973</v>
      </c>
      <c r="N11" t="s">
        <v>2660</v>
      </c>
      <c r="O11" t="s">
        <v>2736</v>
      </c>
      <c r="P11" t="s">
        <v>2751</v>
      </c>
      <c r="Q11" t="s">
        <v>2807</v>
      </c>
      <c r="R11" t="s">
        <v>2035</v>
      </c>
      <c r="S11" t="s">
        <v>2157</v>
      </c>
      <c r="T11" t="s">
        <v>1815</v>
      </c>
      <c r="U11" t="s">
        <v>2329</v>
      </c>
      <c r="V11" t="s">
        <v>2836</v>
      </c>
      <c r="Y11" t="s">
        <v>2561</v>
      </c>
      <c r="Z11" t="s">
        <v>2561</v>
      </c>
      <c r="AA11" t="s">
        <v>2375</v>
      </c>
      <c r="AB11" t="s">
        <v>2476</v>
      </c>
      <c r="AC11" t="s">
        <v>2527</v>
      </c>
      <c r="AD11" t="s">
        <v>2551</v>
      </c>
      <c r="AG11">
        <v>20</v>
      </c>
      <c r="AH11">
        <v>22</v>
      </c>
      <c r="AJ11">
        <v>22</v>
      </c>
      <c r="AL11">
        <v>32</v>
      </c>
    </row>
    <row r="12" spans="1:76" x14ac:dyDescent="0.25">
      <c r="A12" t="s">
        <v>35</v>
      </c>
      <c r="B12" t="s">
        <v>347</v>
      </c>
      <c r="C12" t="s">
        <v>1171</v>
      </c>
      <c r="D12" t="s">
        <v>1595</v>
      </c>
      <c r="E12" t="s">
        <v>120</v>
      </c>
      <c r="F12" t="s">
        <v>1771</v>
      </c>
      <c r="G12" t="s">
        <v>1931</v>
      </c>
      <c r="H12" t="s">
        <v>1950</v>
      </c>
      <c r="I12" t="s">
        <v>1980</v>
      </c>
      <c r="J12" t="s">
        <v>2011</v>
      </c>
      <c r="L12" t="s">
        <v>2587</v>
      </c>
      <c r="M12" t="s">
        <v>2616</v>
      </c>
      <c r="N12" t="s">
        <v>2661</v>
      </c>
      <c r="O12" t="s">
        <v>2737</v>
      </c>
      <c r="P12" t="s">
        <v>2752</v>
      </c>
      <c r="Q12" t="s">
        <v>2808</v>
      </c>
      <c r="R12" t="s">
        <v>2036</v>
      </c>
      <c r="S12" t="s">
        <v>2158</v>
      </c>
      <c r="T12" t="s">
        <v>1817</v>
      </c>
      <c r="U12" t="s">
        <v>2330</v>
      </c>
      <c r="V12" t="s">
        <v>2837</v>
      </c>
      <c r="Y12" t="s">
        <v>2873</v>
      </c>
      <c r="Z12" t="s">
        <v>2873</v>
      </c>
      <c r="AA12" t="s">
        <v>2376</v>
      </c>
      <c r="AB12" t="s">
        <v>2477</v>
      </c>
      <c r="AC12" t="s">
        <v>2528</v>
      </c>
      <c r="AD12" t="s">
        <v>2552</v>
      </c>
      <c r="AG12">
        <v>22</v>
      </c>
      <c r="AH12">
        <v>25</v>
      </c>
      <c r="AJ12">
        <v>25</v>
      </c>
    </row>
    <row r="13" spans="1:76" x14ac:dyDescent="0.25">
      <c r="A13" t="s">
        <v>36</v>
      </c>
      <c r="B13" t="s">
        <v>348</v>
      </c>
      <c r="C13" t="s">
        <v>1172</v>
      </c>
      <c r="D13" t="s">
        <v>1596</v>
      </c>
      <c r="E13" t="s">
        <v>1722</v>
      </c>
      <c r="F13" t="s">
        <v>1772</v>
      </c>
      <c r="G13" t="s">
        <v>1932</v>
      </c>
      <c r="H13" t="s">
        <v>1951</v>
      </c>
      <c r="I13" t="s">
        <v>1981</v>
      </c>
      <c r="J13" t="s">
        <v>2012</v>
      </c>
      <c r="L13" t="s">
        <v>1950</v>
      </c>
      <c r="M13" t="s">
        <v>2617</v>
      </c>
      <c r="N13" t="s">
        <v>2662</v>
      </c>
      <c r="O13" t="s">
        <v>2738</v>
      </c>
      <c r="P13" t="s">
        <v>2753</v>
      </c>
      <c r="Q13" t="s">
        <v>2809</v>
      </c>
      <c r="R13" t="s">
        <v>2037</v>
      </c>
      <c r="S13" t="s">
        <v>2159</v>
      </c>
      <c r="T13" t="s">
        <v>1825</v>
      </c>
      <c r="U13" t="s">
        <v>2078</v>
      </c>
      <c r="V13" t="s">
        <v>2838</v>
      </c>
      <c r="Y13" t="s">
        <v>2874</v>
      </c>
      <c r="Z13" t="s">
        <v>2874</v>
      </c>
      <c r="AA13" t="s">
        <v>2377</v>
      </c>
      <c r="AB13" t="s">
        <v>2478</v>
      </c>
      <c r="AC13" t="s">
        <v>1725</v>
      </c>
      <c r="AD13" t="s">
        <v>2553</v>
      </c>
      <c r="AG13">
        <v>25</v>
      </c>
      <c r="AH13">
        <v>28</v>
      </c>
      <c r="AJ13">
        <v>28</v>
      </c>
    </row>
    <row r="14" spans="1:76" x14ac:dyDescent="0.25">
      <c r="A14" t="s">
        <v>37</v>
      </c>
      <c r="B14" t="s">
        <v>838</v>
      </c>
      <c r="C14" t="s">
        <v>1173</v>
      </c>
      <c r="D14" t="s">
        <v>1597</v>
      </c>
      <c r="E14" t="s">
        <v>154</v>
      </c>
      <c r="F14" t="s">
        <v>1773</v>
      </c>
      <c r="G14" t="s">
        <v>1933</v>
      </c>
      <c r="H14" t="s">
        <v>1952</v>
      </c>
      <c r="I14" t="s">
        <v>1982</v>
      </c>
      <c r="J14" t="s">
        <v>2013</v>
      </c>
      <c r="L14" t="s">
        <v>2588</v>
      </c>
      <c r="M14" t="s">
        <v>2618</v>
      </c>
      <c r="N14" t="s">
        <v>2663</v>
      </c>
      <c r="O14" t="s">
        <v>2739</v>
      </c>
      <c r="P14" t="s">
        <v>2754</v>
      </c>
      <c r="Q14" t="s">
        <v>2810</v>
      </c>
      <c r="R14" t="s">
        <v>2038</v>
      </c>
      <c r="S14" t="s">
        <v>2160</v>
      </c>
      <c r="T14" t="s">
        <v>1826</v>
      </c>
      <c r="U14" t="s">
        <v>2079</v>
      </c>
      <c r="V14" t="s">
        <v>2839</v>
      </c>
      <c r="Y14" t="s">
        <v>2562</v>
      </c>
      <c r="Z14" t="s">
        <v>2562</v>
      </c>
      <c r="AA14" t="s">
        <v>2378</v>
      </c>
      <c r="AB14" t="s">
        <v>2479</v>
      </c>
      <c r="AC14" t="s">
        <v>1757</v>
      </c>
      <c r="AD14" t="s">
        <v>2554</v>
      </c>
      <c r="AG14">
        <v>28</v>
      </c>
      <c r="AH14">
        <v>32</v>
      </c>
      <c r="AJ14">
        <v>32</v>
      </c>
    </row>
    <row r="15" spans="1:76" x14ac:dyDescent="0.25">
      <c r="A15" t="s">
        <v>38</v>
      </c>
      <c r="B15" t="s">
        <v>839</v>
      </c>
      <c r="C15" t="s">
        <v>1174</v>
      </c>
      <c r="D15" t="s">
        <v>1598</v>
      </c>
      <c r="E15" t="s">
        <v>156</v>
      </c>
      <c r="F15" t="s">
        <v>1774</v>
      </c>
      <c r="G15" t="s">
        <v>1934</v>
      </c>
      <c r="H15" t="s">
        <v>1953</v>
      </c>
      <c r="I15" t="s">
        <v>1983</v>
      </c>
      <c r="J15" t="s">
        <v>2014</v>
      </c>
      <c r="L15" t="s">
        <v>2589</v>
      </c>
      <c r="M15" t="s">
        <v>2619</v>
      </c>
      <c r="N15" t="s">
        <v>2664</v>
      </c>
      <c r="O15" t="s">
        <v>2740</v>
      </c>
      <c r="P15" t="s">
        <v>2755</v>
      </c>
      <c r="Q15" t="s">
        <v>2811</v>
      </c>
      <c r="R15" t="s">
        <v>2039</v>
      </c>
      <c r="S15" t="s">
        <v>2161</v>
      </c>
      <c r="T15" t="s">
        <v>2220</v>
      </c>
      <c r="U15" t="s">
        <v>2080</v>
      </c>
      <c r="V15" t="s">
        <v>2840</v>
      </c>
      <c r="Y15" t="s">
        <v>2875</v>
      </c>
      <c r="Z15" t="s">
        <v>2875</v>
      </c>
      <c r="AA15" t="s">
        <v>2379</v>
      </c>
      <c r="AB15" t="s">
        <v>2480</v>
      </c>
      <c r="AC15" t="s">
        <v>1727</v>
      </c>
      <c r="AD15" t="s">
        <v>2555</v>
      </c>
      <c r="AG15">
        <v>32</v>
      </c>
      <c r="AH15">
        <v>36</v>
      </c>
      <c r="AJ15">
        <v>36</v>
      </c>
    </row>
    <row r="16" spans="1:76" x14ac:dyDescent="0.25">
      <c r="A16" t="s">
        <v>39</v>
      </c>
      <c r="B16" t="s">
        <v>840</v>
      </c>
      <c r="C16" t="s">
        <v>1175</v>
      </c>
      <c r="D16" t="s">
        <v>1599</v>
      </c>
      <c r="E16" t="s">
        <v>1723</v>
      </c>
      <c r="F16" t="s">
        <v>1775</v>
      </c>
      <c r="G16" t="s">
        <v>1935</v>
      </c>
      <c r="H16" t="s">
        <v>1954</v>
      </c>
      <c r="I16" t="s">
        <v>1984</v>
      </c>
      <c r="J16" t="s">
        <v>2015</v>
      </c>
      <c r="L16" t="s">
        <v>1951</v>
      </c>
      <c r="M16" t="s">
        <v>2620</v>
      </c>
      <c r="N16" t="s">
        <v>2004</v>
      </c>
      <c r="O16" t="s">
        <v>2741</v>
      </c>
      <c r="P16" t="s">
        <v>2756</v>
      </c>
      <c r="Q16" t="s">
        <v>2812</v>
      </c>
      <c r="R16" t="s">
        <v>2040</v>
      </c>
      <c r="S16" t="s">
        <v>2162</v>
      </c>
      <c r="T16" t="s">
        <v>2221</v>
      </c>
      <c r="U16" t="s">
        <v>2331</v>
      </c>
      <c r="V16" t="s">
        <v>2841</v>
      </c>
      <c r="AA16" t="s">
        <v>2380</v>
      </c>
      <c r="AB16" t="s">
        <v>2481</v>
      </c>
      <c r="AC16" t="s">
        <v>1758</v>
      </c>
      <c r="AG16">
        <v>36</v>
      </c>
      <c r="AH16">
        <v>40</v>
      </c>
      <c r="AJ16">
        <v>40</v>
      </c>
    </row>
    <row r="17" spans="1:33" x14ac:dyDescent="0.25">
      <c r="A17" t="s">
        <v>40</v>
      </c>
      <c r="B17" t="s">
        <v>841</v>
      </c>
      <c r="C17" t="s">
        <v>1176</v>
      </c>
      <c r="D17" t="s">
        <v>329</v>
      </c>
      <c r="E17" t="s">
        <v>1724</v>
      </c>
      <c r="F17" t="s">
        <v>1776</v>
      </c>
      <c r="G17" t="s">
        <v>1936</v>
      </c>
      <c r="H17" t="s">
        <v>1955</v>
      </c>
      <c r="I17" t="s">
        <v>1985</v>
      </c>
      <c r="J17" t="s">
        <v>2016</v>
      </c>
      <c r="L17" t="s">
        <v>1952</v>
      </c>
      <c r="M17" t="s">
        <v>2621</v>
      </c>
      <c r="N17" t="s">
        <v>2005</v>
      </c>
      <c r="P17" t="s">
        <v>2757</v>
      </c>
      <c r="Q17" t="s">
        <v>2813</v>
      </c>
      <c r="R17" t="s">
        <v>2041</v>
      </c>
      <c r="S17" t="s">
        <v>2163</v>
      </c>
      <c r="T17" t="s">
        <v>2222</v>
      </c>
      <c r="U17" t="s">
        <v>2332</v>
      </c>
      <c r="V17" t="s">
        <v>2842</v>
      </c>
      <c r="AA17" t="s">
        <v>2381</v>
      </c>
      <c r="AB17" t="s">
        <v>2482</v>
      </c>
      <c r="AC17" t="s">
        <v>1590</v>
      </c>
      <c r="AG17">
        <v>40</v>
      </c>
    </row>
    <row r="18" spans="1:33" x14ac:dyDescent="0.25">
      <c r="A18" t="s">
        <v>41</v>
      </c>
      <c r="B18" t="s">
        <v>842</v>
      </c>
      <c r="C18" t="s">
        <v>1177</v>
      </c>
      <c r="D18" t="s">
        <v>331</v>
      </c>
      <c r="E18" t="s">
        <v>1725</v>
      </c>
      <c r="F18" t="s">
        <v>1777</v>
      </c>
      <c r="G18" t="s">
        <v>1937</v>
      </c>
      <c r="H18" t="s">
        <v>1956</v>
      </c>
      <c r="I18" t="s">
        <v>1986</v>
      </c>
      <c r="J18" t="s">
        <v>2017</v>
      </c>
      <c r="L18" t="s">
        <v>2590</v>
      </c>
      <c r="M18" t="s">
        <v>1974</v>
      </c>
      <c r="N18" t="s">
        <v>2006</v>
      </c>
      <c r="P18" t="s">
        <v>2758</v>
      </c>
      <c r="Q18" t="s">
        <v>2814</v>
      </c>
      <c r="R18" t="s">
        <v>2042</v>
      </c>
      <c r="S18" t="s">
        <v>2164</v>
      </c>
      <c r="T18" t="s">
        <v>2223</v>
      </c>
      <c r="U18" t="s">
        <v>2333</v>
      </c>
      <c r="V18" t="s">
        <v>2843</v>
      </c>
      <c r="AA18" t="s">
        <v>2382</v>
      </c>
      <c r="AB18" t="s">
        <v>2483</v>
      </c>
      <c r="AC18" t="s">
        <v>1736</v>
      </c>
    </row>
    <row r="19" spans="1:33" x14ac:dyDescent="0.25">
      <c r="A19" t="s">
        <v>42</v>
      </c>
      <c r="B19" t="s">
        <v>843</v>
      </c>
      <c r="C19" t="s">
        <v>1178</v>
      </c>
      <c r="D19" t="s">
        <v>333</v>
      </c>
      <c r="E19" t="s">
        <v>194</v>
      </c>
      <c r="F19" t="s">
        <v>1778</v>
      </c>
      <c r="G19" t="s">
        <v>1938</v>
      </c>
      <c r="H19" t="s">
        <v>1957</v>
      </c>
      <c r="I19" t="s">
        <v>1987</v>
      </c>
      <c r="L19" t="s">
        <v>2591</v>
      </c>
      <c r="M19" t="s">
        <v>16</v>
      </c>
      <c r="N19" t="s">
        <v>2665</v>
      </c>
      <c r="P19" t="s">
        <v>2759</v>
      </c>
      <c r="Q19" t="s">
        <v>2815</v>
      </c>
      <c r="R19" t="s">
        <v>2043</v>
      </c>
      <c r="S19" t="s">
        <v>2165</v>
      </c>
      <c r="T19" t="s">
        <v>2224</v>
      </c>
      <c r="U19" t="s">
        <v>2091</v>
      </c>
      <c r="V19" t="s">
        <v>2844</v>
      </c>
      <c r="AA19" t="s">
        <v>2383</v>
      </c>
      <c r="AB19" t="s">
        <v>2484</v>
      </c>
      <c r="AC19" t="s">
        <v>1595</v>
      </c>
    </row>
    <row r="20" spans="1:33" x14ac:dyDescent="0.25">
      <c r="A20" t="s">
        <v>43</v>
      </c>
      <c r="B20" t="s">
        <v>844</v>
      </c>
      <c r="C20" t="s">
        <v>1179</v>
      </c>
      <c r="D20" t="s">
        <v>335</v>
      </c>
      <c r="E20" t="s">
        <v>196</v>
      </c>
      <c r="F20" t="s">
        <v>1779</v>
      </c>
      <c r="G20" t="s">
        <v>1939</v>
      </c>
      <c r="H20" t="s">
        <v>1958</v>
      </c>
      <c r="I20" t="s">
        <v>1988</v>
      </c>
      <c r="L20" t="s">
        <v>1953</v>
      </c>
      <c r="M20" t="s">
        <v>2622</v>
      </c>
      <c r="N20" t="s">
        <v>2666</v>
      </c>
      <c r="P20" t="s">
        <v>2760</v>
      </c>
      <c r="Q20" t="s">
        <v>2816</v>
      </c>
      <c r="R20" t="s">
        <v>2044</v>
      </c>
      <c r="S20" t="s">
        <v>2166</v>
      </c>
      <c r="T20" t="s">
        <v>2225</v>
      </c>
      <c r="U20" t="s">
        <v>2334</v>
      </c>
      <c r="V20" t="s">
        <v>2845</v>
      </c>
      <c r="AA20" t="s">
        <v>2384</v>
      </c>
      <c r="AB20" t="s">
        <v>2485</v>
      </c>
      <c r="AC20" t="s">
        <v>2529</v>
      </c>
    </row>
    <row r="21" spans="1:33" x14ac:dyDescent="0.25">
      <c r="A21" t="s">
        <v>44</v>
      </c>
      <c r="B21" t="s">
        <v>845</v>
      </c>
      <c r="C21" t="s">
        <v>1180</v>
      </c>
      <c r="D21" t="s">
        <v>10</v>
      </c>
      <c r="E21" t="s">
        <v>198</v>
      </c>
      <c r="F21" t="s">
        <v>1780</v>
      </c>
      <c r="H21" t="s">
        <v>1959</v>
      </c>
      <c r="I21" t="s">
        <v>1989</v>
      </c>
      <c r="L21" t="s">
        <v>1954</v>
      </c>
      <c r="M21" t="s">
        <v>2623</v>
      </c>
      <c r="N21" t="s">
        <v>2667</v>
      </c>
      <c r="P21" t="s">
        <v>2761</v>
      </c>
      <c r="Q21" t="s">
        <v>2817</v>
      </c>
      <c r="R21" t="s">
        <v>2045</v>
      </c>
      <c r="S21" t="s">
        <v>2167</v>
      </c>
      <c r="T21" t="s">
        <v>2226</v>
      </c>
      <c r="U21" t="s">
        <v>2335</v>
      </c>
      <c r="V21" t="s">
        <v>2846</v>
      </c>
      <c r="AA21" t="s">
        <v>2385</v>
      </c>
      <c r="AB21" t="s">
        <v>2486</v>
      </c>
      <c r="AC21" t="s">
        <v>10</v>
      </c>
    </row>
    <row r="22" spans="1:33" x14ac:dyDescent="0.25">
      <c r="A22" t="s">
        <v>45</v>
      </c>
      <c r="B22" t="s">
        <v>846</v>
      </c>
      <c r="C22" t="s">
        <v>1181</v>
      </c>
      <c r="D22" t="s">
        <v>1600</v>
      </c>
      <c r="E22" t="s">
        <v>1726</v>
      </c>
      <c r="F22" t="s">
        <v>1781</v>
      </c>
      <c r="H22" t="s">
        <v>1960</v>
      </c>
      <c r="I22" t="s">
        <v>1990</v>
      </c>
      <c r="L22" t="s">
        <v>2592</v>
      </c>
      <c r="M22" t="s">
        <v>2624</v>
      </c>
      <c r="N22" t="s">
        <v>2668</v>
      </c>
      <c r="P22" t="s">
        <v>2762</v>
      </c>
      <c r="Q22" t="s">
        <v>2818</v>
      </c>
      <c r="R22" t="s">
        <v>2046</v>
      </c>
      <c r="S22" t="s">
        <v>2168</v>
      </c>
      <c r="T22" t="s">
        <v>2227</v>
      </c>
      <c r="V22" t="s">
        <v>2847</v>
      </c>
      <c r="AA22" t="s">
        <v>2386</v>
      </c>
      <c r="AB22" t="s">
        <v>2487</v>
      </c>
      <c r="AC22" t="s">
        <v>2530</v>
      </c>
    </row>
    <row r="23" spans="1:33" x14ac:dyDescent="0.25">
      <c r="A23" t="s">
        <v>46</v>
      </c>
      <c r="B23" t="s">
        <v>847</v>
      </c>
      <c r="C23" t="s">
        <v>1182</v>
      </c>
      <c r="D23" t="s">
        <v>1601</v>
      </c>
      <c r="E23" t="s">
        <v>1727</v>
      </c>
      <c r="F23" t="s">
        <v>1782</v>
      </c>
      <c r="H23" t="s">
        <v>1961</v>
      </c>
      <c r="I23" t="s">
        <v>1991</v>
      </c>
      <c r="L23" t="s">
        <v>2593</v>
      </c>
      <c r="M23" t="s">
        <v>2625</v>
      </c>
      <c r="N23" t="s">
        <v>2669</v>
      </c>
      <c r="P23" t="s">
        <v>2763</v>
      </c>
      <c r="Q23" t="s">
        <v>2819</v>
      </c>
      <c r="R23" t="s">
        <v>2047</v>
      </c>
      <c r="S23" t="s">
        <v>2169</v>
      </c>
      <c r="T23" t="s">
        <v>1167</v>
      </c>
      <c r="V23" t="s">
        <v>2848</v>
      </c>
      <c r="AA23" t="s">
        <v>2387</v>
      </c>
      <c r="AB23" t="s">
        <v>2488</v>
      </c>
      <c r="AC23" t="s">
        <v>2531</v>
      </c>
    </row>
    <row r="24" spans="1:33" x14ac:dyDescent="0.25">
      <c r="A24" t="s">
        <v>47</v>
      </c>
      <c r="B24" t="s">
        <v>848</v>
      </c>
      <c r="C24" t="s">
        <v>1183</v>
      </c>
      <c r="D24" t="s">
        <v>1602</v>
      </c>
      <c r="E24" t="s">
        <v>1728</v>
      </c>
      <c r="F24" t="s">
        <v>1783</v>
      </c>
      <c r="H24" t="s">
        <v>1962</v>
      </c>
      <c r="I24" t="s">
        <v>1992</v>
      </c>
      <c r="L24" t="s">
        <v>1955</v>
      </c>
      <c r="M24" t="s">
        <v>1975</v>
      </c>
      <c r="N24" t="s">
        <v>2670</v>
      </c>
      <c r="P24" t="s">
        <v>2764</v>
      </c>
      <c r="Q24" t="s">
        <v>2820</v>
      </c>
      <c r="R24" t="s">
        <v>2048</v>
      </c>
      <c r="S24" t="s">
        <v>2170</v>
      </c>
      <c r="T24" t="s">
        <v>1168</v>
      </c>
      <c r="V24" t="s">
        <v>2849</v>
      </c>
      <c r="AA24" t="s">
        <v>2388</v>
      </c>
      <c r="AB24" t="s">
        <v>2489</v>
      </c>
      <c r="AC24" t="s">
        <v>361</v>
      </c>
    </row>
    <row r="25" spans="1:33" x14ac:dyDescent="0.25">
      <c r="A25" t="s">
        <v>48</v>
      </c>
      <c r="B25" t="s">
        <v>849</v>
      </c>
      <c r="C25" t="s">
        <v>1184</v>
      </c>
      <c r="D25" t="s">
        <v>1603</v>
      </c>
      <c r="E25" t="s">
        <v>224</v>
      </c>
      <c r="F25" t="s">
        <v>1784</v>
      </c>
      <c r="H25" t="s">
        <v>1963</v>
      </c>
      <c r="I25" t="s">
        <v>1993</v>
      </c>
      <c r="L25" t="s">
        <v>1956</v>
      </c>
      <c r="M25" t="s">
        <v>1976</v>
      </c>
      <c r="N25" t="s">
        <v>2671</v>
      </c>
      <c r="P25" t="s">
        <v>2765</v>
      </c>
      <c r="Q25" t="s">
        <v>2821</v>
      </c>
      <c r="R25" t="s">
        <v>2049</v>
      </c>
      <c r="S25" t="s">
        <v>2171</v>
      </c>
      <c r="T25" t="s">
        <v>2228</v>
      </c>
      <c r="V25" t="s">
        <v>2850</v>
      </c>
      <c r="AA25" t="s">
        <v>2389</v>
      </c>
      <c r="AB25" t="s">
        <v>2490</v>
      </c>
      <c r="AC25" t="s">
        <v>2532</v>
      </c>
    </row>
    <row r="26" spans="1:33" x14ac:dyDescent="0.25">
      <c r="A26" t="s">
        <v>49</v>
      </c>
      <c r="B26" t="s">
        <v>850</v>
      </c>
      <c r="C26" t="s">
        <v>1185</v>
      </c>
      <c r="D26" t="s">
        <v>353</v>
      </c>
      <c r="E26" t="s">
        <v>226</v>
      </c>
      <c r="F26" t="s">
        <v>1785</v>
      </c>
      <c r="H26" t="s">
        <v>1964</v>
      </c>
      <c r="I26" t="s">
        <v>1994</v>
      </c>
      <c r="L26" t="s">
        <v>2594</v>
      </c>
      <c r="M26" t="s">
        <v>2626</v>
      </c>
      <c r="N26" t="s">
        <v>2007</v>
      </c>
      <c r="P26" t="s">
        <v>2766</v>
      </c>
      <c r="Q26" t="s">
        <v>2822</v>
      </c>
      <c r="R26" t="s">
        <v>2050</v>
      </c>
      <c r="S26" t="s">
        <v>2172</v>
      </c>
      <c r="T26" t="s">
        <v>1173</v>
      </c>
      <c r="V26" t="s">
        <v>2851</v>
      </c>
      <c r="AA26" t="s">
        <v>2390</v>
      </c>
      <c r="AB26" t="s">
        <v>2491</v>
      </c>
      <c r="AC26" t="s">
        <v>1611</v>
      </c>
    </row>
    <row r="27" spans="1:33" x14ac:dyDescent="0.25">
      <c r="A27" t="s">
        <v>50</v>
      </c>
      <c r="B27" t="s">
        <v>851</v>
      </c>
      <c r="C27" t="s">
        <v>1186</v>
      </c>
      <c r="D27" t="s">
        <v>355</v>
      </c>
      <c r="E27" t="s">
        <v>228</v>
      </c>
      <c r="F27" t="s">
        <v>1786</v>
      </c>
      <c r="H27" t="s">
        <v>1965</v>
      </c>
      <c r="I27" t="s">
        <v>1995</v>
      </c>
      <c r="L27" t="s">
        <v>2595</v>
      </c>
      <c r="M27" t="s">
        <v>2627</v>
      </c>
      <c r="N27" t="s">
        <v>2008</v>
      </c>
      <c r="P27" t="s">
        <v>2767</v>
      </c>
      <c r="Q27" t="s">
        <v>2823</v>
      </c>
      <c r="R27" t="s">
        <v>2051</v>
      </c>
      <c r="S27" t="s">
        <v>2173</v>
      </c>
      <c r="T27" t="s">
        <v>1174</v>
      </c>
      <c r="V27" t="s">
        <v>2852</v>
      </c>
      <c r="AA27" t="s">
        <v>2391</v>
      </c>
      <c r="AB27" t="s">
        <v>2492</v>
      </c>
      <c r="AC27" t="s">
        <v>2533</v>
      </c>
    </row>
    <row r="28" spans="1:33" x14ac:dyDescent="0.25">
      <c r="A28" t="s">
        <v>51</v>
      </c>
      <c r="B28" t="s">
        <v>852</v>
      </c>
      <c r="C28" t="s">
        <v>1187</v>
      </c>
      <c r="D28" t="s">
        <v>357</v>
      </c>
      <c r="E28" t="s">
        <v>1589</v>
      </c>
      <c r="F28" t="s">
        <v>1787</v>
      </c>
      <c r="H28" t="s">
        <v>1966</v>
      </c>
      <c r="I28" t="s">
        <v>1996</v>
      </c>
      <c r="L28" t="s">
        <v>1957</v>
      </c>
      <c r="M28" t="s">
        <v>2628</v>
      </c>
      <c r="N28" t="s">
        <v>2009</v>
      </c>
      <c r="P28" t="s">
        <v>2768</v>
      </c>
      <c r="Q28" t="s">
        <v>2824</v>
      </c>
      <c r="R28" t="s">
        <v>2052</v>
      </c>
      <c r="S28" t="s">
        <v>2174</v>
      </c>
      <c r="T28" t="s">
        <v>1175</v>
      </c>
      <c r="V28" t="s">
        <v>2853</v>
      </c>
      <c r="AA28" t="s">
        <v>2392</v>
      </c>
      <c r="AB28" t="s">
        <v>2493</v>
      </c>
      <c r="AC28" t="s">
        <v>1621</v>
      </c>
    </row>
    <row r="29" spans="1:33" x14ac:dyDescent="0.25">
      <c r="A29" t="s">
        <v>52</v>
      </c>
      <c r="B29" t="s">
        <v>853</v>
      </c>
      <c r="C29" t="s">
        <v>1188</v>
      </c>
      <c r="D29" t="s">
        <v>359</v>
      </c>
      <c r="E29" t="s">
        <v>1590</v>
      </c>
      <c r="F29" t="s">
        <v>1788</v>
      </c>
      <c r="H29" t="s">
        <v>1967</v>
      </c>
      <c r="I29" t="s">
        <v>1997</v>
      </c>
      <c r="L29" t="s">
        <v>1958</v>
      </c>
      <c r="M29" t="s">
        <v>2629</v>
      </c>
      <c r="N29" t="s">
        <v>2010</v>
      </c>
      <c r="P29" t="s">
        <v>2769</v>
      </c>
      <c r="Q29" t="s">
        <v>2825</v>
      </c>
      <c r="R29" t="s">
        <v>2053</v>
      </c>
      <c r="S29" t="s">
        <v>2175</v>
      </c>
      <c r="T29" t="s">
        <v>1177</v>
      </c>
      <c r="V29" t="s">
        <v>2854</v>
      </c>
      <c r="AA29" t="s">
        <v>2393</v>
      </c>
      <c r="AB29" t="s">
        <v>2494</v>
      </c>
      <c r="AC29" t="s">
        <v>2534</v>
      </c>
    </row>
    <row r="30" spans="1:33" x14ac:dyDescent="0.25">
      <c r="A30" t="s">
        <v>53</v>
      </c>
      <c r="B30" t="s">
        <v>854</v>
      </c>
      <c r="C30" t="s">
        <v>1189</v>
      </c>
      <c r="D30" t="s">
        <v>361</v>
      </c>
      <c r="E30" t="s">
        <v>1729</v>
      </c>
      <c r="F30" t="s">
        <v>1789</v>
      </c>
      <c r="H30" t="s">
        <v>1968</v>
      </c>
      <c r="I30" t="s">
        <v>1998</v>
      </c>
      <c r="L30" t="s">
        <v>2596</v>
      </c>
      <c r="M30" t="s">
        <v>2630</v>
      </c>
      <c r="N30" t="s">
        <v>2672</v>
      </c>
      <c r="P30" t="s">
        <v>2770</v>
      </c>
      <c r="Q30" t="s">
        <v>2826</v>
      </c>
      <c r="R30" t="s">
        <v>2054</v>
      </c>
      <c r="S30" t="s">
        <v>2176</v>
      </c>
      <c r="T30" t="s">
        <v>2229</v>
      </c>
      <c r="V30" t="s">
        <v>2855</v>
      </c>
      <c r="AA30" t="s">
        <v>2394</v>
      </c>
      <c r="AB30" t="s">
        <v>2495</v>
      </c>
      <c r="AC30" t="s">
        <v>1632</v>
      </c>
    </row>
    <row r="31" spans="1:33" x14ac:dyDescent="0.25">
      <c r="A31" t="s">
        <v>54</v>
      </c>
      <c r="B31" t="s">
        <v>855</v>
      </c>
      <c r="C31" t="s">
        <v>1190</v>
      </c>
      <c r="D31" t="s">
        <v>1604</v>
      </c>
      <c r="E31" t="s">
        <v>1730</v>
      </c>
      <c r="F31" t="s">
        <v>1790</v>
      </c>
      <c r="H31" t="s">
        <v>1969</v>
      </c>
      <c r="I31" t="s">
        <v>1999</v>
      </c>
      <c r="L31" t="s">
        <v>2597</v>
      </c>
      <c r="M31" t="s">
        <v>1977</v>
      </c>
      <c r="N31" t="s">
        <v>2673</v>
      </c>
      <c r="P31" t="s">
        <v>2771</v>
      </c>
      <c r="R31" t="s">
        <v>2055</v>
      </c>
      <c r="S31" t="s">
        <v>2177</v>
      </c>
      <c r="T31" t="s">
        <v>2230</v>
      </c>
      <c r="V31" t="s">
        <v>2856</v>
      </c>
      <c r="AA31" t="s">
        <v>2395</v>
      </c>
      <c r="AB31" t="s">
        <v>2496</v>
      </c>
      <c r="AC31" t="s">
        <v>2535</v>
      </c>
    </row>
    <row r="32" spans="1:33" x14ac:dyDescent="0.25">
      <c r="A32" t="s">
        <v>55</v>
      </c>
      <c r="B32" t="s">
        <v>856</v>
      </c>
      <c r="C32" t="s">
        <v>1191</v>
      </c>
      <c r="D32" t="s">
        <v>1605</v>
      </c>
      <c r="E32" t="s">
        <v>238</v>
      </c>
      <c r="F32" t="s">
        <v>1791</v>
      </c>
      <c r="H32" t="s">
        <v>1970</v>
      </c>
      <c r="I32" t="s">
        <v>2000</v>
      </c>
      <c r="L32" t="s">
        <v>1959</v>
      </c>
      <c r="M32" t="s">
        <v>1978</v>
      </c>
      <c r="N32" t="s">
        <v>2674</v>
      </c>
      <c r="P32" t="s">
        <v>2772</v>
      </c>
      <c r="R32" t="s">
        <v>2056</v>
      </c>
      <c r="S32" t="s">
        <v>2178</v>
      </c>
      <c r="T32" t="s">
        <v>2231</v>
      </c>
      <c r="V32" t="s">
        <v>2857</v>
      </c>
      <c r="AA32" t="s">
        <v>2396</v>
      </c>
      <c r="AB32" t="s">
        <v>2497</v>
      </c>
      <c r="AC32" t="s">
        <v>2536</v>
      </c>
    </row>
    <row r="33" spans="1:29" x14ac:dyDescent="0.25">
      <c r="A33" t="s">
        <v>56</v>
      </c>
      <c r="B33" t="s">
        <v>857</v>
      </c>
      <c r="C33" t="s">
        <v>1192</v>
      </c>
      <c r="D33" t="s">
        <v>1606</v>
      </c>
      <c r="E33" t="s">
        <v>1731</v>
      </c>
      <c r="F33" t="s">
        <v>1792</v>
      </c>
      <c r="L33" t="s">
        <v>1960</v>
      </c>
      <c r="M33" t="s">
        <v>2631</v>
      </c>
      <c r="N33" t="s">
        <v>2675</v>
      </c>
      <c r="P33" t="s">
        <v>2773</v>
      </c>
      <c r="R33" t="s">
        <v>2057</v>
      </c>
      <c r="S33" t="s">
        <v>2179</v>
      </c>
      <c r="T33" t="s">
        <v>2232</v>
      </c>
      <c r="V33" t="s">
        <v>2858</v>
      </c>
      <c r="AA33" t="s">
        <v>2397</v>
      </c>
      <c r="AB33" t="s">
        <v>2498</v>
      </c>
      <c r="AC33" t="s">
        <v>1642</v>
      </c>
    </row>
    <row r="34" spans="1:29" x14ac:dyDescent="0.25">
      <c r="A34" t="s">
        <v>57</v>
      </c>
      <c r="B34" t="s">
        <v>858</v>
      </c>
      <c r="C34" t="s">
        <v>1193</v>
      </c>
      <c r="D34" t="s">
        <v>1607</v>
      </c>
      <c r="E34" t="s">
        <v>1732</v>
      </c>
      <c r="F34" t="s">
        <v>1793</v>
      </c>
      <c r="L34" t="s">
        <v>2598</v>
      </c>
      <c r="M34" t="s">
        <v>2632</v>
      </c>
      <c r="N34" t="s">
        <v>2676</v>
      </c>
      <c r="P34" t="s">
        <v>2774</v>
      </c>
      <c r="R34" t="s">
        <v>2058</v>
      </c>
      <c r="S34" t="s">
        <v>2180</v>
      </c>
      <c r="T34" t="s">
        <v>2233</v>
      </c>
      <c r="V34" t="s">
        <v>2859</v>
      </c>
      <c r="AA34" t="s">
        <v>2398</v>
      </c>
      <c r="AB34" t="s">
        <v>2499</v>
      </c>
      <c r="AC34" t="s">
        <v>2537</v>
      </c>
    </row>
    <row r="35" spans="1:29" x14ac:dyDescent="0.25">
      <c r="A35" t="s">
        <v>58</v>
      </c>
      <c r="B35" t="s">
        <v>859</v>
      </c>
      <c r="C35" t="s">
        <v>1194</v>
      </c>
      <c r="D35" t="s">
        <v>1608</v>
      </c>
      <c r="E35" t="s">
        <v>1733</v>
      </c>
      <c r="F35" t="s">
        <v>1794</v>
      </c>
      <c r="L35" t="s">
        <v>2599</v>
      </c>
      <c r="M35" t="s">
        <v>2633</v>
      </c>
      <c r="N35" t="s">
        <v>2677</v>
      </c>
      <c r="P35" t="s">
        <v>2775</v>
      </c>
      <c r="R35" t="s">
        <v>2059</v>
      </c>
      <c r="S35" t="s">
        <v>2181</v>
      </c>
      <c r="T35" t="s">
        <v>1181</v>
      </c>
      <c r="V35" t="s">
        <v>2860</v>
      </c>
      <c r="AA35" t="s">
        <v>2399</v>
      </c>
      <c r="AB35" t="s">
        <v>2500</v>
      </c>
      <c r="AC35" t="s">
        <v>2538</v>
      </c>
    </row>
    <row r="36" spans="1:29" x14ac:dyDescent="0.25">
      <c r="A36" t="s">
        <v>59</v>
      </c>
      <c r="B36" t="s">
        <v>860</v>
      </c>
      <c r="C36" t="s">
        <v>1195</v>
      </c>
      <c r="D36" t="s">
        <v>1609</v>
      </c>
      <c r="E36" t="s">
        <v>1734</v>
      </c>
      <c r="F36" t="s">
        <v>1795</v>
      </c>
      <c r="L36" t="s">
        <v>1961</v>
      </c>
      <c r="M36" t="s">
        <v>2634</v>
      </c>
      <c r="N36" t="s">
        <v>2678</v>
      </c>
      <c r="P36" t="s">
        <v>2776</v>
      </c>
      <c r="R36" t="s">
        <v>2060</v>
      </c>
      <c r="S36" t="s">
        <v>2182</v>
      </c>
      <c r="T36" t="s">
        <v>1182</v>
      </c>
      <c r="V36" t="s">
        <v>2861</v>
      </c>
      <c r="AA36" t="s">
        <v>2400</v>
      </c>
      <c r="AB36" t="s">
        <v>2501</v>
      </c>
      <c r="AC36" t="s">
        <v>497</v>
      </c>
    </row>
    <row r="37" spans="1:29" x14ac:dyDescent="0.25">
      <c r="A37" t="s">
        <v>60</v>
      </c>
      <c r="B37" t="s">
        <v>861</v>
      </c>
      <c r="C37" t="s">
        <v>1196</v>
      </c>
      <c r="D37" t="s">
        <v>11</v>
      </c>
      <c r="E37" t="s">
        <v>258</v>
      </c>
      <c r="F37" t="s">
        <v>1796</v>
      </c>
      <c r="L37" t="s">
        <v>1962</v>
      </c>
      <c r="M37" t="s">
        <v>2635</v>
      </c>
      <c r="N37" t="s">
        <v>2679</v>
      </c>
      <c r="P37" t="s">
        <v>2777</v>
      </c>
      <c r="R37" t="s">
        <v>2061</v>
      </c>
      <c r="S37" t="s">
        <v>2183</v>
      </c>
      <c r="T37" t="s">
        <v>2234</v>
      </c>
      <c r="V37" t="s">
        <v>2862</v>
      </c>
      <c r="AA37" t="s">
        <v>2401</v>
      </c>
      <c r="AB37" t="s">
        <v>2502</v>
      </c>
      <c r="AC37" t="s">
        <v>1655</v>
      </c>
    </row>
    <row r="38" spans="1:29" x14ac:dyDescent="0.25">
      <c r="A38" t="s">
        <v>61</v>
      </c>
      <c r="B38" t="s">
        <v>862</v>
      </c>
      <c r="C38" t="s">
        <v>1197</v>
      </c>
      <c r="D38" t="s">
        <v>1610</v>
      </c>
      <c r="E38" t="s">
        <v>1735</v>
      </c>
      <c r="F38" t="s">
        <v>1797</v>
      </c>
      <c r="L38" t="s">
        <v>1963</v>
      </c>
      <c r="M38" t="s">
        <v>2636</v>
      </c>
      <c r="N38" t="s">
        <v>2680</v>
      </c>
      <c r="P38" t="s">
        <v>2778</v>
      </c>
      <c r="R38" t="s">
        <v>2062</v>
      </c>
      <c r="S38" t="s">
        <v>2184</v>
      </c>
      <c r="T38" t="s">
        <v>2235</v>
      </c>
      <c r="V38" t="s">
        <v>2863</v>
      </c>
      <c r="AA38" t="s">
        <v>2402</v>
      </c>
      <c r="AB38" t="s">
        <v>2503</v>
      </c>
      <c r="AC38" t="s">
        <v>1664</v>
      </c>
    </row>
    <row r="39" spans="1:29" x14ac:dyDescent="0.25">
      <c r="A39" t="s">
        <v>62</v>
      </c>
      <c r="B39" t="s">
        <v>863</v>
      </c>
      <c r="C39" t="s">
        <v>1198</v>
      </c>
      <c r="D39" t="s">
        <v>1611</v>
      </c>
      <c r="E39" t="s">
        <v>1736</v>
      </c>
      <c r="F39" t="s">
        <v>1798</v>
      </c>
      <c r="L39" t="s">
        <v>2600</v>
      </c>
      <c r="M39" t="s">
        <v>1979</v>
      </c>
      <c r="N39" t="s">
        <v>2681</v>
      </c>
      <c r="P39" t="s">
        <v>2779</v>
      </c>
      <c r="R39" t="s">
        <v>2063</v>
      </c>
      <c r="S39" t="s">
        <v>2185</v>
      </c>
      <c r="T39" t="s">
        <v>2236</v>
      </c>
      <c r="V39" t="s">
        <v>2864</v>
      </c>
      <c r="AA39" t="s">
        <v>2403</v>
      </c>
      <c r="AB39" t="s">
        <v>2504</v>
      </c>
      <c r="AC39" t="s">
        <v>2539</v>
      </c>
    </row>
    <row r="40" spans="1:29" x14ac:dyDescent="0.25">
      <c r="A40" t="s">
        <v>63</v>
      </c>
      <c r="B40" t="s">
        <v>864</v>
      </c>
      <c r="C40" t="s">
        <v>1199</v>
      </c>
      <c r="D40" t="s">
        <v>1612</v>
      </c>
      <c r="E40" t="s">
        <v>1737</v>
      </c>
      <c r="F40" t="s">
        <v>1799</v>
      </c>
      <c r="L40" t="s">
        <v>2601</v>
      </c>
      <c r="M40" t="s">
        <v>2637</v>
      </c>
      <c r="N40" t="s">
        <v>2682</v>
      </c>
      <c r="P40" t="s">
        <v>2780</v>
      </c>
      <c r="R40" t="s">
        <v>2064</v>
      </c>
      <c r="S40" t="s">
        <v>2186</v>
      </c>
      <c r="T40" t="s">
        <v>1189</v>
      </c>
      <c r="V40" t="s">
        <v>2865</v>
      </c>
      <c r="AA40" t="s">
        <v>2404</v>
      </c>
      <c r="AB40" t="s">
        <v>2505</v>
      </c>
      <c r="AC40" t="s">
        <v>562</v>
      </c>
    </row>
    <row r="41" spans="1:29" x14ac:dyDescent="0.25">
      <c r="A41" t="s">
        <v>64</v>
      </c>
      <c r="B41" t="s">
        <v>865</v>
      </c>
      <c r="C41" t="s">
        <v>1200</v>
      </c>
      <c r="D41" t="s">
        <v>12</v>
      </c>
      <c r="E41" t="s">
        <v>1738</v>
      </c>
      <c r="F41" t="s">
        <v>1800</v>
      </c>
      <c r="L41" t="s">
        <v>1964</v>
      </c>
      <c r="M41" t="s">
        <v>2638</v>
      </c>
      <c r="N41" t="s">
        <v>2683</v>
      </c>
      <c r="P41" t="s">
        <v>2781</v>
      </c>
      <c r="R41" t="s">
        <v>2065</v>
      </c>
      <c r="S41" t="s">
        <v>2187</v>
      </c>
      <c r="T41" t="s">
        <v>1191</v>
      </c>
      <c r="V41" t="s">
        <v>2866</v>
      </c>
      <c r="AA41" t="s">
        <v>2405</v>
      </c>
      <c r="AB41" t="s">
        <v>2506</v>
      </c>
      <c r="AC41" t="s">
        <v>2540</v>
      </c>
    </row>
    <row r="42" spans="1:29" x14ac:dyDescent="0.25">
      <c r="A42" t="s">
        <v>65</v>
      </c>
      <c r="B42" t="s">
        <v>866</v>
      </c>
      <c r="C42" t="s">
        <v>1201</v>
      </c>
      <c r="D42" t="s">
        <v>1613</v>
      </c>
      <c r="E42" t="s">
        <v>1739</v>
      </c>
      <c r="F42" t="s">
        <v>1801</v>
      </c>
      <c r="L42" t="s">
        <v>1965</v>
      </c>
      <c r="M42" t="s">
        <v>2639</v>
      </c>
      <c r="N42" t="s">
        <v>2684</v>
      </c>
      <c r="P42" t="s">
        <v>2782</v>
      </c>
      <c r="R42" t="s">
        <v>2066</v>
      </c>
      <c r="S42" t="s">
        <v>2188</v>
      </c>
      <c r="T42" t="s">
        <v>2237</v>
      </c>
      <c r="V42" t="s">
        <v>2867</v>
      </c>
      <c r="AA42" t="s">
        <v>2406</v>
      </c>
      <c r="AB42" t="s">
        <v>2507</v>
      </c>
      <c r="AC42" t="s">
        <v>2541</v>
      </c>
    </row>
    <row r="43" spans="1:29" x14ac:dyDescent="0.25">
      <c r="A43" t="s">
        <v>66</v>
      </c>
      <c r="B43" t="s">
        <v>867</v>
      </c>
      <c r="C43" t="s">
        <v>1202</v>
      </c>
      <c r="D43" t="s">
        <v>1614</v>
      </c>
      <c r="E43" t="s">
        <v>1740</v>
      </c>
      <c r="F43" t="s">
        <v>1802</v>
      </c>
      <c r="L43" t="s">
        <v>2602</v>
      </c>
      <c r="M43" t="s">
        <v>2640</v>
      </c>
      <c r="N43" t="s">
        <v>2685</v>
      </c>
      <c r="P43" t="s">
        <v>2783</v>
      </c>
      <c r="R43" t="s">
        <v>2067</v>
      </c>
      <c r="S43" t="s">
        <v>2189</v>
      </c>
      <c r="T43" t="s">
        <v>2238</v>
      </c>
      <c r="V43" t="s">
        <v>2868</v>
      </c>
      <c r="AA43" t="s">
        <v>2407</v>
      </c>
      <c r="AB43" t="s">
        <v>2508</v>
      </c>
    </row>
    <row r="44" spans="1:29" x14ac:dyDescent="0.25">
      <c r="A44" t="s">
        <v>67</v>
      </c>
      <c r="B44" t="s">
        <v>868</v>
      </c>
      <c r="C44" t="s">
        <v>1203</v>
      </c>
      <c r="D44" t="s">
        <v>1615</v>
      </c>
      <c r="E44" t="s">
        <v>1593</v>
      </c>
      <c r="F44" t="s">
        <v>1803</v>
      </c>
      <c r="L44" t="s">
        <v>2603</v>
      </c>
      <c r="M44" t="s">
        <v>2641</v>
      </c>
      <c r="N44" t="s">
        <v>2686</v>
      </c>
      <c r="P44" t="s">
        <v>2784</v>
      </c>
      <c r="R44" t="s">
        <v>2068</v>
      </c>
      <c r="S44" t="s">
        <v>2190</v>
      </c>
      <c r="T44" t="s">
        <v>2239</v>
      </c>
      <c r="AA44" t="s">
        <v>2408</v>
      </c>
      <c r="AB44" t="s">
        <v>2509</v>
      </c>
    </row>
    <row r="45" spans="1:29" x14ac:dyDescent="0.25">
      <c r="A45" t="s">
        <v>68</v>
      </c>
      <c r="B45" t="s">
        <v>869</v>
      </c>
      <c r="C45" t="s">
        <v>1204</v>
      </c>
      <c r="D45" t="s">
        <v>1616</v>
      </c>
      <c r="E45" t="s">
        <v>1594</v>
      </c>
      <c r="F45" t="s">
        <v>1804</v>
      </c>
      <c r="L45" t="s">
        <v>1966</v>
      </c>
      <c r="M45" t="s">
        <v>1980</v>
      </c>
      <c r="N45" t="s">
        <v>2687</v>
      </c>
      <c r="P45" t="s">
        <v>2785</v>
      </c>
      <c r="R45" t="s">
        <v>2069</v>
      </c>
      <c r="S45" t="s">
        <v>2191</v>
      </c>
      <c r="T45" t="s">
        <v>2240</v>
      </c>
      <c r="AA45" t="s">
        <v>2409</v>
      </c>
      <c r="AB45" t="s">
        <v>2510</v>
      </c>
    </row>
    <row r="46" spans="1:29" x14ac:dyDescent="0.25">
      <c r="A46" t="s">
        <v>69</v>
      </c>
      <c r="B46" t="s">
        <v>870</v>
      </c>
      <c r="C46" t="s">
        <v>1205</v>
      </c>
      <c r="D46" t="s">
        <v>1617</v>
      </c>
      <c r="E46" t="s">
        <v>1595</v>
      </c>
      <c r="F46" t="s">
        <v>1805</v>
      </c>
      <c r="L46" t="s">
        <v>1967</v>
      </c>
      <c r="M46" t="s">
        <v>1981</v>
      </c>
      <c r="N46" t="s">
        <v>2688</v>
      </c>
      <c r="P46" t="s">
        <v>2786</v>
      </c>
      <c r="R46" t="s">
        <v>2070</v>
      </c>
      <c r="S46" t="s">
        <v>2192</v>
      </c>
      <c r="T46" t="s">
        <v>2241</v>
      </c>
      <c r="AA46" t="s">
        <v>2410</v>
      </c>
      <c r="AB46" t="s">
        <v>2511</v>
      </c>
    </row>
    <row r="47" spans="1:29" x14ac:dyDescent="0.25">
      <c r="A47" t="s">
        <v>70</v>
      </c>
      <c r="B47" t="s">
        <v>871</v>
      </c>
      <c r="C47" t="s">
        <v>1206</v>
      </c>
      <c r="D47" t="s">
        <v>1618</v>
      </c>
      <c r="E47" t="s">
        <v>1597</v>
      </c>
      <c r="F47" t="s">
        <v>1806</v>
      </c>
      <c r="L47" t="s">
        <v>2604</v>
      </c>
      <c r="M47" t="s">
        <v>1982</v>
      </c>
      <c r="N47" t="s">
        <v>2011</v>
      </c>
      <c r="P47" t="s">
        <v>2787</v>
      </c>
      <c r="R47" t="s">
        <v>2071</v>
      </c>
      <c r="S47" t="s">
        <v>2193</v>
      </c>
      <c r="T47" t="s">
        <v>2242</v>
      </c>
      <c r="AA47" t="s">
        <v>2411</v>
      </c>
      <c r="AB47" t="s">
        <v>2512</v>
      </c>
    </row>
    <row r="48" spans="1:29" x14ac:dyDescent="0.25">
      <c r="A48" t="s">
        <v>71</v>
      </c>
      <c r="B48" t="s">
        <v>872</v>
      </c>
      <c r="C48" t="s">
        <v>1207</v>
      </c>
      <c r="D48" t="s">
        <v>1619</v>
      </c>
      <c r="E48" t="s">
        <v>1599</v>
      </c>
      <c r="F48" t="s">
        <v>1807</v>
      </c>
      <c r="L48" t="s">
        <v>2605</v>
      </c>
      <c r="M48" t="s">
        <v>1983</v>
      </c>
      <c r="N48" t="s">
        <v>2689</v>
      </c>
      <c r="P48" t="s">
        <v>2788</v>
      </c>
      <c r="R48" t="s">
        <v>2072</v>
      </c>
      <c r="S48" t="s">
        <v>2194</v>
      </c>
      <c r="T48" t="s">
        <v>2243</v>
      </c>
      <c r="AA48" t="s">
        <v>2412</v>
      </c>
      <c r="AB48" t="s">
        <v>2513</v>
      </c>
    </row>
    <row r="49" spans="1:28" x14ac:dyDescent="0.25">
      <c r="A49" t="s">
        <v>72</v>
      </c>
      <c r="B49" t="s">
        <v>873</v>
      </c>
      <c r="C49" t="s">
        <v>1208</v>
      </c>
      <c r="D49" t="s">
        <v>1620</v>
      </c>
      <c r="E49" t="s">
        <v>1741</v>
      </c>
      <c r="F49" t="s">
        <v>1808</v>
      </c>
      <c r="L49" t="s">
        <v>1969</v>
      </c>
      <c r="M49" t="s">
        <v>2642</v>
      </c>
      <c r="N49" t="s">
        <v>2012</v>
      </c>
      <c r="P49" t="s">
        <v>2789</v>
      </c>
      <c r="R49" t="s">
        <v>2073</v>
      </c>
      <c r="S49" t="s">
        <v>2195</v>
      </c>
      <c r="T49" t="s">
        <v>2244</v>
      </c>
      <c r="AA49" t="s">
        <v>2413</v>
      </c>
      <c r="AB49" t="s">
        <v>2514</v>
      </c>
    </row>
    <row r="50" spans="1:28" x14ac:dyDescent="0.25">
      <c r="A50" t="s">
        <v>73</v>
      </c>
      <c r="B50" t="s">
        <v>874</v>
      </c>
      <c r="C50" t="s">
        <v>1209</v>
      </c>
      <c r="D50" t="s">
        <v>1621</v>
      </c>
      <c r="E50" t="s">
        <v>1742</v>
      </c>
      <c r="F50" t="s">
        <v>1809</v>
      </c>
      <c r="L50" t="s">
        <v>1970</v>
      </c>
      <c r="M50" t="s">
        <v>2643</v>
      </c>
      <c r="N50" t="s">
        <v>2690</v>
      </c>
      <c r="P50" t="s">
        <v>2790</v>
      </c>
      <c r="R50" t="s">
        <v>2074</v>
      </c>
      <c r="S50" t="s">
        <v>2196</v>
      </c>
      <c r="T50" t="s">
        <v>2245</v>
      </c>
      <c r="AA50" t="s">
        <v>2414</v>
      </c>
      <c r="AB50" t="s">
        <v>2515</v>
      </c>
    </row>
    <row r="51" spans="1:28" x14ac:dyDescent="0.25">
      <c r="A51" t="s">
        <v>74</v>
      </c>
      <c r="B51" t="s">
        <v>875</v>
      </c>
      <c r="C51" t="s">
        <v>1210</v>
      </c>
      <c r="D51" t="s">
        <v>1622</v>
      </c>
      <c r="E51" t="s">
        <v>335</v>
      </c>
      <c r="F51" t="s">
        <v>1810</v>
      </c>
      <c r="L51" t="s">
        <v>2606</v>
      </c>
      <c r="M51" t="s">
        <v>2644</v>
      </c>
      <c r="N51" t="s">
        <v>2691</v>
      </c>
      <c r="P51" t="s">
        <v>2791</v>
      </c>
      <c r="R51" t="s">
        <v>2075</v>
      </c>
      <c r="S51" t="s">
        <v>2197</v>
      </c>
      <c r="T51" t="s">
        <v>1865</v>
      </c>
      <c r="AA51" t="s">
        <v>2415</v>
      </c>
      <c r="AB51" t="s">
        <v>2516</v>
      </c>
    </row>
    <row r="52" spans="1:28" x14ac:dyDescent="0.25">
      <c r="A52" t="s">
        <v>75</v>
      </c>
      <c r="B52" t="s">
        <v>876</v>
      </c>
      <c r="C52" t="s">
        <v>1211</v>
      </c>
      <c r="D52" t="s">
        <v>1623</v>
      </c>
      <c r="E52" t="s">
        <v>10</v>
      </c>
      <c r="F52" t="s">
        <v>1811</v>
      </c>
      <c r="L52" t="s">
        <v>2607</v>
      </c>
      <c r="M52" t="s">
        <v>2645</v>
      </c>
      <c r="N52" t="s">
        <v>2692</v>
      </c>
      <c r="P52" t="s">
        <v>2792</v>
      </c>
      <c r="R52" t="s">
        <v>2076</v>
      </c>
      <c r="S52" t="s">
        <v>2198</v>
      </c>
      <c r="T52" t="s">
        <v>1200</v>
      </c>
      <c r="AA52" t="s">
        <v>2416</v>
      </c>
      <c r="AB52" t="s">
        <v>2517</v>
      </c>
    </row>
    <row r="53" spans="1:28" x14ac:dyDescent="0.25">
      <c r="A53" t="s">
        <v>76</v>
      </c>
      <c r="B53" t="s">
        <v>877</v>
      </c>
      <c r="C53" t="s">
        <v>1212</v>
      </c>
      <c r="D53" t="s">
        <v>1624</v>
      </c>
      <c r="E53" t="s">
        <v>1601</v>
      </c>
      <c r="F53" t="s">
        <v>1812</v>
      </c>
      <c r="M53" t="s">
        <v>1984</v>
      </c>
      <c r="N53" t="s">
        <v>2693</v>
      </c>
      <c r="P53" t="s">
        <v>2793</v>
      </c>
      <c r="R53" t="s">
        <v>2077</v>
      </c>
      <c r="S53" t="s">
        <v>2199</v>
      </c>
      <c r="T53" t="s">
        <v>1202</v>
      </c>
      <c r="AA53" t="s">
        <v>2417</v>
      </c>
    </row>
    <row r="54" spans="1:28" x14ac:dyDescent="0.25">
      <c r="A54" t="s">
        <v>77</v>
      </c>
      <c r="B54" t="s">
        <v>878</v>
      </c>
      <c r="C54" t="s">
        <v>1213</v>
      </c>
      <c r="D54" t="s">
        <v>1625</v>
      </c>
      <c r="E54" t="s">
        <v>1603</v>
      </c>
      <c r="F54" t="s">
        <v>1813</v>
      </c>
      <c r="M54" t="s">
        <v>1985</v>
      </c>
      <c r="N54" t="s">
        <v>2694</v>
      </c>
      <c r="P54" t="s">
        <v>2794</v>
      </c>
      <c r="R54" t="s">
        <v>2078</v>
      </c>
      <c r="S54" t="s">
        <v>2200</v>
      </c>
      <c r="T54" t="s">
        <v>2246</v>
      </c>
      <c r="AA54" t="s">
        <v>2418</v>
      </c>
    </row>
    <row r="55" spans="1:28" x14ac:dyDescent="0.25">
      <c r="A55" t="s">
        <v>78</v>
      </c>
      <c r="B55" t="s">
        <v>879</v>
      </c>
      <c r="C55" t="s">
        <v>1214</v>
      </c>
      <c r="D55" t="s">
        <v>1626</v>
      </c>
      <c r="E55" t="s">
        <v>1743</v>
      </c>
      <c r="F55" t="s">
        <v>1814</v>
      </c>
      <c r="M55" t="s">
        <v>1986</v>
      </c>
      <c r="N55" t="s">
        <v>2695</v>
      </c>
      <c r="P55" t="s">
        <v>2795</v>
      </c>
      <c r="R55" t="s">
        <v>2079</v>
      </c>
      <c r="S55" t="s">
        <v>2201</v>
      </c>
      <c r="T55" t="s">
        <v>2247</v>
      </c>
      <c r="AA55" t="s">
        <v>2419</v>
      </c>
    </row>
    <row r="56" spans="1:28" x14ac:dyDescent="0.25">
      <c r="A56" t="s">
        <v>79</v>
      </c>
      <c r="B56" t="s">
        <v>880</v>
      </c>
      <c r="C56" t="s">
        <v>1215</v>
      </c>
      <c r="D56" t="s">
        <v>1627</v>
      </c>
      <c r="E56" t="s">
        <v>1744</v>
      </c>
      <c r="F56" t="s">
        <v>1815</v>
      </c>
      <c r="M56" t="s">
        <v>1987</v>
      </c>
      <c r="N56" t="s">
        <v>2696</v>
      </c>
      <c r="P56" t="s">
        <v>2796</v>
      </c>
      <c r="R56" t="s">
        <v>2080</v>
      </c>
      <c r="S56" t="s">
        <v>2202</v>
      </c>
      <c r="T56" t="s">
        <v>2248</v>
      </c>
      <c r="AA56" t="s">
        <v>2420</v>
      </c>
    </row>
    <row r="57" spans="1:28" x14ac:dyDescent="0.25">
      <c r="A57" t="s">
        <v>80</v>
      </c>
      <c r="B57" t="s">
        <v>881</v>
      </c>
      <c r="C57" t="s">
        <v>1216</v>
      </c>
      <c r="D57" t="s">
        <v>1628</v>
      </c>
      <c r="E57" t="s">
        <v>361</v>
      </c>
      <c r="F57" t="s">
        <v>1816</v>
      </c>
      <c r="M57" t="s">
        <v>2646</v>
      </c>
      <c r="N57" t="s">
        <v>2697</v>
      </c>
      <c r="P57" t="s">
        <v>2797</v>
      </c>
      <c r="R57" t="s">
        <v>2081</v>
      </c>
      <c r="S57" t="s">
        <v>2203</v>
      </c>
      <c r="T57" t="s">
        <v>2249</v>
      </c>
      <c r="AA57" t="s">
        <v>2421</v>
      </c>
    </row>
    <row r="58" spans="1:28" x14ac:dyDescent="0.25">
      <c r="A58" t="s">
        <v>81</v>
      </c>
      <c r="B58" t="s">
        <v>882</v>
      </c>
      <c r="C58" t="s">
        <v>1217</v>
      </c>
      <c r="D58" t="s">
        <v>1629</v>
      </c>
      <c r="E58" t="s">
        <v>1605</v>
      </c>
      <c r="F58" t="s">
        <v>1817</v>
      </c>
      <c r="M58" t="s">
        <v>2647</v>
      </c>
      <c r="N58" t="s">
        <v>2698</v>
      </c>
      <c r="R58" t="s">
        <v>2082</v>
      </c>
      <c r="S58" t="s">
        <v>2204</v>
      </c>
      <c r="T58" t="s">
        <v>2250</v>
      </c>
      <c r="AA58" t="s">
        <v>2422</v>
      </c>
    </row>
    <row r="59" spans="1:28" x14ac:dyDescent="0.25">
      <c r="A59" t="s">
        <v>82</v>
      </c>
      <c r="B59" t="s">
        <v>883</v>
      </c>
      <c r="C59" t="s">
        <v>1218</v>
      </c>
      <c r="D59" t="s">
        <v>1630</v>
      </c>
      <c r="E59" t="s">
        <v>1607</v>
      </c>
      <c r="F59" t="s">
        <v>1818</v>
      </c>
      <c r="M59" t="s">
        <v>2648</v>
      </c>
      <c r="N59" t="s">
        <v>2699</v>
      </c>
      <c r="R59" t="s">
        <v>2083</v>
      </c>
      <c r="S59" t="s">
        <v>2205</v>
      </c>
      <c r="T59" t="s">
        <v>1208</v>
      </c>
      <c r="AA59" t="s">
        <v>2423</v>
      </c>
    </row>
    <row r="60" spans="1:28" x14ac:dyDescent="0.25">
      <c r="A60" t="s">
        <v>83</v>
      </c>
      <c r="B60" t="s">
        <v>884</v>
      </c>
      <c r="C60" t="s">
        <v>1219</v>
      </c>
      <c r="D60" t="s">
        <v>1631</v>
      </c>
      <c r="E60" t="s">
        <v>1609</v>
      </c>
      <c r="F60" t="s">
        <v>1819</v>
      </c>
      <c r="M60" t="s">
        <v>2649</v>
      </c>
      <c r="N60" t="s">
        <v>2700</v>
      </c>
      <c r="R60" t="s">
        <v>2084</v>
      </c>
      <c r="S60" t="s">
        <v>2206</v>
      </c>
      <c r="T60" t="s">
        <v>1209</v>
      </c>
      <c r="AA60" t="s">
        <v>2424</v>
      </c>
    </row>
    <row r="61" spans="1:28" x14ac:dyDescent="0.25">
      <c r="A61" t="s">
        <v>84</v>
      </c>
      <c r="B61" t="s">
        <v>885</v>
      </c>
      <c r="C61" t="s">
        <v>1220</v>
      </c>
      <c r="D61" t="s">
        <v>1632</v>
      </c>
      <c r="E61" t="s">
        <v>1745</v>
      </c>
      <c r="F61" t="s">
        <v>1820</v>
      </c>
      <c r="M61" t="s">
        <v>1988</v>
      </c>
      <c r="N61" t="s">
        <v>2701</v>
      </c>
      <c r="R61" t="s">
        <v>2085</v>
      </c>
      <c r="S61" t="s">
        <v>2207</v>
      </c>
      <c r="T61" t="s">
        <v>1873</v>
      </c>
      <c r="AA61" t="s">
        <v>2425</v>
      </c>
    </row>
    <row r="62" spans="1:28" x14ac:dyDescent="0.25">
      <c r="A62" t="s">
        <v>85</v>
      </c>
      <c r="B62" t="s">
        <v>886</v>
      </c>
      <c r="C62" t="s">
        <v>1221</v>
      </c>
      <c r="D62" t="s">
        <v>1633</v>
      </c>
      <c r="E62" t="s">
        <v>1611</v>
      </c>
      <c r="F62" t="s">
        <v>1821</v>
      </c>
      <c r="M62" t="s">
        <v>1989</v>
      </c>
      <c r="N62" t="s">
        <v>2702</v>
      </c>
      <c r="R62" t="s">
        <v>2086</v>
      </c>
      <c r="S62" t="s">
        <v>2208</v>
      </c>
      <c r="T62" t="s">
        <v>1218</v>
      </c>
      <c r="AA62" t="s">
        <v>2426</v>
      </c>
    </row>
    <row r="63" spans="1:28" x14ac:dyDescent="0.25">
      <c r="A63" t="s">
        <v>86</v>
      </c>
      <c r="B63" t="s">
        <v>887</v>
      </c>
      <c r="C63" t="s">
        <v>1222</v>
      </c>
      <c r="D63" t="s">
        <v>1634</v>
      </c>
      <c r="E63" t="s">
        <v>12</v>
      </c>
      <c r="F63" t="s">
        <v>1822</v>
      </c>
      <c r="M63" t="s">
        <v>1990</v>
      </c>
      <c r="N63" t="s">
        <v>2703</v>
      </c>
      <c r="R63" t="s">
        <v>2087</v>
      </c>
      <c r="S63" t="s">
        <v>2209</v>
      </c>
      <c r="T63" t="s">
        <v>1220</v>
      </c>
      <c r="AA63" t="s">
        <v>2427</v>
      </c>
    </row>
    <row r="64" spans="1:28" x14ac:dyDescent="0.25">
      <c r="A64" t="s">
        <v>87</v>
      </c>
      <c r="B64" t="s">
        <v>888</v>
      </c>
      <c r="C64" t="s">
        <v>1223</v>
      </c>
      <c r="D64" t="s">
        <v>1635</v>
      </c>
      <c r="E64" t="s">
        <v>1614</v>
      </c>
      <c r="F64" t="s">
        <v>1823</v>
      </c>
      <c r="M64" t="s">
        <v>1991</v>
      </c>
      <c r="N64" t="s">
        <v>2704</v>
      </c>
      <c r="R64" t="s">
        <v>2088</v>
      </c>
      <c r="S64" t="s">
        <v>2210</v>
      </c>
      <c r="T64" t="s">
        <v>1224</v>
      </c>
      <c r="AA64" t="s">
        <v>2428</v>
      </c>
    </row>
    <row r="65" spans="1:27" x14ac:dyDescent="0.25">
      <c r="A65" t="s">
        <v>88</v>
      </c>
      <c r="B65" t="s">
        <v>889</v>
      </c>
      <c r="C65" t="s">
        <v>1224</v>
      </c>
      <c r="D65" t="s">
        <v>1636</v>
      </c>
      <c r="E65" t="s">
        <v>1616</v>
      </c>
      <c r="F65" t="s">
        <v>1824</v>
      </c>
      <c r="M65" t="s">
        <v>1992</v>
      </c>
      <c r="N65" t="s">
        <v>2705</v>
      </c>
      <c r="R65" t="s">
        <v>2089</v>
      </c>
      <c r="T65" t="s">
        <v>2251</v>
      </c>
      <c r="AA65" t="s">
        <v>2429</v>
      </c>
    </row>
    <row r="66" spans="1:27" x14ac:dyDescent="0.25">
      <c r="A66" t="s">
        <v>89</v>
      </c>
      <c r="B66" t="s">
        <v>890</v>
      </c>
      <c r="C66" t="s">
        <v>1225</v>
      </c>
      <c r="D66" t="s">
        <v>1637</v>
      </c>
      <c r="E66" t="s">
        <v>1618</v>
      </c>
      <c r="F66" t="s">
        <v>1825</v>
      </c>
      <c r="M66" t="s">
        <v>2650</v>
      </c>
      <c r="N66" t="s">
        <v>2706</v>
      </c>
      <c r="R66" t="s">
        <v>2090</v>
      </c>
      <c r="T66" t="s">
        <v>2252</v>
      </c>
      <c r="AA66" t="s">
        <v>2430</v>
      </c>
    </row>
    <row r="67" spans="1:27" x14ac:dyDescent="0.25">
      <c r="A67" t="s">
        <v>90</v>
      </c>
      <c r="B67" t="s">
        <v>891</v>
      </c>
      <c r="C67" t="s">
        <v>1226</v>
      </c>
      <c r="D67" t="s">
        <v>13</v>
      </c>
      <c r="E67" t="s">
        <v>1623</v>
      </c>
      <c r="F67" t="s">
        <v>1826</v>
      </c>
      <c r="M67" t="s">
        <v>2651</v>
      </c>
      <c r="N67" t="s">
        <v>2707</v>
      </c>
      <c r="R67" t="s">
        <v>2091</v>
      </c>
      <c r="T67" t="s">
        <v>2253</v>
      </c>
      <c r="AA67" t="s">
        <v>2431</v>
      </c>
    </row>
    <row r="68" spans="1:27" x14ac:dyDescent="0.25">
      <c r="A68" t="s">
        <v>91</v>
      </c>
      <c r="B68" t="s">
        <v>892</v>
      </c>
      <c r="C68" t="s">
        <v>1227</v>
      </c>
      <c r="D68" t="s">
        <v>1638</v>
      </c>
      <c r="E68" t="s">
        <v>1625</v>
      </c>
      <c r="F68" t="s">
        <v>1827</v>
      </c>
      <c r="M68" t="s">
        <v>2652</v>
      </c>
      <c r="N68" t="s">
        <v>2708</v>
      </c>
      <c r="R68" t="s">
        <v>2092</v>
      </c>
      <c r="T68" t="s">
        <v>2254</v>
      </c>
      <c r="AA68" t="s">
        <v>2432</v>
      </c>
    </row>
    <row r="69" spans="1:27" x14ac:dyDescent="0.25">
      <c r="A69" t="s">
        <v>92</v>
      </c>
      <c r="B69" t="s">
        <v>893</v>
      </c>
      <c r="C69" t="s">
        <v>1228</v>
      </c>
      <c r="D69" t="s">
        <v>1639</v>
      </c>
      <c r="E69" t="s">
        <v>1627</v>
      </c>
      <c r="F69" t="s">
        <v>1828</v>
      </c>
      <c r="N69" t="s">
        <v>2709</v>
      </c>
      <c r="R69" t="s">
        <v>2093</v>
      </c>
      <c r="T69" t="s">
        <v>2255</v>
      </c>
      <c r="AA69" t="s">
        <v>2433</v>
      </c>
    </row>
    <row r="70" spans="1:27" x14ac:dyDescent="0.25">
      <c r="A70" t="s">
        <v>93</v>
      </c>
      <c r="B70" t="s">
        <v>894</v>
      </c>
      <c r="C70" t="s">
        <v>1229</v>
      </c>
      <c r="D70" t="s">
        <v>1640</v>
      </c>
      <c r="E70" t="s">
        <v>1629</v>
      </c>
      <c r="F70" t="s">
        <v>1829</v>
      </c>
      <c r="N70" t="s">
        <v>2710</v>
      </c>
      <c r="R70" t="s">
        <v>2094</v>
      </c>
      <c r="T70" t="s">
        <v>2256</v>
      </c>
      <c r="AA70" t="s">
        <v>2434</v>
      </c>
    </row>
    <row r="71" spans="1:27" x14ac:dyDescent="0.25">
      <c r="A71" t="s">
        <v>94</v>
      </c>
      <c r="B71" t="s">
        <v>895</v>
      </c>
      <c r="C71" t="s">
        <v>1230</v>
      </c>
      <c r="D71" t="s">
        <v>1641</v>
      </c>
      <c r="E71" t="s">
        <v>1636</v>
      </c>
      <c r="F71" t="s">
        <v>1830</v>
      </c>
      <c r="N71" t="s">
        <v>2711</v>
      </c>
      <c r="R71" t="s">
        <v>2095</v>
      </c>
      <c r="T71" t="s">
        <v>2257</v>
      </c>
      <c r="AA71" t="s">
        <v>2435</v>
      </c>
    </row>
    <row r="72" spans="1:27" x14ac:dyDescent="0.25">
      <c r="A72" t="s">
        <v>95</v>
      </c>
      <c r="B72" t="s">
        <v>896</v>
      </c>
      <c r="C72" t="s">
        <v>1231</v>
      </c>
      <c r="D72" t="s">
        <v>1642</v>
      </c>
      <c r="E72" t="s">
        <v>13</v>
      </c>
      <c r="F72" t="s">
        <v>1831</v>
      </c>
      <c r="N72" t="s">
        <v>2013</v>
      </c>
      <c r="R72" t="s">
        <v>2096</v>
      </c>
      <c r="T72" t="s">
        <v>2258</v>
      </c>
      <c r="AA72" t="s">
        <v>2436</v>
      </c>
    </row>
    <row r="73" spans="1:27" x14ac:dyDescent="0.25">
      <c r="A73" t="s">
        <v>96</v>
      </c>
      <c r="B73" t="s">
        <v>897</v>
      </c>
      <c r="C73" t="s">
        <v>1232</v>
      </c>
      <c r="D73" t="s">
        <v>1643</v>
      </c>
      <c r="E73" t="s">
        <v>1639</v>
      </c>
      <c r="F73" t="s">
        <v>1832</v>
      </c>
      <c r="N73" t="s">
        <v>2014</v>
      </c>
      <c r="R73" t="s">
        <v>2097</v>
      </c>
      <c r="T73" t="s">
        <v>1253</v>
      </c>
      <c r="AA73" t="s">
        <v>2437</v>
      </c>
    </row>
    <row r="74" spans="1:27" x14ac:dyDescent="0.25">
      <c r="A74" t="s">
        <v>97</v>
      </c>
      <c r="B74" t="s">
        <v>898</v>
      </c>
      <c r="C74" t="s">
        <v>1233</v>
      </c>
      <c r="D74" t="s">
        <v>14</v>
      </c>
      <c r="E74" t="s">
        <v>1746</v>
      </c>
      <c r="F74" t="s">
        <v>1833</v>
      </c>
      <c r="N74" t="s">
        <v>2015</v>
      </c>
      <c r="R74" t="s">
        <v>2098</v>
      </c>
      <c r="T74" t="s">
        <v>1262</v>
      </c>
      <c r="AA74" t="s">
        <v>2438</v>
      </c>
    </row>
    <row r="75" spans="1:27" x14ac:dyDescent="0.25">
      <c r="A75" t="s">
        <v>98</v>
      </c>
      <c r="B75" t="s">
        <v>899</v>
      </c>
      <c r="C75" t="s">
        <v>1234</v>
      </c>
      <c r="D75" t="s">
        <v>1644</v>
      </c>
      <c r="E75" t="s">
        <v>1747</v>
      </c>
      <c r="F75" t="s">
        <v>1834</v>
      </c>
      <c r="N75" t="s">
        <v>2016</v>
      </c>
      <c r="R75" t="s">
        <v>2099</v>
      </c>
      <c r="T75" t="s">
        <v>1264</v>
      </c>
      <c r="AA75" t="s">
        <v>2439</v>
      </c>
    </row>
    <row r="76" spans="1:27" x14ac:dyDescent="0.25">
      <c r="A76" t="s">
        <v>99</v>
      </c>
      <c r="B76" t="s">
        <v>900</v>
      </c>
      <c r="C76" t="s">
        <v>1235</v>
      </c>
      <c r="D76" t="s">
        <v>1645</v>
      </c>
      <c r="E76" t="s">
        <v>1748</v>
      </c>
      <c r="F76" t="s">
        <v>1835</v>
      </c>
      <c r="N76" t="s">
        <v>2712</v>
      </c>
      <c r="R76" t="s">
        <v>2100</v>
      </c>
      <c r="T76" t="s">
        <v>1266</v>
      </c>
      <c r="AA76" t="s">
        <v>2440</v>
      </c>
    </row>
    <row r="77" spans="1:27" x14ac:dyDescent="0.25">
      <c r="A77" t="s">
        <v>100</v>
      </c>
      <c r="B77" t="s">
        <v>901</v>
      </c>
      <c r="C77" t="s">
        <v>1236</v>
      </c>
      <c r="D77" t="s">
        <v>1646</v>
      </c>
      <c r="E77" t="s">
        <v>1749</v>
      </c>
      <c r="F77" t="s">
        <v>1836</v>
      </c>
      <c r="N77" t="s">
        <v>2017</v>
      </c>
      <c r="R77" t="s">
        <v>2101</v>
      </c>
      <c r="T77" t="s">
        <v>1268</v>
      </c>
      <c r="AA77" t="s">
        <v>2441</v>
      </c>
    </row>
    <row r="78" spans="1:27" x14ac:dyDescent="0.25">
      <c r="A78" t="s">
        <v>101</v>
      </c>
      <c r="B78" t="s">
        <v>902</v>
      </c>
      <c r="C78" t="s">
        <v>1237</v>
      </c>
      <c r="D78" t="s">
        <v>1647</v>
      </c>
      <c r="E78" t="s">
        <v>1750</v>
      </c>
      <c r="F78" t="s">
        <v>1837</v>
      </c>
      <c r="N78" t="s">
        <v>2713</v>
      </c>
      <c r="R78" t="s">
        <v>2102</v>
      </c>
      <c r="T78" t="s">
        <v>1271</v>
      </c>
      <c r="AA78" t="s">
        <v>2442</v>
      </c>
    </row>
    <row r="79" spans="1:27" x14ac:dyDescent="0.25">
      <c r="A79" t="s">
        <v>102</v>
      </c>
      <c r="B79" t="s">
        <v>903</v>
      </c>
      <c r="C79" t="s">
        <v>1238</v>
      </c>
      <c r="D79" t="s">
        <v>1648</v>
      </c>
      <c r="E79" t="s">
        <v>1645</v>
      </c>
      <c r="F79" t="s">
        <v>1838</v>
      </c>
      <c r="N79" t="s">
        <v>2714</v>
      </c>
      <c r="R79" t="s">
        <v>2103</v>
      </c>
      <c r="T79" t="s">
        <v>1273</v>
      </c>
      <c r="AA79" t="s">
        <v>2443</v>
      </c>
    </row>
    <row r="80" spans="1:27" x14ac:dyDescent="0.25">
      <c r="A80" t="s">
        <v>103</v>
      </c>
      <c r="B80" t="s">
        <v>904</v>
      </c>
      <c r="C80" t="s">
        <v>1239</v>
      </c>
      <c r="D80" t="s">
        <v>1649</v>
      </c>
      <c r="E80" t="s">
        <v>1647</v>
      </c>
      <c r="F80" t="s">
        <v>1839</v>
      </c>
      <c r="N80" t="s">
        <v>2715</v>
      </c>
      <c r="R80" t="s">
        <v>2104</v>
      </c>
      <c r="T80" t="s">
        <v>2259</v>
      </c>
      <c r="AA80" t="s">
        <v>2444</v>
      </c>
    </row>
    <row r="81" spans="1:27" x14ac:dyDescent="0.25">
      <c r="A81" t="s">
        <v>104</v>
      </c>
      <c r="B81" t="s">
        <v>905</v>
      </c>
      <c r="C81" t="s">
        <v>1240</v>
      </c>
      <c r="D81" t="s">
        <v>497</v>
      </c>
      <c r="E81" t="s">
        <v>1649</v>
      </c>
      <c r="F81" t="s">
        <v>1840</v>
      </c>
      <c r="N81" t="s">
        <v>2716</v>
      </c>
      <c r="R81" t="s">
        <v>2105</v>
      </c>
      <c r="T81" t="s">
        <v>2260</v>
      </c>
      <c r="AA81" t="s">
        <v>2445</v>
      </c>
    </row>
    <row r="82" spans="1:27" x14ac:dyDescent="0.25">
      <c r="A82" t="s">
        <v>105</v>
      </c>
      <c r="B82" t="s">
        <v>906</v>
      </c>
      <c r="C82" t="s">
        <v>1241</v>
      </c>
      <c r="D82" t="s">
        <v>498</v>
      </c>
      <c r="E82" t="s">
        <v>1751</v>
      </c>
      <c r="F82" t="s">
        <v>1841</v>
      </c>
      <c r="N82" t="s">
        <v>2717</v>
      </c>
      <c r="R82" t="s">
        <v>2106</v>
      </c>
      <c r="T82" t="s">
        <v>2261</v>
      </c>
      <c r="AA82" t="s">
        <v>2446</v>
      </c>
    </row>
    <row r="83" spans="1:27" x14ac:dyDescent="0.25">
      <c r="A83" t="s">
        <v>106</v>
      </c>
      <c r="B83" t="s">
        <v>907</v>
      </c>
      <c r="C83" t="s">
        <v>1242</v>
      </c>
      <c r="D83" t="s">
        <v>499</v>
      </c>
      <c r="E83" t="s">
        <v>1650</v>
      </c>
      <c r="F83" t="s">
        <v>1842</v>
      </c>
      <c r="N83" t="s">
        <v>2718</v>
      </c>
      <c r="R83" t="s">
        <v>2107</v>
      </c>
      <c r="T83" t="s">
        <v>2262</v>
      </c>
      <c r="AA83" t="s">
        <v>2447</v>
      </c>
    </row>
    <row r="84" spans="1:27" x14ac:dyDescent="0.25">
      <c r="A84" t="s">
        <v>107</v>
      </c>
      <c r="B84" t="s">
        <v>908</v>
      </c>
      <c r="C84" t="s">
        <v>1243</v>
      </c>
      <c r="D84" t="s">
        <v>500</v>
      </c>
      <c r="E84" t="s">
        <v>1652</v>
      </c>
      <c r="F84" t="s">
        <v>1843</v>
      </c>
      <c r="N84" t="s">
        <v>2719</v>
      </c>
      <c r="R84" t="s">
        <v>2108</v>
      </c>
      <c r="T84" t="s">
        <v>2263</v>
      </c>
      <c r="AA84" t="s">
        <v>2448</v>
      </c>
    </row>
    <row r="85" spans="1:27" x14ac:dyDescent="0.25">
      <c r="A85" t="s">
        <v>108</v>
      </c>
      <c r="B85" t="s">
        <v>909</v>
      </c>
      <c r="C85" t="s">
        <v>1244</v>
      </c>
      <c r="D85" t="s">
        <v>1650</v>
      </c>
      <c r="E85" t="s">
        <v>1654</v>
      </c>
      <c r="F85" t="s">
        <v>1844</v>
      </c>
      <c r="N85" t="s">
        <v>2720</v>
      </c>
      <c r="R85" t="s">
        <v>2109</v>
      </c>
      <c r="T85" t="s">
        <v>2264</v>
      </c>
      <c r="AA85" t="s">
        <v>2449</v>
      </c>
    </row>
    <row r="86" spans="1:27" x14ac:dyDescent="0.25">
      <c r="A86" t="s">
        <v>109</v>
      </c>
      <c r="B86" t="s">
        <v>910</v>
      </c>
      <c r="C86" t="s">
        <v>1245</v>
      </c>
      <c r="D86" t="s">
        <v>1651</v>
      </c>
      <c r="E86" t="s">
        <v>1752</v>
      </c>
      <c r="F86" t="s">
        <v>1845</v>
      </c>
      <c r="N86" t="s">
        <v>2721</v>
      </c>
      <c r="R86" t="s">
        <v>2110</v>
      </c>
      <c r="T86" t="s">
        <v>2265</v>
      </c>
      <c r="AA86" t="s">
        <v>2450</v>
      </c>
    </row>
    <row r="87" spans="1:27" x14ac:dyDescent="0.25">
      <c r="A87" t="s">
        <v>110</v>
      </c>
      <c r="B87" t="s">
        <v>911</v>
      </c>
      <c r="C87" t="s">
        <v>1246</v>
      </c>
      <c r="D87" t="s">
        <v>1652</v>
      </c>
      <c r="E87" t="s">
        <v>1661</v>
      </c>
      <c r="F87" t="s">
        <v>1846</v>
      </c>
      <c r="N87" t="s">
        <v>2722</v>
      </c>
      <c r="R87" t="s">
        <v>2111</v>
      </c>
      <c r="T87" t="s">
        <v>2266</v>
      </c>
      <c r="AA87" t="s">
        <v>2451</v>
      </c>
    </row>
    <row r="88" spans="1:27" x14ac:dyDescent="0.25">
      <c r="A88" t="s">
        <v>111</v>
      </c>
      <c r="B88" t="s">
        <v>912</v>
      </c>
      <c r="C88" t="s">
        <v>1247</v>
      </c>
      <c r="D88" t="s">
        <v>1653</v>
      </c>
      <c r="E88" t="s">
        <v>1663</v>
      </c>
      <c r="F88" t="s">
        <v>1847</v>
      </c>
      <c r="N88" t="s">
        <v>2723</v>
      </c>
      <c r="R88" t="s">
        <v>2112</v>
      </c>
      <c r="T88" t="s">
        <v>2267</v>
      </c>
      <c r="AA88" t="s">
        <v>2452</v>
      </c>
    </row>
    <row r="89" spans="1:27" x14ac:dyDescent="0.25">
      <c r="A89" t="s">
        <v>112</v>
      </c>
      <c r="B89" t="s">
        <v>913</v>
      </c>
      <c r="C89" t="s">
        <v>1248</v>
      </c>
      <c r="D89" t="s">
        <v>1654</v>
      </c>
      <c r="E89" t="s">
        <v>1753</v>
      </c>
      <c r="F89" t="s">
        <v>1848</v>
      </c>
      <c r="N89" t="s">
        <v>2724</v>
      </c>
      <c r="R89" t="s">
        <v>2113</v>
      </c>
      <c r="T89" t="s">
        <v>2268</v>
      </c>
      <c r="AA89" t="s">
        <v>2453</v>
      </c>
    </row>
    <row r="90" spans="1:27" x14ac:dyDescent="0.25">
      <c r="A90" t="s">
        <v>113</v>
      </c>
      <c r="B90" t="s">
        <v>914</v>
      </c>
      <c r="C90" t="s">
        <v>1249</v>
      </c>
      <c r="D90" t="s">
        <v>1655</v>
      </c>
      <c r="E90" t="s">
        <v>1754</v>
      </c>
      <c r="F90" t="s">
        <v>1849</v>
      </c>
      <c r="N90" t="s">
        <v>2725</v>
      </c>
      <c r="R90" t="s">
        <v>2114</v>
      </c>
      <c r="T90" t="s">
        <v>1887</v>
      </c>
      <c r="AA90" t="s">
        <v>2454</v>
      </c>
    </row>
    <row r="91" spans="1:27" x14ac:dyDescent="0.25">
      <c r="A91" t="s">
        <v>114</v>
      </c>
      <c r="B91" t="s">
        <v>915</v>
      </c>
      <c r="C91" t="s">
        <v>1250</v>
      </c>
      <c r="D91" t="s">
        <v>1656</v>
      </c>
      <c r="E91" t="s">
        <v>1678</v>
      </c>
      <c r="F91" t="s">
        <v>1162</v>
      </c>
      <c r="N91" t="s">
        <v>2726</v>
      </c>
      <c r="R91" t="s">
        <v>2115</v>
      </c>
      <c r="T91" t="s">
        <v>1888</v>
      </c>
      <c r="AA91" t="s">
        <v>2455</v>
      </c>
    </row>
    <row r="92" spans="1:27" x14ac:dyDescent="0.25">
      <c r="A92" t="s">
        <v>115</v>
      </c>
      <c r="B92" t="s">
        <v>916</v>
      </c>
      <c r="C92" t="s">
        <v>1251</v>
      </c>
      <c r="D92" t="s">
        <v>1657</v>
      </c>
      <c r="E92" t="s">
        <v>1680</v>
      </c>
      <c r="F92" t="s">
        <v>1163</v>
      </c>
      <c r="R92" t="s">
        <v>2116</v>
      </c>
      <c r="T92" t="s">
        <v>2269</v>
      </c>
      <c r="AA92" t="s">
        <v>2456</v>
      </c>
    </row>
    <row r="93" spans="1:27" x14ac:dyDescent="0.25">
      <c r="A93" t="s">
        <v>116</v>
      </c>
      <c r="B93" t="s">
        <v>917</v>
      </c>
      <c r="C93" t="s">
        <v>1252</v>
      </c>
      <c r="D93" t="s">
        <v>1658</v>
      </c>
      <c r="E93" t="s">
        <v>1682</v>
      </c>
      <c r="F93" t="s">
        <v>1164</v>
      </c>
      <c r="R93" t="s">
        <v>2117</v>
      </c>
      <c r="T93" t="s">
        <v>2270</v>
      </c>
      <c r="AA93" t="s">
        <v>2457</v>
      </c>
    </row>
    <row r="94" spans="1:27" x14ac:dyDescent="0.25">
      <c r="A94" t="s">
        <v>117</v>
      </c>
      <c r="B94" t="s">
        <v>918</v>
      </c>
      <c r="C94" t="s">
        <v>1253</v>
      </c>
      <c r="D94" t="s">
        <v>1659</v>
      </c>
      <c r="E94" t="s">
        <v>1755</v>
      </c>
      <c r="F94" t="s">
        <v>1165</v>
      </c>
      <c r="R94" t="s">
        <v>2118</v>
      </c>
      <c r="T94" t="s">
        <v>2271</v>
      </c>
      <c r="AA94" t="s">
        <v>2458</v>
      </c>
    </row>
    <row r="95" spans="1:27" x14ac:dyDescent="0.25">
      <c r="A95" t="s">
        <v>118</v>
      </c>
      <c r="B95" t="s">
        <v>919</v>
      </c>
      <c r="C95" t="s">
        <v>1254</v>
      </c>
      <c r="D95" t="s">
        <v>1660</v>
      </c>
      <c r="E95" t="s">
        <v>1756</v>
      </c>
      <c r="F95" t="s">
        <v>1166</v>
      </c>
      <c r="R95" t="s">
        <v>2119</v>
      </c>
      <c r="T95" t="s">
        <v>2272</v>
      </c>
      <c r="AA95" t="s">
        <v>2459</v>
      </c>
    </row>
    <row r="96" spans="1:27" x14ac:dyDescent="0.25">
      <c r="A96" t="s">
        <v>119</v>
      </c>
      <c r="B96" t="s">
        <v>920</v>
      </c>
      <c r="C96" t="s">
        <v>1255</v>
      </c>
      <c r="D96" t="s">
        <v>1661</v>
      </c>
      <c r="E96" t="s">
        <v>1757</v>
      </c>
      <c r="F96" t="s">
        <v>1167</v>
      </c>
      <c r="R96" t="s">
        <v>2120</v>
      </c>
      <c r="T96" t="s">
        <v>2273</v>
      </c>
      <c r="AA96" t="s">
        <v>2460</v>
      </c>
    </row>
    <row r="97" spans="1:27" x14ac:dyDescent="0.25">
      <c r="A97" t="s">
        <v>120</v>
      </c>
      <c r="B97" t="s">
        <v>921</v>
      </c>
      <c r="C97" t="s">
        <v>1256</v>
      </c>
      <c r="D97" t="s">
        <v>1662</v>
      </c>
      <c r="E97" t="s">
        <v>1758</v>
      </c>
      <c r="F97" t="s">
        <v>1168</v>
      </c>
      <c r="R97" t="s">
        <v>2121</v>
      </c>
      <c r="T97" t="s">
        <v>1293</v>
      </c>
      <c r="AA97" t="s">
        <v>2461</v>
      </c>
    </row>
    <row r="98" spans="1:27" x14ac:dyDescent="0.25">
      <c r="A98" t="s">
        <v>121</v>
      </c>
      <c r="B98" t="s">
        <v>922</v>
      </c>
      <c r="C98" t="s">
        <v>1257</v>
      </c>
      <c r="D98" t="s">
        <v>1663</v>
      </c>
      <c r="E98" t="s">
        <v>224</v>
      </c>
      <c r="F98" t="s">
        <v>1169</v>
      </c>
      <c r="R98" t="s">
        <v>2122</v>
      </c>
      <c r="T98" t="s">
        <v>1295</v>
      </c>
      <c r="AA98" t="s">
        <v>2462</v>
      </c>
    </row>
    <row r="99" spans="1:27" x14ac:dyDescent="0.25">
      <c r="A99" t="s">
        <v>122</v>
      </c>
      <c r="B99" t="s">
        <v>923</v>
      </c>
      <c r="C99" t="s">
        <v>1258</v>
      </c>
      <c r="D99" t="s">
        <v>1664</v>
      </c>
      <c r="E99" t="s">
        <v>1759</v>
      </c>
      <c r="F99" t="s">
        <v>1170</v>
      </c>
      <c r="R99" t="s">
        <v>2123</v>
      </c>
      <c r="T99" t="s">
        <v>2274</v>
      </c>
      <c r="AA99" t="s">
        <v>2463</v>
      </c>
    </row>
    <row r="100" spans="1:27" x14ac:dyDescent="0.25">
      <c r="A100" t="s">
        <v>123</v>
      </c>
      <c r="B100" t="s">
        <v>924</v>
      </c>
      <c r="C100" t="s">
        <v>1259</v>
      </c>
      <c r="D100" t="s">
        <v>1665</v>
      </c>
      <c r="F100" t="s">
        <v>1171</v>
      </c>
      <c r="R100" t="s">
        <v>2124</v>
      </c>
      <c r="T100" t="s">
        <v>1300</v>
      </c>
      <c r="AA100" t="s">
        <v>2464</v>
      </c>
    </row>
    <row r="101" spans="1:27" x14ac:dyDescent="0.25">
      <c r="A101" t="s">
        <v>124</v>
      </c>
      <c r="B101" t="s">
        <v>925</v>
      </c>
      <c r="C101" t="s">
        <v>1260</v>
      </c>
      <c r="D101" t="s">
        <v>1666</v>
      </c>
      <c r="F101" t="s">
        <v>1850</v>
      </c>
      <c r="R101" t="s">
        <v>2125</v>
      </c>
      <c r="T101" t="s">
        <v>1302</v>
      </c>
      <c r="AA101" t="s">
        <v>2465</v>
      </c>
    </row>
    <row r="102" spans="1:27" x14ac:dyDescent="0.25">
      <c r="A102" t="s">
        <v>125</v>
      </c>
      <c r="B102" t="s">
        <v>926</v>
      </c>
      <c r="C102" t="s">
        <v>1261</v>
      </c>
      <c r="D102" t="s">
        <v>1667</v>
      </c>
      <c r="F102" t="s">
        <v>1851</v>
      </c>
      <c r="R102" t="s">
        <v>2126</v>
      </c>
      <c r="T102" t="s">
        <v>2275</v>
      </c>
      <c r="AA102" t="s">
        <v>2466</v>
      </c>
    </row>
    <row r="103" spans="1:27" x14ac:dyDescent="0.25">
      <c r="A103" t="s">
        <v>126</v>
      </c>
      <c r="B103" t="s">
        <v>927</v>
      </c>
      <c r="C103" t="s">
        <v>1262</v>
      </c>
      <c r="D103" t="s">
        <v>1668</v>
      </c>
      <c r="F103" t="s">
        <v>1852</v>
      </c>
      <c r="R103" t="s">
        <v>2127</v>
      </c>
      <c r="T103" t="s">
        <v>2276</v>
      </c>
    </row>
    <row r="104" spans="1:27" x14ac:dyDescent="0.25">
      <c r="A104" t="s">
        <v>127</v>
      </c>
      <c r="B104" t="s">
        <v>928</v>
      </c>
      <c r="C104" t="s">
        <v>1263</v>
      </c>
      <c r="D104" t="s">
        <v>1669</v>
      </c>
      <c r="F104" t="s">
        <v>1853</v>
      </c>
      <c r="R104" t="s">
        <v>2128</v>
      </c>
      <c r="T104" t="s">
        <v>1307</v>
      </c>
    </row>
    <row r="105" spans="1:27" x14ac:dyDescent="0.25">
      <c r="A105" t="s">
        <v>128</v>
      </c>
      <c r="B105" t="s">
        <v>929</v>
      </c>
      <c r="C105" t="s">
        <v>1264</v>
      </c>
      <c r="D105" t="s">
        <v>1670</v>
      </c>
      <c r="F105" t="s">
        <v>1854</v>
      </c>
      <c r="R105" t="s">
        <v>2129</v>
      </c>
      <c r="T105" t="s">
        <v>1311</v>
      </c>
    </row>
    <row r="106" spans="1:27" x14ac:dyDescent="0.25">
      <c r="A106" t="s">
        <v>129</v>
      </c>
      <c r="B106" t="s">
        <v>930</v>
      </c>
      <c r="C106" t="s">
        <v>1265</v>
      </c>
      <c r="D106" t="s">
        <v>1671</v>
      </c>
      <c r="F106" t="s">
        <v>1173</v>
      </c>
      <c r="R106" t="s">
        <v>2130</v>
      </c>
      <c r="T106" t="s">
        <v>1313</v>
      </c>
    </row>
    <row r="107" spans="1:27" x14ac:dyDescent="0.25">
      <c r="A107" t="s">
        <v>130</v>
      </c>
      <c r="B107" t="s">
        <v>931</v>
      </c>
      <c r="C107" t="s">
        <v>1266</v>
      </c>
      <c r="D107" t="s">
        <v>1672</v>
      </c>
      <c r="F107" t="s">
        <v>1174</v>
      </c>
      <c r="R107" t="s">
        <v>2131</v>
      </c>
      <c r="T107" t="s">
        <v>2277</v>
      </c>
    </row>
    <row r="108" spans="1:27" x14ac:dyDescent="0.25">
      <c r="A108" t="s">
        <v>131</v>
      </c>
      <c r="B108" t="s">
        <v>932</v>
      </c>
      <c r="C108" t="s">
        <v>1267</v>
      </c>
      <c r="D108" t="s">
        <v>563</v>
      </c>
      <c r="F108" t="s">
        <v>1175</v>
      </c>
      <c r="R108" t="s">
        <v>2132</v>
      </c>
      <c r="T108" t="s">
        <v>2278</v>
      </c>
    </row>
    <row r="109" spans="1:27" x14ac:dyDescent="0.25">
      <c r="A109" t="s">
        <v>132</v>
      </c>
      <c r="B109" t="s">
        <v>933</v>
      </c>
      <c r="C109" t="s">
        <v>1268</v>
      </c>
      <c r="D109" t="s">
        <v>1673</v>
      </c>
      <c r="F109" t="s">
        <v>1176</v>
      </c>
      <c r="R109" t="s">
        <v>2133</v>
      </c>
      <c r="T109" t="s">
        <v>1899</v>
      </c>
    </row>
    <row r="110" spans="1:27" x14ac:dyDescent="0.25">
      <c r="A110" t="s">
        <v>133</v>
      </c>
      <c r="B110" t="s">
        <v>934</v>
      </c>
      <c r="C110" t="s">
        <v>1269</v>
      </c>
      <c r="D110" t="s">
        <v>1674</v>
      </c>
      <c r="F110" t="s">
        <v>1177</v>
      </c>
      <c r="R110" t="s">
        <v>2134</v>
      </c>
      <c r="T110" t="s">
        <v>2279</v>
      </c>
    </row>
    <row r="111" spans="1:27" x14ac:dyDescent="0.25">
      <c r="A111" t="s">
        <v>134</v>
      </c>
      <c r="B111" t="s">
        <v>935</v>
      </c>
      <c r="C111" t="s">
        <v>1270</v>
      </c>
      <c r="D111" t="s">
        <v>1675</v>
      </c>
      <c r="F111" t="s">
        <v>1855</v>
      </c>
      <c r="R111" t="s">
        <v>2135</v>
      </c>
      <c r="T111" t="s">
        <v>2280</v>
      </c>
    </row>
    <row r="112" spans="1:27" x14ac:dyDescent="0.25">
      <c r="A112" t="s">
        <v>135</v>
      </c>
      <c r="B112" t="s">
        <v>936</v>
      </c>
      <c r="C112" t="s">
        <v>1271</v>
      </c>
      <c r="D112" t="s">
        <v>1676</v>
      </c>
      <c r="F112" t="s">
        <v>1856</v>
      </c>
      <c r="R112" t="s">
        <v>2136</v>
      </c>
      <c r="T112" t="s">
        <v>2281</v>
      </c>
    </row>
    <row r="113" spans="1:20" x14ac:dyDescent="0.25">
      <c r="A113" t="s">
        <v>136</v>
      </c>
      <c r="B113" t="s">
        <v>937</v>
      </c>
      <c r="C113" t="s">
        <v>1272</v>
      </c>
      <c r="D113" t="s">
        <v>1677</v>
      </c>
      <c r="F113" t="s">
        <v>1857</v>
      </c>
      <c r="R113" t="s">
        <v>2137</v>
      </c>
      <c r="T113" t="s">
        <v>1338</v>
      </c>
    </row>
    <row r="114" spans="1:20" x14ac:dyDescent="0.25">
      <c r="A114" t="s">
        <v>137</v>
      </c>
      <c r="B114" t="s">
        <v>938</v>
      </c>
      <c r="C114" t="s">
        <v>1273</v>
      </c>
      <c r="D114" t="s">
        <v>1678</v>
      </c>
      <c r="F114" t="s">
        <v>1858</v>
      </c>
      <c r="R114" t="s">
        <v>2138</v>
      </c>
      <c r="T114" t="s">
        <v>1342</v>
      </c>
    </row>
    <row r="115" spans="1:20" x14ac:dyDescent="0.25">
      <c r="A115" t="s">
        <v>138</v>
      </c>
      <c r="B115" t="s">
        <v>939</v>
      </c>
      <c r="C115" t="s">
        <v>1274</v>
      </c>
      <c r="D115" t="s">
        <v>1679</v>
      </c>
      <c r="F115" t="s">
        <v>1859</v>
      </c>
      <c r="R115" t="s">
        <v>2139</v>
      </c>
      <c r="T115" t="s">
        <v>2282</v>
      </c>
    </row>
    <row r="116" spans="1:20" x14ac:dyDescent="0.25">
      <c r="A116" t="s">
        <v>139</v>
      </c>
      <c r="B116" t="s">
        <v>940</v>
      </c>
      <c r="C116" t="s">
        <v>1275</v>
      </c>
      <c r="D116" t="s">
        <v>1680</v>
      </c>
      <c r="F116" t="s">
        <v>1181</v>
      </c>
      <c r="R116" t="s">
        <v>2140</v>
      </c>
      <c r="T116" t="s">
        <v>2283</v>
      </c>
    </row>
    <row r="117" spans="1:20" x14ac:dyDescent="0.25">
      <c r="A117" t="s">
        <v>140</v>
      </c>
      <c r="B117" t="s">
        <v>941</v>
      </c>
      <c r="C117" t="s">
        <v>1276</v>
      </c>
      <c r="D117" t="s">
        <v>1681</v>
      </c>
      <c r="F117" t="s">
        <v>1182</v>
      </c>
      <c r="R117" t="s">
        <v>2141</v>
      </c>
      <c r="T117" t="s">
        <v>2284</v>
      </c>
    </row>
    <row r="118" spans="1:20" x14ac:dyDescent="0.25">
      <c r="A118" t="s">
        <v>141</v>
      </c>
      <c r="B118" t="s">
        <v>942</v>
      </c>
      <c r="C118" t="s">
        <v>1277</v>
      </c>
      <c r="D118" t="s">
        <v>1682</v>
      </c>
      <c r="F118" t="s">
        <v>1183</v>
      </c>
      <c r="R118" t="s">
        <v>2142</v>
      </c>
      <c r="T118" t="s">
        <v>2285</v>
      </c>
    </row>
    <row r="119" spans="1:20" x14ac:dyDescent="0.25">
      <c r="A119" t="s">
        <v>142</v>
      </c>
      <c r="B119" t="s">
        <v>943</v>
      </c>
      <c r="C119" t="s">
        <v>1278</v>
      </c>
      <c r="D119" t="s">
        <v>1683</v>
      </c>
      <c r="F119" t="s">
        <v>1184</v>
      </c>
      <c r="R119" t="s">
        <v>2143</v>
      </c>
      <c r="T119" t="s">
        <v>2286</v>
      </c>
    </row>
    <row r="120" spans="1:20" x14ac:dyDescent="0.25">
      <c r="A120" t="s">
        <v>143</v>
      </c>
      <c r="B120" t="s">
        <v>944</v>
      </c>
      <c r="C120" t="s">
        <v>1279</v>
      </c>
      <c r="D120" t="s">
        <v>1684</v>
      </c>
      <c r="F120" t="s">
        <v>1186</v>
      </c>
      <c r="R120" t="s">
        <v>2144</v>
      </c>
      <c r="T120" t="s">
        <v>2287</v>
      </c>
    </row>
    <row r="121" spans="1:20" x14ac:dyDescent="0.25">
      <c r="A121" t="s">
        <v>144</v>
      </c>
      <c r="B121" t="s">
        <v>945</v>
      </c>
      <c r="C121" t="s">
        <v>1280</v>
      </c>
      <c r="D121" t="s">
        <v>1685</v>
      </c>
      <c r="F121" t="s">
        <v>1191</v>
      </c>
      <c r="R121" t="s">
        <v>2145</v>
      </c>
      <c r="T121" t="s">
        <v>2288</v>
      </c>
    </row>
    <row r="122" spans="1:20" x14ac:dyDescent="0.25">
      <c r="A122" t="s">
        <v>145</v>
      </c>
      <c r="B122" t="s">
        <v>946</v>
      </c>
      <c r="C122" t="s">
        <v>1281</v>
      </c>
      <c r="D122" t="s">
        <v>1686</v>
      </c>
      <c r="F122" t="s">
        <v>1192</v>
      </c>
      <c r="R122" t="s">
        <v>2146</v>
      </c>
      <c r="T122" t="s">
        <v>2289</v>
      </c>
    </row>
    <row r="123" spans="1:20" x14ac:dyDescent="0.25">
      <c r="A123" t="s">
        <v>146</v>
      </c>
      <c r="B123" t="s">
        <v>947</v>
      </c>
      <c r="C123" t="s">
        <v>1282</v>
      </c>
      <c r="D123" t="s">
        <v>1687</v>
      </c>
      <c r="F123" t="s">
        <v>1193</v>
      </c>
      <c r="R123" t="s">
        <v>2147</v>
      </c>
      <c r="T123" t="s">
        <v>2290</v>
      </c>
    </row>
    <row r="124" spans="1:20" x14ac:dyDescent="0.25">
      <c r="A124" t="s">
        <v>147</v>
      </c>
      <c r="B124" t="s">
        <v>948</v>
      </c>
      <c r="C124" t="s">
        <v>1283</v>
      </c>
      <c r="D124" t="s">
        <v>1688</v>
      </c>
      <c r="F124" t="s">
        <v>1195</v>
      </c>
      <c r="T124" t="s">
        <v>2291</v>
      </c>
    </row>
    <row r="125" spans="1:20" x14ac:dyDescent="0.25">
      <c r="A125" t="s">
        <v>148</v>
      </c>
      <c r="B125" t="s">
        <v>949</v>
      </c>
      <c r="C125" t="s">
        <v>1284</v>
      </c>
      <c r="D125" t="s">
        <v>1689</v>
      </c>
      <c r="F125" t="s">
        <v>1860</v>
      </c>
      <c r="T125" t="s">
        <v>2292</v>
      </c>
    </row>
    <row r="126" spans="1:20" x14ac:dyDescent="0.25">
      <c r="A126" t="s">
        <v>149</v>
      </c>
      <c r="B126" t="s">
        <v>950</v>
      </c>
      <c r="C126" t="s">
        <v>1285</v>
      </c>
      <c r="D126" t="s">
        <v>1690</v>
      </c>
      <c r="F126" t="s">
        <v>1861</v>
      </c>
      <c r="T126" t="s">
        <v>2293</v>
      </c>
    </row>
    <row r="127" spans="1:20" x14ac:dyDescent="0.25">
      <c r="A127" t="s">
        <v>150</v>
      </c>
      <c r="B127" t="s">
        <v>951</v>
      </c>
      <c r="C127" t="s">
        <v>1286</v>
      </c>
      <c r="D127" t="s">
        <v>1691</v>
      </c>
      <c r="F127" t="s">
        <v>1862</v>
      </c>
      <c r="T127" t="s">
        <v>1347</v>
      </c>
    </row>
    <row r="128" spans="1:20" x14ac:dyDescent="0.25">
      <c r="A128" t="s">
        <v>151</v>
      </c>
      <c r="B128" t="s">
        <v>952</v>
      </c>
      <c r="C128" t="s">
        <v>1287</v>
      </c>
      <c r="D128" t="s">
        <v>1692</v>
      </c>
      <c r="F128" t="s">
        <v>1863</v>
      </c>
      <c r="T128" t="s">
        <v>1349</v>
      </c>
    </row>
    <row r="129" spans="1:20" x14ac:dyDescent="0.25">
      <c r="A129" t="s">
        <v>152</v>
      </c>
      <c r="B129" t="s">
        <v>552</v>
      </c>
      <c r="C129" t="s">
        <v>1288</v>
      </c>
      <c r="D129" t="s">
        <v>1693</v>
      </c>
      <c r="F129" t="s">
        <v>1864</v>
      </c>
      <c r="T129" t="s">
        <v>1351</v>
      </c>
    </row>
    <row r="130" spans="1:20" x14ac:dyDescent="0.25">
      <c r="A130" t="s">
        <v>153</v>
      </c>
      <c r="B130" t="s">
        <v>553</v>
      </c>
      <c r="C130" t="s">
        <v>1289</v>
      </c>
      <c r="D130" t="s">
        <v>1694</v>
      </c>
      <c r="F130" t="s">
        <v>1865</v>
      </c>
      <c r="T130" t="s">
        <v>2294</v>
      </c>
    </row>
    <row r="131" spans="1:20" x14ac:dyDescent="0.25">
      <c r="A131" t="s">
        <v>154</v>
      </c>
      <c r="B131" t="s">
        <v>554</v>
      </c>
      <c r="C131" t="s">
        <v>1290</v>
      </c>
      <c r="D131" t="s">
        <v>1695</v>
      </c>
      <c r="F131" t="s">
        <v>1866</v>
      </c>
      <c r="T131" t="s">
        <v>8</v>
      </c>
    </row>
    <row r="132" spans="1:20" x14ac:dyDescent="0.25">
      <c r="A132" t="s">
        <v>155</v>
      </c>
      <c r="B132" t="s">
        <v>953</v>
      </c>
      <c r="C132" t="s">
        <v>1291</v>
      </c>
      <c r="D132" t="s">
        <v>1696</v>
      </c>
      <c r="F132" t="s">
        <v>1867</v>
      </c>
      <c r="T132" t="s">
        <v>1364</v>
      </c>
    </row>
    <row r="133" spans="1:20" x14ac:dyDescent="0.25">
      <c r="A133" t="s">
        <v>156</v>
      </c>
      <c r="B133" t="s">
        <v>556</v>
      </c>
      <c r="C133" t="s">
        <v>1292</v>
      </c>
      <c r="D133" t="s">
        <v>1697</v>
      </c>
      <c r="F133" t="s">
        <v>1868</v>
      </c>
      <c r="T133" t="s">
        <v>1366</v>
      </c>
    </row>
    <row r="134" spans="1:20" x14ac:dyDescent="0.25">
      <c r="A134" t="s">
        <v>157</v>
      </c>
      <c r="B134" t="s">
        <v>954</v>
      </c>
      <c r="C134" t="s">
        <v>1293</v>
      </c>
      <c r="D134" t="s">
        <v>1698</v>
      </c>
      <c r="F134" t="s">
        <v>1869</v>
      </c>
      <c r="T134" t="s">
        <v>2295</v>
      </c>
    </row>
    <row r="135" spans="1:20" x14ac:dyDescent="0.25">
      <c r="A135" t="s">
        <v>158</v>
      </c>
      <c r="B135" t="s">
        <v>558</v>
      </c>
      <c r="C135" t="s">
        <v>1294</v>
      </c>
      <c r="D135" t="s">
        <v>1699</v>
      </c>
      <c r="F135" t="s">
        <v>1200</v>
      </c>
      <c r="T135" t="s">
        <v>2296</v>
      </c>
    </row>
    <row r="136" spans="1:20" x14ac:dyDescent="0.25">
      <c r="A136" t="s">
        <v>159</v>
      </c>
      <c r="B136" t="s">
        <v>955</v>
      </c>
      <c r="C136" t="s">
        <v>1295</v>
      </c>
      <c r="D136" t="s">
        <v>1700</v>
      </c>
      <c r="F136" t="s">
        <v>1201</v>
      </c>
      <c r="T136" t="s">
        <v>2297</v>
      </c>
    </row>
    <row r="137" spans="1:20" x14ac:dyDescent="0.25">
      <c r="A137" t="s">
        <v>160</v>
      </c>
      <c r="B137" t="s">
        <v>956</v>
      </c>
      <c r="C137" t="s">
        <v>1296</v>
      </c>
      <c r="D137" t="s">
        <v>1701</v>
      </c>
      <c r="F137" t="s">
        <v>1202</v>
      </c>
      <c r="T137" t="s">
        <v>2298</v>
      </c>
    </row>
    <row r="138" spans="1:20" x14ac:dyDescent="0.25">
      <c r="A138" t="s">
        <v>161</v>
      </c>
      <c r="B138" t="s">
        <v>957</v>
      </c>
      <c r="C138" t="s">
        <v>1297</v>
      </c>
      <c r="D138" t="s">
        <v>1702</v>
      </c>
      <c r="F138" t="s">
        <v>1204</v>
      </c>
      <c r="T138" t="s">
        <v>2299</v>
      </c>
    </row>
    <row r="139" spans="1:20" x14ac:dyDescent="0.25">
      <c r="A139" t="s">
        <v>162</v>
      </c>
      <c r="B139" t="s">
        <v>958</v>
      </c>
      <c r="C139" t="s">
        <v>1298</v>
      </c>
      <c r="D139" t="s">
        <v>1703</v>
      </c>
      <c r="F139" t="s">
        <v>1206</v>
      </c>
      <c r="T139" t="s">
        <v>2300</v>
      </c>
    </row>
    <row r="140" spans="1:20" x14ac:dyDescent="0.25">
      <c r="A140" t="s">
        <v>163</v>
      </c>
      <c r="B140" t="s">
        <v>959</v>
      </c>
      <c r="C140" t="s">
        <v>1299</v>
      </c>
      <c r="D140" t="s">
        <v>1704</v>
      </c>
      <c r="F140" t="s">
        <v>1209</v>
      </c>
      <c r="T140" t="s">
        <v>2301</v>
      </c>
    </row>
    <row r="141" spans="1:20" x14ac:dyDescent="0.25">
      <c r="A141" t="s">
        <v>164</v>
      </c>
      <c r="B141" t="s">
        <v>960</v>
      </c>
      <c r="C141" t="s">
        <v>1300</v>
      </c>
      <c r="D141" t="s">
        <v>1705</v>
      </c>
      <c r="F141" t="s">
        <v>1210</v>
      </c>
      <c r="T141" t="s">
        <v>2302</v>
      </c>
    </row>
    <row r="142" spans="1:20" x14ac:dyDescent="0.25">
      <c r="A142" t="s">
        <v>165</v>
      </c>
      <c r="B142" t="s">
        <v>569</v>
      </c>
      <c r="C142" t="s">
        <v>1301</v>
      </c>
      <c r="D142" t="s">
        <v>1706</v>
      </c>
      <c r="F142" t="s">
        <v>1211</v>
      </c>
      <c r="T142" t="s">
        <v>1387</v>
      </c>
    </row>
    <row r="143" spans="1:20" x14ac:dyDescent="0.25">
      <c r="A143" t="s">
        <v>166</v>
      </c>
      <c r="B143" t="s">
        <v>570</v>
      </c>
      <c r="C143" t="s">
        <v>1302</v>
      </c>
      <c r="D143" t="s">
        <v>1707</v>
      </c>
      <c r="F143" t="s">
        <v>1213</v>
      </c>
      <c r="T143" t="s">
        <v>1389</v>
      </c>
    </row>
    <row r="144" spans="1:20" x14ac:dyDescent="0.25">
      <c r="A144" t="s">
        <v>167</v>
      </c>
      <c r="B144" t="s">
        <v>571</v>
      </c>
      <c r="C144" t="s">
        <v>1303</v>
      </c>
      <c r="D144" t="s">
        <v>1708</v>
      </c>
      <c r="F144" t="s">
        <v>1215</v>
      </c>
      <c r="T144" t="s">
        <v>1391</v>
      </c>
    </row>
    <row r="145" spans="1:20" x14ac:dyDescent="0.25">
      <c r="A145" t="s">
        <v>168</v>
      </c>
      <c r="B145" t="s">
        <v>961</v>
      </c>
      <c r="C145" t="s">
        <v>1304</v>
      </c>
      <c r="D145" t="s">
        <v>1709</v>
      </c>
      <c r="F145" t="s">
        <v>1870</v>
      </c>
      <c r="T145" t="s">
        <v>1398</v>
      </c>
    </row>
    <row r="146" spans="1:20" x14ac:dyDescent="0.25">
      <c r="A146" t="s">
        <v>169</v>
      </c>
      <c r="B146" t="s">
        <v>573</v>
      </c>
      <c r="C146" t="s">
        <v>1305</v>
      </c>
      <c r="D146" t="s">
        <v>1710</v>
      </c>
      <c r="F146" t="s">
        <v>1871</v>
      </c>
      <c r="T146" t="s">
        <v>9</v>
      </c>
    </row>
    <row r="147" spans="1:20" x14ac:dyDescent="0.25">
      <c r="A147" t="s">
        <v>170</v>
      </c>
      <c r="B147" t="s">
        <v>962</v>
      </c>
      <c r="C147" t="s">
        <v>1306</v>
      </c>
      <c r="D147" t="s">
        <v>1711</v>
      </c>
      <c r="F147" t="s">
        <v>1872</v>
      </c>
      <c r="T147" t="s">
        <v>2303</v>
      </c>
    </row>
    <row r="148" spans="1:20" x14ac:dyDescent="0.25">
      <c r="A148" t="s">
        <v>171</v>
      </c>
      <c r="B148" t="s">
        <v>575</v>
      </c>
      <c r="C148" t="s">
        <v>1307</v>
      </c>
      <c r="D148" t="s">
        <v>1712</v>
      </c>
      <c r="F148" t="s">
        <v>1873</v>
      </c>
      <c r="T148" t="s">
        <v>2304</v>
      </c>
    </row>
    <row r="149" spans="1:20" x14ac:dyDescent="0.25">
      <c r="A149" t="s">
        <v>172</v>
      </c>
      <c r="B149" t="s">
        <v>963</v>
      </c>
      <c r="C149" t="s">
        <v>1308</v>
      </c>
      <c r="D149" t="s">
        <v>1713</v>
      </c>
      <c r="F149" t="s">
        <v>1219</v>
      </c>
      <c r="T149" t="s">
        <v>2305</v>
      </c>
    </row>
    <row r="150" spans="1:20" x14ac:dyDescent="0.25">
      <c r="A150" t="s">
        <v>173</v>
      </c>
      <c r="B150" t="s">
        <v>964</v>
      </c>
      <c r="C150" t="s">
        <v>1309</v>
      </c>
      <c r="D150" t="s">
        <v>1714</v>
      </c>
      <c r="F150" t="s">
        <v>1220</v>
      </c>
      <c r="T150" t="s">
        <v>2306</v>
      </c>
    </row>
    <row r="151" spans="1:20" x14ac:dyDescent="0.25">
      <c r="A151" t="s">
        <v>174</v>
      </c>
      <c r="B151" t="s">
        <v>965</v>
      </c>
      <c r="C151" t="s">
        <v>1310</v>
      </c>
      <c r="D151" t="s">
        <v>1715</v>
      </c>
      <c r="F151" t="s">
        <v>1222</v>
      </c>
      <c r="T151" t="s">
        <v>1420</v>
      </c>
    </row>
    <row r="152" spans="1:20" x14ac:dyDescent="0.25">
      <c r="A152" t="s">
        <v>175</v>
      </c>
      <c r="B152" t="s">
        <v>966</v>
      </c>
      <c r="C152" t="s">
        <v>1311</v>
      </c>
      <c r="D152" t="s">
        <v>1716</v>
      </c>
      <c r="F152" t="s">
        <v>1224</v>
      </c>
      <c r="T152" t="s">
        <v>1422</v>
      </c>
    </row>
    <row r="153" spans="1:20" x14ac:dyDescent="0.25">
      <c r="A153" t="s">
        <v>176</v>
      </c>
      <c r="B153" t="s">
        <v>967</v>
      </c>
      <c r="C153" t="s">
        <v>1312</v>
      </c>
      <c r="D153" t="s">
        <v>1717</v>
      </c>
      <c r="F153" t="s">
        <v>1226</v>
      </c>
      <c r="T153" t="s">
        <v>1424</v>
      </c>
    </row>
    <row r="154" spans="1:20" x14ac:dyDescent="0.25">
      <c r="A154" t="s">
        <v>177</v>
      </c>
      <c r="B154" t="s">
        <v>968</v>
      </c>
      <c r="C154" t="s">
        <v>1313</v>
      </c>
      <c r="D154" t="s">
        <v>1718</v>
      </c>
      <c r="F154" t="s">
        <v>1874</v>
      </c>
      <c r="T154" t="s">
        <v>2307</v>
      </c>
    </row>
    <row r="155" spans="1:20" x14ac:dyDescent="0.25">
      <c r="A155" t="s">
        <v>178</v>
      </c>
      <c r="B155" t="s">
        <v>969</v>
      </c>
      <c r="C155" t="s">
        <v>1314</v>
      </c>
      <c r="D155" t="s">
        <v>1719</v>
      </c>
      <c r="F155" t="s">
        <v>1875</v>
      </c>
      <c r="T155" t="s">
        <v>1433</v>
      </c>
    </row>
    <row r="156" spans="1:20" x14ac:dyDescent="0.25">
      <c r="A156" t="s">
        <v>179</v>
      </c>
      <c r="B156" t="s">
        <v>970</v>
      </c>
      <c r="C156" t="s">
        <v>1315</v>
      </c>
      <c r="D156" t="s">
        <v>1720</v>
      </c>
      <c r="F156" t="s">
        <v>1876</v>
      </c>
      <c r="T156" t="s">
        <v>2308</v>
      </c>
    </row>
    <row r="157" spans="1:20" x14ac:dyDescent="0.25">
      <c r="A157" t="s">
        <v>180</v>
      </c>
      <c r="B157" t="s">
        <v>971</v>
      </c>
      <c r="C157" t="s">
        <v>1316</v>
      </c>
      <c r="D157" t="s">
        <v>1721</v>
      </c>
      <c r="F157" t="s">
        <v>1877</v>
      </c>
      <c r="T157" t="s">
        <v>2309</v>
      </c>
    </row>
    <row r="158" spans="1:20" x14ac:dyDescent="0.25">
      <c r="A158" t="s">
        <v>181</v>
      </c>
      <c r="B158" t="s">
        <v>972</v>
      </c>
      <c r="C158" t="s">
        <v>1317</v>
      </c>
      <c r="F158" t="s">
        <v>1878</v>
      </c>
      <c r="T158" t="s">
        <v>2310</v>
      </c>
    </row>
    <row r="159" spans="1:20" x14ac:dyDescent="0.25">
      <c r="A159" t="s">
        <v>182</v>
      </c>
      <c r="B159" t="s">
        <v>973</v>
      </c>
      <c r="C159" t="s">
        <v>1318</v>
      </c>
      <c r="F159" t="s">
        <v>1247</v>
      </c>
      <c r="T159" t="s">
        <v>2311</v>
      </c>
    </row>
    <row r="160" spans="1:20" x14ac:dyDescent="0.25">
      <c r="A160" t="s">
        <v>183</v>
      </c>
      <c r="B160" t="s">
        <v>974</v>
      </c>
      <c r="C160" t="s">
        <v>1319</v>
      </c>
      <c r="F160" t="s">
        <v>1249</v>
      </c>
      <c r="T160" t="s">
        <v>2312</v>
      </c>
    </row>
    <row r="161" spans="1:20" x14ac:dyDescent="0.25">
      <c r="A161" t="s">
        <v>184</v>
      </c>
      <c r="B161" t="s">
        <v>975</v>
      </c>
      <c r="C161" t="s">
        <v>1320</v>
      </c>
      <c r="F161" t="s">
        <v>1251</v>
      </c>
      <c r="T161" t="s">
        <v>2313</v>
      </c>
    </row>
    <row r="162" spans="1:20" x14ac:dyDescent="0.25">
      <c r="A162" t="s">
        <v>185</v>
      </c>
      <c r="B162" t="s">
        <v>976</v>
      </c>
      <c r="C162" t="s">
        <v>1321</v>
      </c>
      <c r="F162" t="s">
        <v>1252</v>
      </c>
      <c r="T162" t="s">
        <v>2314</v>
      </c>
    </row>
    <row r="163" spans="1:20" x14ac:dyDescent="0.25">
      <c r="A163" t="s">
        <v>186</v>
      </c>
      <c r="B163" t="s">
        <v>977</v>
      </c>
      <c r="C163" t="s">
        <v>1322</v>
      </c>
      <c r="F163" t="s">
        <v>1255</v>
      </c>
      <c r="T163" t="s">
        <v>2315</v>
      </c>
    </row>
    <row r="164" spans="1:20" x14ac:dyDescent="0.25">
      <c r="A164" t="s">
        <v>187</v>
      </c>
      <c r="B164" t="s">
        <v>978</v>
      </c>
      <c r="C164" t="s">
        <v>1323</v>
      </c>
      <c r="F164" t="s">
        <v>1257</v>
      </c>
      <c r="T164" t="s">
        <v>2316</v>
      </c>
    </row>
    <row r="165" spans="1:20" x14ac:dyDescent="0.25">
      <c r="A165" t="s">
        <v>188</v>
      </c>
      <c r="B165" t="s">
        <v>979</v>
      </c>
      <c r="C165" t="s">
        <v>1324</v>
      </c>
      <c r="F165" t="s">
        <v>1259</v>
      </c>
      <c r="T165" t="s">
        <v>2317</v>
      </c>
    </row>
    <row r="166" spans="1:20" x14ac:dyDescent="0.25">
      <c r="A166" t="s">
        <v>189</v>
      </c>
      <c r="B166" t="s">
        <v>980</v>
      </c>
      <c r="C166" t="s">
        <v>7</v>
      </c>
      <c r="F166" t="s">
        <v>1261</v>
      </c>
      <c r="T166" t="s">
        <v>2318</v>
      </c>
    </row>
    <row r="167" spans="1:20" x14ac:dyDescent="0.25">
      <c r="A167" t="s">
        <v>190</v>
      </c>
      <c r="B167" t="s">
        <v>981</v>
      </c>
      <c r="C167" t="s">
        <v>1325</v>
      </c>
      <c r="F167" t="s">
        <v>1264</v>
      </c>
      <c r="T167" t="s">
        <v>2319</v>
      </c>
    </row>
    <row r="168" spans="1:20" x14ac:dyDescent="0.25">
      <c r="A168" t="s">
        <v>191</v>
      </c>
      <c r="B168" t="s">
        <v>982</v>
      </c>
      <c r="C168" t="s">
        <v>1326</v>
      </c>
      <c r="F168" t="s">
        <v>1266</v>
      </c>
      <c r="T168" t="s">
        <v>2320</v>
      </c>
    </row>
    <row r="169" spans="1:20" x14ac:dyDescent="0.25">
      <c r="A169" t="s">
        <v>192</v>
      </c>
      <c r="B169" t="s">
        <v>983</v>
      </c>
      <c r="C169" t="s">
        <v>1327</v>
      </c>
      <c r="F169" t="s">
        <v>1268</v>
      </c>
      <c r="T169" t="s">
        <v>2321</v>
      </c>
    </row>
    <row r="170" spans="1:20" x14ac:dyDescent="0.25">
      <c r="A170" t="s">
        <v>193</v>
      </c>
      <c r="B170" t="s">
        <v>984</v>
      </c>
      <c r="C170" t="s">
        <v>1328</v>
      </c>
      <c r="F170" t="s">
        <v>1270</v>
      </c>
      <c r="T170" t="s">
        <v>1516</v>
      </c>
    </row>
    <row r="171" spans="1:20" x14ac:dyDescent="0.25">
      <c r="A171" t="s">
        <v>194</v>
      </c>
      <c r="B171" t="s">
        <v>985</v>
      </c>
      <c r="C171" t="s">
        <v>1329</v>
      </c>
      <c r="F171" t="s">
        <v>1879</v>
      </c>
      <c r="T171" t="s">
        <v>2322</v>
      </c>
    </row>
    <row r="172" spans="1:20" x14ac:dyDescent="0.25">
      <c r="A172" t="s">
        <v>195</v>
      </c>
      <c r="B172" t="s">
        <v>986</v>
      </c>
      <c r="C172" t="s">
        <v>1330</v>
      </c>
      <c r="F172" t="s">
        <v>1880</v>
      </c>
      <c r="T172" t="s">
        <v>2323</v>
      </c>
    </row>
    <row r="173" spans="1:20" x14ac:dyDescent="0.25">
      <c r="A173" t="s">
        <v>196</v>
      </c>
      <c r="B173" t="s">
        <v>987</v>
      </c>
      <c r="C173" t="s">
        <v>1331</v>
      </c>
      <c r="F173" t="s">
        <v>1881</v>
      </c>
      <c r="T173" t="s">
        <v>2324</v>
      </c>
    </row>
    <row r="174" spans="1:20" x14ac:dyDescent="0.25">
      <c r="A174" t="s">
        <v>197</v>
      </c>
      <c r="B174" t="s">
        <v>988</v>
      </c>
      <c r="C174" t="s">
        <v>1332</v>
      </c>
      <c r="F174" t="s">
        <v>1882</v>
      </c>
      <c r="T174" t="s">
        <v>2325</v>
      </c>
    </row>
    <row r="175" spans="1:20" x14ac:dyDescent="0.25">
      <c r="A175" t="s">
        <v>198</v>
      </c>
      <c r="B175" t="s">
        <v>989</v>
      </c>
      <c r="C175" t="s">
        <v>1333</v>
      </c>
      <c r="F175" t="s">
        <v>1883</v>
      </c>
    </row>
    <row r="176" spans="1:20" x14ac:dyDescent="0.25">
      <c r="A176" t="s">
        <v>199</v>
      </c>
      <c r="B176" t="s">
        <v>594</v>
      </c>
      <c r="C176" t="s">
        <v>1334</v>
      </c>
      <c r="F176" t="s">
        <v>1884</v>
      </c>
    </row>
    <row r="177" spans="1:6" x14ac:dyDescent="0.25">
      <c r="A177" t="s">
        <v>200</v>
      </c>
      <c r="B177" t="s">
        <v>595</v>
      </c>
      <c r="C177" t="s">
        <v>1335</v>
      </c>
      <c r="F177" t="s">
        <v>1885</v>
      </c>
    </row>
    <row r="178" spans="1:6" x14ac:dyDescent="0.25">
      <c r="A178" t="s">
        <v>201</v>
      </c>
      <c r="B178" t="s">
        <v>596</v>
      </c>
      <c r="C178" t="s">
        <v>1336</v>
      </c>
      <c r="F178" t="s">
        <v>1886</v>
      </c>
    </row>
    <row r="179" spans="1:6" x14ac:dyDescent="0.25">
      <c r="A179" t="s">
        <v>202</v>
      </c>
      <c r="B179" t="s">
        <v>990</v>
      </c>
      <c r="C179" t="s">
        <v>1337</v>
      </c>
      <c r="F179" t="s">
        <v>1887</v>
      </c>
    </row>
    <row r="180" spans="1:6" x14ac:dyDescent="0.25">
      <c r="A180" t="s">
        <v>203</v>
      </c>
      <c r="B180" t="s">
        <v>598</v>
      </c>
      <c r="C180" t="s">
        <v>1338</v>
      </c>
      <c r="F180" t="s">
        <v>1888</v>
      </c>
    </row>
    <row r="181" spans="1:6" x14ac:dyDescent="0.25">
      <c r="A181" t="s">
        <v>204</v>
      </c>
      <c r="B181" t="s">
        <v>991</v>
      </c>
      <c r="C181" t="s">
        <v>1339</v>
      </c>
      <c r="F181" t="s">
        <v>1889</v>
      </c>
    </row>
    <row r="182" spans="1:6" x14ac:dyDescent="0.25">
      <c r="A182" t="s">
        <v>205</v>
      </c>
      <c r="B182" t="s">
        <v>600</v>
      </c>
      <c r="C182" t="s">
        <v>1340</v>
      </c>
      <c r="F182" t="s">
        <v>1890</v>
      </c>
    </row>
    <row r="183" spans="1:6" x14ac:dyDescent="0.25">
      <c r="A183" t="s">
        <v>206</v>
      </c>
      <c r="B183" t="s">
        <v>992</v>
      </c>
      <c r="C183" t="s">
        <v>1341</v>
      </c>
      <c r="F183" t="s">
        <v>1891</v>
      </c>
    </row>
    <row r="184" spans="1:6" x14ac:dyDescent="0.25">
      <c r="A184" t="s">
        <v>207</v>
      </c>
      <c r="B184" t="s">
        <v>993</v>
      </c>
      <c r="C184" t="s">
        <v>1342</v>
      </c>
      <c r="F184" t="s">
        <v>1892</v>
      </c>
    </row>
    <row r="185" spans="1:6" x14ac:dyDescent="0.25">
      <c r="A185" t="s">
        <v>208</v>
      </c>
      <c r="B185" t="s">
        <v>994</v>
      </c>
      <c r="C185" t="s">
        <v>1343</v>
      </c>
      <c r="F185" t="s">
        <v>1893</v>
      </c>
    </row>
    <row r="186" spans="1:6" x14ac:dyDescent="0.25">
      <c r="A186" t="s">
        <v>209</v>
      </c>
      <c r="B186" t="s">
        <v>995</v>
      </c>
      <c r="C186" t="s">
        <v>1344</v>
      </c>
      <c r="F186" t="s">
        <v>1894</v>
      </c>
    </row>
    <row r="187" spans="1:6" x14ac:dyDescent="0.25">
      <c r="A187" t="s">
        <v>210</v>
      </c>
      <c r="B187" t="s">
        <v>996</v>
      </c>
      <c r="C187" t="s">
        <v>1345</v>
      </c>
      <c r="F187" t="s">
        <v>1284</v>
      </c>
    </row>
    <row r="188" spans="1:6" x14ac:dyDescent="0.25">
      <c r="A188" t="s">
        <v>211</v>
      </c>
      <c r="B188" t="s">
        <v>997</v>
      </c>
      <c r="C188" t="s">
        <v>1346</v>
      </c>
      <c r="F188" t="s">
        <v>1286</v>
      </c>
    </row>
    <row r="189" spans="1:6" x14ac:dyDescent="0.25">
      <c r="A189" t="s">
        <v>212</v>
      </c>
      <c r="B189" t="s">
        <v>998</v>
      </c>
      <c r="C189" t="s">
        <v>1347</v>
      </c>
      <c r="F189" t="s">
        <v>1288</v>
      </c>
    </row>
    <row r="190" spans="1:6" x14ac:dyDescent="0.25">
      <c r="A190" t="s">
        <v>213</v>
      </c>
      <c r="B190" t="s">
        <v>999</v>
      </c>
      <c r="C190" t="s">
        <v>1348</v>
      </c>
      <c r="F190" t="s">
        <v>1895</v>
      </c>
    </row>
    <row r="191" spans="1:6" x14ac:dyDescent="0.25">
      <c r="A191" t="s">
        <v>214</v>
      </c>
      <c r="B191" t="s">
        <v>1000</v>
      </c>
      <c r="C191" t="s">
        <v>1349</v>
      </c>
      <c r="F191" t="s">
        <v>1293</v>
      </c>
    </row>
    <row r="192" spans="1:6" x14ac:dyDescent="0.25">
      <c r="A192" t="s">
        <v>215</v>
      </c>
      <c r="B192" t="s">
        <v>1001</v>
      </c>
      <c r="C192" t="s">
        <v>1350</v>
      </c>
      <c r="F192" t="s">
        <v>1295</v>
      </c>
    </row>
    <row r="193" spans="1:6" x14ac:dyDescent="0.25">
      <c r="A193" t="s">
        <v>216</v>
      </c>
      <c r="B193" t="s">
        <v>1002</v>
      </c>
      <c r="C193" t="s">
        <v>1351</v>
      </c>
      <c r="F193" t="s">
        <v>1297</v>
      </c>
    </row>
    <row r="194" spans="1:6" x14ac:dyDescent="0.25">
      <c r="A194" t="s">
        <v>217</v>
      </c>
      <c r="B194" t="s">
        <v>1003</v>
      </c>
      <c r="C194" t="s">
        <v>1352</v>
      </c>
      <c r="F194" t="s">
        <v>1896</v>
      </c>
    </row>
    <row r="195" spans="1:6" x14ac:dyDescent="0.25">
      <c r="A195" t="s">
        <v>218</v>
      </c>
      <c r="B195" t="s">
        <v>1004</v>
      </c>
      <c r="C195" t="s">
        <v>1353</v>
      </c>
      <c r="F195" t="s">
        <v>1302</v>
      </c>
    </row>
    <row r="196" spans="1:6" x14ac:dyDescent="0.25">
      <c r="A196" t="s">
        <v>219</v>
      </c>
      <c r="B196" t="s">
        <v>1005</v>
      </c>
      <c r="C196" t="s">
        <v>1354</v>
      </c>
      <c r="F196" t="s">
        <v>1304</v>
      </c>
    </row>
    <row r="197" spans="1:6" x14ac:dyDescent="0.25">
      <c r="A197" t="s">
        <v>220</v>
      </c>
      <c r="B197" t="s">
        <v>1006</v>
      </c>
      <c r="C197" t="s">
        <v>1355</v>
      </c>
      <c r="F197" t="s">
        <v>1306</v>
      </c>
    </row>
    <row r="198" spans="1:6" x14ac:dyDescent="0.25">
      <c r="A198" t="s">
        <v>221</v>
      </c>
      <c r="B198" t="s">
        <v>1007</v>
      </c>
      <c r="C198" t="s">
        <v>1356</v>
      </c>
      <c r="F198" t="s">
        <v>1897</v>
      </c>
    </row>
    <row r="199" spans="1:6" x14ac:dyDescent="0.25">
      <c r="A199" t="s">
        <v>222</v>
      </c>
      <c r="B199" t="s">
        <v>1008</v>
      </c>
      <c r="C199" t="s">
        <v>1357</v>
      </c>
      <c r="F199" t="s">
        <v>1311</v>
      </c>
    </row>
    <row r="200" spans="1:6" x14ac:dyDescent="0.25">
      <c r="A200" t="s">
        <v>223</v>
      </c>
      <c r="B200" t="s">
        <v>1009</v>
      </c>
      <c r="C200" t="s">
        <v>8</v>
      </c>
      <c r="F200" t="s">
        <v>1313</v>
      </c>
    </row>
    <row r="201" spans="1:6" x14ac:dyDescent="0.25">
      <c r="A201" t="s">
        <v>224</v>
      </c>
      <c r="B201" t="s">
        <v>1010</v>
      </c>
      <c r="C201" t="s">
        <v>1358</v>
      </c>
      <c r="F201" t="s">
        <v>1315</v>
      </c>
    </row>
    <row r="202" spans="1:6" x14ac:dyDescent="0.25">
      <c r="A202" t="s">
        <v>225</v>
      </c>
      <c r="B202" t="s">
        <v>1011</v>
      </c>
      <c r="C202" t="s">
        <v>1359</v>
      </c>
      <c r="F202" t="s">
        <v>1898</v>
      </c>
    </row>
    <row r="203" spans="1:6" x14ac:dyDescent="0.25">
      <c r="A203" t="s">
        <v>226</v>
      </c>
      <c r="B203" t="s">
        <v>1012</v>
      </c>
      <c r="C203" t="s">
        <v>1360</v>
      </c>
      <c r="F203" t="s">
        <v>1899</v>
      </c>
    </row>
    <row r="204" spans="1:6" x14ac:dyDescent="0.25">
      <c r="A204" t="s">
        <v>227</v>
      </c>
      <c r="B204" t="s">
        <v>1013</v>
      </c>
      <c r="C204" t="s">
        <v>1361</v>
      </c>
      <c r="F204" t="s">
        <v>1900</v>
      </c>
    </row>
    <row r="205" spans="1:6" x14ac:dyDescent="0.25">
      <c r="A205" t="s">
        <v>228</v>
      </c>
      <c r="B205" t="s">
        <v>1014</v>
      </c>
      <c r="C205" t="s">
        <v>1362</v>
      </c>
      <c r="F205" t="s">
        <v>1901</v>
      </c>
    </row>
    <row r="206" spans="1:6" x14ac:dyDescent="0.25">
      <c r="A206" t="s">
        <v>229</v>
      </c>
      <c r="B206" t="s">
        <v>1015</v>
      </c>
      <c r="C206" t="s">
        <v>1363</v>
      </c>
      <c r="F206" t="s">
        <v>1902</v>
      </c>
    </row>
    <row r="207" spans="1:6" x14ac:dyDescent="0.25">
      <c r="A207" t="s">
        <v>230</v>
      </c>
      <c r="B207" t="s">
        <v>1016</v>
      </c>
      <c r="C207" t="s">
        <v>1364</v>
      </c>
      <c r="F207" t="s">
        <v>1326</v>
      </c>
    </row>
    <row r="208" spans="1:6" x14ac:dyDescent="0.25">
      <c r="A208" t="s">
        <v>231</v>
      </c>
      <c r="B208" t="s">
        <v>1017</v>
      </c>
      <c r="C208" t="s">
        <v>1365</v>
      </c>
      <c r="F208" t="s">
        <v>1328</v>
      </c>
    </row>
    <row r="209" spans="1:6" x14ac:dyDescent="0.25">
      <c r="A209" t="s">
        <v>232</v>
      </c>
      <c r="B209" t="s">
        <v>1018</v>
      </c>
      <c r="C209" t="s">
        <v>1366</v>
      </c>
      <c r="F209" t="s">
        <v>1330</v>
      </c>
    </row>
    <row r="210" spans="1:6" x14ac:dyDescent="0.25">
      <c r="A210" t="s">
        <v>233</v>
      </c>
      <c r="B210" t="s">
        <v>1019</v>
      </c>
      <c r="C210" t="s">
        <v>1367</v>
      </c>
      <c r="F210" t="s">
        <v>1903</v>
      </c>
    </row>
    <row r="211" spans="1:6" x14ac:dyDescent="0.25">
      <c r="A211" t="s">
        <v>234</v>
      </c>
      <c r="B211" t="s">
        <v>1020</v>
      </c>
      <c r="C211" t="s">
        <v>1368</v>
      </c>
      <c r="F211" t="s">
        <v>1904</v>
      </c>
    </row>
    <row r="212" spans="1:6" x14ac:dyDescent="0.25">
      <c r="A212" t="s">
        <v>235</v>
      </c>
      <c r="B212" t="s">
        <v>1021</v>
      </c>
      <c r="C212" t="s">
        <v>1369</v>
      </c>
      <c r="F212" t="s">
        <v>1905</v>
      </c>
    </row>
    <row r="213" spans="1:6" x14ac:dyDescent="0.25">
      <c r="A213" t="s">
        <v>236</v>
      </c>
      <c r="B213" t="s">
        <v>1022</v>
      </c>
      <c r="C213" t="s">
        <v>1370</v>
      </c>
      <c r="F213" t="s">
        <v>1906</v>
      </c>
    </row>
    <row r="214" spans="1:6" x14ac:dyDescent="0.25">
      <c r="A214" t="s">
        <v>237</v>
      </c>
      <c r="B214" t="s">
        <v>1023</v>
      </c>
      <c r="C214" t="s">
        <v>1371</v>
      </c>
      <c r="F214" t="s">
        <v>1907</v>
      </c>
    </row>
    <row r="215" spans="1:6" x14ac:dyDescent="0.25">
      <c r="A215" t="s">
        <v>238</v>
      </c>
      <c r="B215" t="s">
        <v>1024</v>
      </c>
      <c r="C215" t="s">
        <v>1372</v>
      </c>
      <c r="F215" t="s">
        <v>1908</v>
      </c>
    </row>
    <row r="216" spans="1:6" x14ac:dyDescent="0.25">
      <c r="A216" t="s">
        <v>239</v>
      </c>
      <c r="B216" t="s">
        <v>1025</v>
      </c>
      <c r="C216" t="s">
        <v>1373</v>
      </c>
      <c r="F216" t="s">
        <v>1335</v>
      </c>
    </row>
    <row r="217" spans="1:6" x14ac:dyDescent="0.25">
      <c r="A217" t="s">
        <v>240</v>
      </c>
      <c r="B217" t="s">
        <v>1026</v>
      </c>
      <c r="C217" t="s">
        <v>1374</v>
      </c>
      <c r="F217" t="s">
        <v>1337</v>
      </c>
    </row>
    <row r="218" spans="1:6" x14ac:dyDescent="0.25">
      <c r="A218" t="s">
        <v>241</v>
      </c>
      <c r="B218" t="s">
        <v>1027</v>
      </c>
      <c r="C218" t="s">
        <v>1375</v>
      </c>
      <c r="F218" t="s">
        <v>1909</v>
      </c>
    </row>
    <row r="219" spans="1:6" x14ac:dyDescent="0.25">
      <c r="A219" t="s">
        <v>242</v>
      </c>
      <c r="B219" t="s">
        <v>1028</v>
      </c>
      <c r="C219" t="s">
        <v>1376</v>
      </c>
      <c r="F219" t="s">
        <v>1910</v>
      </c>
    </row>
    <row r="220" spans="1:6" x14ac:dyDescent="0.25">
      <c r="A220" t="s">
        <v>243</v>
      </c>
      <c r="B220" t="s">
        <v>1029</v>
      </c>
      <c r="C220" t="s">
        <v>1377</v>
      </c>
      <c r="F220" t="s">
        <v>1911</v>
      </c>
    </row>
    <row r="221" spans="1:6" x14ac:dyDescent="0.25">
      <c r="A221" t="s">
        <v>244</v>
      </c>
      <c r="B221" t="s">
        <v>1030</v>
      </c>
      <c r="C221" t="s">
        <v>1378</v>
      </c>
      <c r="F221" t="s">
        <v>1393</v>
      </c>
    </row>
    <row r="222" spans="1:6" x14ac:dyDescent="0.25">
      <c r="A222" t="s">
        <v>245</v>
      </c>
      <c r="B222" t="s">
        <v>1031</v>
      </c>
      <c r="C222" t="s">
        <v>1379</v>
      </c>
      <c r="F222" t="s">
        <v>1395</v>
      </c>
    </row>
    <row r="223" spans="1:6" x14ac:dyDescent="0.25">
      <c r="A223" t="s">
        <v>246</v>
      </c>
      <c r="B223" t="s">
        <v>1032</v>
      </c>
      <c r="C223" t="s">
        <v>1380</v>
      </c>
      <c r="F223" t="s">
        <v>1912</v>
      </c>
    </row>
    <row r="224" spans="1:6" x14ac:dyDescent="0.25">
      <c r="A224" t="s">
        <v>247</v>
      </c>
      <c r="B224" t="s">
        <v>1033</v>
      </c>
      <c r="C224" t="s">
        <v>1381</v>
      </c>
      <c r="F224" t="s">
        <v>1913</v>
      </c>
    </row>
    <row r="225" spans="1:6" x14ac:dyDescent="0.25">
      <c r="A225" t="s">
        <v>248</v>
      </c>
      <c r="B225" t="s">
        <v>1034</v>
      </c>
      <c r="C225" t="s">
        <v>1382</v>
      </c>
      <c r="F225" t="s">
        <v>1914</v>
      </c>
    </row>
    <row r="226" spans="1:6" x14ac:dyDescent="0.25">
      <c r="A226" t="s">
        <v>249</v>
      </c>
      <c r="B226" t="s">
        <v>1035</v>
      </c>
      <c r="C226" t="s">
        <v>1383</v>
      </c>
      <c r="F226" t="s">
        <v>1403</v>
      </c>
    </row>
    <row r="227" spans="1:6" x14ac:dyDescent="0.25">
      <c r="A227" t="s">
        <v>250</v>
      </c>
      <c r="B227" t="s">
        <v>1036</v>
      </c>
      <c r="C227" t="s">
        <v>1384</v>
      </c>
      <c r="F227" t="s">
        <v>1915</v>
      </c>
    </row>
    <row r="228" spans="1:6" x14ac:dyDescent="0.25">
      <c r="A228" t="s">
        <v>251</v>
      </c>
      <c r="B228" t="s">
        <v>1037</v>
      </c>
      <c r="C228" t="s">
        <v>1385</v>
      </c>
      <c r="F228" t="s">
        <v>1916</v>
      </c>
    </row>
    <row r="229" spans="1:6" x14ac:dyDescent="0.25">
      <c r="A229" t="s">
        <v>252</v>
      </c>
      <c r="B229" t="s">
        <v>1038</v>
      </c>
      <c r="C229" t="s">
        <v>1386</v>
      </c>
      <c r="F229" t="s">
        <v>1917</v>
      </c>
    </row>
    <row r="230" spans="1:6" x14ac:dyDescent="0.25">
      <c r="A230" t="s">
        <v>253</v>
      </c>
      <c r="B230" t="s">
        <v>1039</v>
      </c>
      <c r="C230" t="s">
        <v>1387</v>
      </c>
      <c r="F230" t="s">
        <v>1918</v>
      </c>
    </row>
    <row r="231" spans="1:6" x14ac:dyDescent="0.25">
      <c r="A231" t="s">
        <v>254</v>
      </c>
      <c r="B231" t="s">
        <v>1040</v>
      </c>
      <c r="C231" t="s">
        <v>1388</v>
      </c>
      <c r="F231" t="s">
        <v>1919</v>
      </c>
    </row>
    <row r="232" spans="1:6" x14ac:dyDescent="0.25">
      <c r="A232" t="s">
        <v>255</v>
      </c>
      <c r="B232" t="s">
        <v>1041</v>
      </c>
      <c r="C232" t="s">
        <v>1389</v>
      </c>
      <c r="F232" t="s">
        <v>1920</v>
      </c>
    </row>
    <row r="233" spans="1:6" x14ac:dyDescent="0.25">
      <c r="A233" t="s">
        <v>256</v>
      </c>
      <c r="B233" t="s">
        <v>1042</v>
      </c>
      <c r="C233" t="s">
        <v>1390</v>
      </c>
      <c r="F233" t="s">
        <v>1921</v>
      </c>
    </row>
    <row r="234" spans="1:6" x14ac:dyDescent="0.25">
      <c r="A234" t="s">
        <v>257</v>
      </c>
      <c r="B234" t="s">
        <v>1043</v>
      </c>
      <c r="C234" t="s">
        <v>1391</v>
      </c>
    </row>
    <row r="235" spans="1:6" x14ac:dyDescent="0.25">
      <c r="A235" t="s">
        <v>258</v>
      </c>
      <c r="B235" t="s">
        <v>1044</v>
      </c>
      <c r="C235" t="s">
        <v>1392</v>
      </c>
    </row>
    <row r="236" spans="1:6" x14ac:dyDescent="0.25">
      <c r="A236" t="s">
        <v>259</v>
      </c>
      <c r="B236" t="s">
        <v>624</v>
      </c>
      <c r="C236" t="s">
        <v>1393</v>
      </c>
    </row>
    <row r="237" spans="1:6" x14ac:dyDescent="0.25">
      <c r="A237" t="s">
        <v>260</v>
      </c>
      <c r="B237" t="s">
        <v>1045</v>
      </c>
      <c r="C237" t="s">
        <v>1394</v>
      </c>
    </row>
    <row r="238" spans="1:6" x14ac:dyDescent="0.25">
      <c r="A238" t="s">
        <v>261</v>
      </c>
      <c r="B238" t="s">
        <v>626</v>
      </c>
      <c r="C238" t="s">
        <v>1395</v>
      </c>
    </row>
    <row r="239" spans="1:6" x14ac:dyDescent="0.25">
      <c r="A239" t="s">
        <v>262</v>
      </c>
      <c r="B239" t="s">
        <v>1046</v>
      </c>
      <c r="C239" t="s">
        <v>1396</v>
      </c>
    </row>
    <row r="240" spans="1:6" x14ac:dyDescent="0.25">
      <c r="A240" t="s">
        <v>263</v>
      </c>
      <c r="B240" t="s">
        <v>1047</v>
      </c>
      <c r="C240" t="s">
        <v>1397</v>
      </c>
    </row>
    <row r="241" spans="1:3" x14ac:dyDescent="0.25">
      <c r="A241" t="s">
        <v>264</v>
      </c>
      <c r="B241" t="s">
        <v>1048</v>
      </c>
      <c r="C241" t="s">
        <v>1398</v>
      </c>
    </row>
    <row r="242" spans="1:3" x14ac:dyDescent="0.25">
      <c r="A242" t="s">
        <v>265</v>
      </c>
      <c r="B242" t="s">
        <v>1049</v>
      </c>
      <c r="C242" t="s">
        <v>1399</v>
      </c>
    </row>
    <row r="243" spans="1:3" x14ac:dyDescent="0.25">
      <c r="A243" t="s">
        <v>266</v>
      </c>
      <c r="B243" t="s">
        <v>1050</v>
      </c>
      <c r="C243" t="s">
        <v>9</v>
      </c>
    </row>
    <row r="244" spans="1:3" x14ac:dyDescent="0.25">
      <c r="A244" t="s">
        <v>267</v>
      </c>
      <c r="B244" t="s">
        <v>1051</v>
      </c>
      <c r="C244" t="s">
        <v>1400</v>
      </c>
    </row>
    <row r="245" spans="1:3" x14ac:dyDescent="0.25">
      <c r="A245" t="s">
        <v>268</v>
      </c>
      <c r="B245" t="s">
        <v>1052</v>
      </c>
      <c r="C245" t="s">
        <v>1401</v>
      </c>
    </row>
    <row r="246" spans="1:3" x14ac:dyDescent="0.25">
      <c r="A246" t="s">
        <v>269</v>
      </c>
      <c r="B246" t="s">
        <v>1053</v>
      </c>
      <c r="C246" t="s">
        <v>1402</v>
      </c>
    </row>
    <row r="247" spans="1:3" x14ac:dyDescent="0.25">
      <c r="A247" t="s">
        <v>270</v>
      </c>
      <c r="B247" t="s">
        <v>1054</v>
      </c>
      <c r="C247" t="s">
        <v>1403</v>
      </c>
    </row>
    <row r="248" spans="1:3" x14ac:dyDescent="0.25">
      <c r="A248" t="s">
        <v>271</v>
      </c>
      <c r="B248" t="s">
        <v>1055</v>
      </c>
      <c r="C248" t="s">
        <v>1404</v>
      </c>
    </row>
    <row r="249" spans="1:3" x14ac:dyDescent="0.25">
      <c r="A249" t="s">
        <v>272</v>
      </c>
      <c r="B249" t="s">
        <v>1056</v>
      </c>
      <c r="C249" t="s">
        <v>1405</v>
      </c>
    </row>
    <row r="250" spans="1:3" x14ac:dyDescent="0.25">
      <c r="A250" t="s">
        <v>273</v>
      </c>
      <c r="B250" t="s">
        <v>1057</v>
      </c>
      <c r="C250" t="s">
        <v>1406</v>
      </c>
    </row>
    <row r="251" spans="1:3" x14ac:dyDescent="0.25">
      <c r="A251" t="s">
        <v>274</v>
      </c>
      <c r="B251" t="s">
        <v>1058</v>
      </c>
      <c r="C251" t="s">
        <v>1407</v>
      </c>
    </row>
    <row r="252" spans="1:3" x14ac:dyDescent="0.25">
      <c r="A252" t="s">
        <v>275</v>
      </c>
      <c r="B252" t="s">
        <v>1059</v>
      </c>
      <c r="C252" t="s">
        <v>1408</v>
      </c>
    </row>
    <row r="253" spans="1:3" x14ac:dyDescent="0.25">
      <c r="A253" t="s">
        <v>276</v>
      </c>
      <c r="B253" t="s">
        <v>1060</v>
      </c>
      <c r="C253" t="s">
        <v>1409</v>
      </c>
    </row>
    <row r="254" spans="1:3" x14ac:dyDescent="0.25">
      <c r="A254" t="s">
        <v>277</v>
      </c>
      <c r="B254" t="s">
        <v>1061</v>
      </c>
      <c r="C254" t="s">
        <v>1410</v>
      </c>
    </row>
    <row r="255" spans="1:3" x14ac:dyDescent="0.25">
      <c r="A255" t="s">
        <v>278</v>
      </c>
      <c r="B255" t="s">
        <v>1062</v>
      </c>
      <c r="C255" t="s">
        <v>1411</v>
      </c>
    </row>
    <row r="256" spans="1:3" x14ac:dyDescent="0.25">
      <c r="A256" t="s">
        <v>279</v>
      </c>
      <c r="B256" t="s">
        <v>1063</v>
      </c>
      <c r="C256" t="s">
        <v>1412</v>
      </c>
    </row>
    <row r="257" spans="1:3" x14ac:dyDescent="0.25">
      <c r="A257" t="s">
        <v>280</v>
      </c>
      <c r="B257" t="s">
        <v>1064</v>
      </c>
      <c r="C257" t="s">
        <v>1413</v>
      </c>
    </row>
    <row r="258" spans="1:3" x14ac:dyDescent="0.25">
      <c r="A258" t="s">
        <v>281</v>
      </c>
      <c r="B258" t="s">
        <v>1065</v>
      </c>
      <c r="C258" t="s">
        <v>1414</v>
      </c>
    </row>
    <row r="259" spans="1:3" x14ac:dyDescent="0.25">
      <c r="A259" t="s">
        <v>282</v>
      </c>
      <c r="B259" t="s">
        <v>1066</v>
      </c>
      <c r="C259" t="s">
        <v>1415</v>
      </c>
    </row>
    <row r="260" spans="1:3" x14ac:dyDescent="0.25">
      <c r="A260" t="s">
        <v>283</v>
      </c>
      <c r="B260" t="s">
        <v>1067</v>
      </c>
      <c r="C260" t="s">
        <v>1416</v>
      </c>
    </row>
    <row r="261" spans="1:3" x14ac:dyDescent="0.25">
      <c r="A261" t="s">
        <v>284</v>
      </c>
      <c r="B261" t="s">
        <v>1068</v>
      </c>
      <c r="C261" t="s">
        <v>1417</v>
      </c>
    </row>
    <row r="262" spans="1:3" x14ac:dyDescent="0.25">
      <c r="A262" t="s">
        <v>285</v>
      </c>
      <c r="B262" t="s">
        <v>1069</v>
      </c>
      <c r="C262" t="s">
        <v>1418</v>
      </c>
    </row>
    <row r="263" spans="1:3" x14ac:dyDescent="0.25">
      <c r="A263" t="s">
        <v>286</v>
      </c>
      <c r="B263" t="s">
        <v>1070</v>
      </c>
      <c r="C263" t="s">
        <v>1419</v>
      </c>
    </row>
    <row r="264" spans="1:3" x14ac:dyDescent="0.25">
      <c r="A264" t="s">
        <v>287</v>
      </c>
      <c r="B264" t="s">
        <v>1071</v>
      </c>
      <c r="C264" t="s">
        <v>1420</v>
      </c>
    </row>
    <row r="265" spans="1:3" x14ac:dyDescent="0.25">
      <c r="A265" t="s">
        <v>288</v>
      </c>
      <c r="B265" t="s">
        <v>1072</v>
      </c>
      <c r="C265" t="s">
        <v>1421</v>
      </c>
    </row>
    <row r="266" spans="1:3" x14ac:dyDescent="0.25">
      <c r="A266" t="s">
        <v>289</v>
      </c>
      <c r="B266" t="s">
        <v>1073</v>
      </c>
      <c r="C266" t="s">
        <v>1422</v>
      </c>
    </row>
    <row r="267" spans="1:3" x14ac:dyDescent="0.25">
      <c r="A267" t="s">
        <v>290</v>
      </c>
      <c r="B267" t="s">
        <v>1074</v>
      </c>
      <c r="C267" t="s">
        <v>1423</v>
      </c>
    </row>
    <row r="268" spans="1:3" x14ac:dyDescent="0.25">
      <c r="A268" t="s">
        <v>291</v>
      </c>
      <c r="B268" t="s">
        <v>1075</v>
      </c>
      <c r="C268" t="s">
        <v>1424</v>
      </c>
    </row>
    <row r="269" spans="1:3" x14ac:dyDescent="0.25">
      <c r="A269" t="s">
        <v>292</v>
      </c>
      <c r="B269" t="s">
        <v>1076</v>
      </c>
      <c r="C269" t="s">
        <v>1425</v>
      </c>
    </row>
    <row r="270" spans="1:3" x14ac:dyDescent="0.25">
      <c r="A270" t="s">
        <v>293</v>
      </c>
      <c r="B270" t="s">
        <v>1077</v>
      </c>
      <c r="C270" t="s">
        <v>1426</v>
      </c>
    </row>
    <row r="271" spans="1:3" x14ac:dyDescent="0.25">
      <c r="A271" t="s">
        <v>294</v>
      </c>
      <c r="B271" t="s">
        <v>1078</v>
      </c>
      <c r="C271" t="s">
        <v>1427</v>
      </c>
    </row>
    <row r="272" spans="1:3" x14ac:dyDescent="0.25">
      <c r="A272" t="s">
        <v>295</v>
      </c>
      <c r="B272" t="s">
        <v>1079</v>
      </c>
      <c r="C272" t="s">
        <v>1428</v>
      </c>
    </row>
    <row r="273" spans="1:3" x14ac:dyDescent="0.25">
      <c r="A273" t="s">
        <v>296</v>
      </c>
      <c r="B273" t="s">
        <v>1080</v>
      </c>
      <c r="C273" t="s">
        <v>1429</v>
      </c>
    </row>
    <row r="274" spans="1:3" x14ac:dyDescent="0.25">
      <c r="A274" t="s">
        <v>297</v>
      </c>
      <c r="B274" t="s">
        <v>1081</v>
      </c>
      <c r="C274" t="s">
        <v>1430</v>
      </c>
    </row>
    <row r="275" spans="1:3" x14ac:dyDescent="0.25">
      <c r="A275" t="s">
        <v>298</v>
      </c>
      <c r="B275" t="s">
        <v>1082</v>
      </c>
      <c r="C275" t="s">
        <v>1431</v>
      </c>
    </row>
    <row r="276" spans="1:3" x14ac:dyDescent="0.25">
      <c r="A276" t="s">
        <v>299</v>
      </c>
      <c r="B276" t="s">
        <v>1083</v>
      </c>
      <c r="C276" t="s">
        <v>1432</v>
      </c>
    </row>
    <row r="277" spans="1:3" x14ac:dyDescent="0.25">
      <c r="A277" t="s">
        <v>300</v>
      </c>
      <c r="B277" t="s">
        <v>1084</v>
      </c>
      <c r="C277" t="s">
        <v>1433</v>
      </c>
    </row>
    <row r="278" spans="1:3" x14ac:dyDescent="0.25">
      <c r="A278" t="s">
        <v>301</v>
      </c>
      <c r="B278" t="s">
        <v>642</v>
      </c>
      <c r="C278" t="s">
        <v>1434</v>
      </c>
    </row>
    <row r="279" spans="1:3" x14ac:dyDescent="0.25">
      <c r="A279" t="s">
        <v>302</v>
      </c>
      <c r="B279" t="s">
        <v>1085</v>
      </c>
      <c r="C279" t="s">
        <v>1435</v>
      </c>
    </row>
    <row r="280" spans="1:3" x14ac:dyDescent="0.25">
      <c r="A280" t="s">
        <v>303</v>
      </c>
      <c r="B280" t="s">
        <v>644</v>
      </c>
      <c r="C280" t="s">
        <v>1436</v>
      </c>
    </row>
    <row r="281" spans="1:3" x14ac:dyDescent="0.25">
      <c r="A281" t="s">
        <v>304</v>
      </c>
      <c r="B281" t="s">
        <v>1086</v>
      </c>
      <c r="C281" t="s">
        <v>1437</v>
      </c>
    </row>
    <row r="282" spans="1:3" x14ac:dyDescent="0.25">
      <c r="A282" t="s">
        <v>305</v>
      </c>
      <c r="B282" t="s">
        <v>1087</v>
      </c>
      <c r="C282" t="s">
        <v>1438</v>
      </c>
    </row>
    <row r="283" spans="1:3" x14ac:dyDescent="0.25">
      <c r="A283" t="s">
        <v>306</v>
      </c>
      <c r="B283" t="s">
        <v>1088</v>
      </c>
      <c r="C283" t="s">
        <v>1439</v>
      </c>
    </row>
    <row r="284" spans="1:3" x14ac:dyDescent="0.25">
      <c r="A284" t="s">
        <v>307</v>
      </c>
      <c r="B284" t="s">
        <v>1089</v>
      </c>
      <c r="C284" t="s">
        <v>1440</v>
      </c>
    </row>
    <row r="285" spans="1:3" x14ac:dyDescent="0.25">
      <c r="A285" t="s">
        <v>308</v>
      </c>
      <c r="B285" t="s">
        <v>1090</v>
      </c>
      <c r="C285" t="s">
        <v>1441</v>
      </c>
    </row>
    <row r="286" spans="1:3" x14ac:dyDescent="0.25">
      <c r="A286" t="s">
        <v>309</v>
      </c>
      <c r="B286" t="s">
        <v>1091</v>
      </c>
      <c r="C286" t="s">
        <v>1442</v>
      </c>
    </row>
    <row r="287" spans="1:3" x14ac:dyDescent="0.25">
      <c r="A287" t="s">
        <v>310</v>
      </c>
      <c r="B287" t="s">
        <v>1092</v>
      </c>
      <c r="C287" t="s">
        <v>1443</v>
      </c>
    </row>
    <row r="288" spans="1:3" x14ac:dyDescent="0.25">
      <c r="A288" t="s">
        <v>311</v>
      </c>
      <c r="B288" t="s">
        <v>1093</v>
      </c>
      <c r="C288" t="s">
        <v>1444</v>
      </c>
    </row>
    <row r="289" spans="1:3" x14ac:dyDescent="0.25">
      <c r="A289" t="s">
        <v>312</v>
      </c>
      <c r="B289" t="s">
        <v>1094</v>
      </c>
      <c r="C289" t="s">
        <v>1445</v>
      </c>
    </row>
    <row r="290" spans="1:3" x14ac:dyDescent="0.25">
      <c r="A290" t="s">
        <v>313</v>
      </c>
      <c r="B290" t="s">
        <v>1095</v>
      </c>
      <c r="C290" t="s">
        <v>1446</v>
      </c>
    </row>
    <row r="291" spans="1:3" x14ac:dyDescent="0.25">
      <c r="A291" t="s">
        <v>314</v>
      </c>
      <c r="B291" t="s">
        <v>1096</v>
      </c>
      <c r="C291" t="s">
        <v>1447</v>
      </c>
    </row>
    <row r="292" spans="1:3" x14ac:dyDescent="0.25">
      <c r="A292" t="s">
        <v>315</v>
      </c>
      <c r="B292" t="s">
        <v>1097</v>
      </c>
      <c r="C292" t="s">
        <v>1448</v>
      </c>
    </row>
    <row r="293" spans="1:3" x14ac:dyDescent="0.25">
      <c r="A293" t="s">
        <v>316</v>
      </c>
      <c r="B293" t="s">
        <v>1098</v>
      </c>
      <c r="C293" t="s">
        <v>1449</v>
      </c>
    </row>
    <row r="294" spans="1:3" x14ac:dyDescent="0.25">
      <c r="A294" t="s">
        <v>317</v>
      </c>
      <c r="B294" t="s">
        <v>1099</v>
      </c>
      <c r="C294" t="s">
        <v>1450</v>
      </c>
    </row>
    <row r="295" spans="1:3" x14ac:dyDescent="0.25">
      <c r="A295" t="s">
        <v>318</v>
      </c>
      <c r="B295" t="s">
        <v>1100</v>
      </c>
      <c r="C295" t="s">
        <v>1451</v>
      </c>
    </row>
    <row r="296" spans="1:3" x14ac:dyDescent="0.25">
      <c r="A296" t="s">
        <v>319</v>
      </c>
      <c r="B296" t="s">
        <v>1101</v>
      </c>
      <c r="C296" t="s">
        <v>1452</v>
      </c>
    </row>
    <row r="297" spans="1:3" x14ac:dyDescent="0.25">
      <c r="A297" t="s">
        <v>320</v>
      </c>
      <c r="B297" t="s">
        <v>1102</v>
      </c>
      <c r="C297" t="s">
        <v>1453</v>
      </c>
    </row>
    <row r="298" spans="1:3" x14ac:dyDescent="0.25">
      <c r="A298" t="s">
        <v>321</v>
      </c>
      <c r="B298" t="s">
        <v>1103</v>
      </c>
      <c r="C298" t="s">
        <v>1454</v>
      </c>
    </row>
    <row r="299" spans="1:3" x14ac:dyDescent="0.25">
      <c r="A299" t="s">
        <v>322</v>
      </c>
      <c r="B299" t="s">
        <v>1104</v>
      </c>
      <c r="C299" t="s">
        <v>1455</v>
      </c>
    </row>
    <row r="300" spans="1:3" x14ac:dyDescent="0.25">
      <c r="A300" t="s">
        <v>323</v>
      </c>
      <c r="B300" t="s">
        <v>1105</v>
      </c>
      <c r="C300" t="s">
        <v>1456</v>
      </c>
    </row>
    <row r="301" spans="1:3" x14ac:dyDescent="0.25">
      <c r="A301" t="s">
        <v>324</v>
      </c>
      <c r="B301" t="s">
        <v>1106</v>
      </c>
      <c r="C301" t="s">
        <v>1457</v>
      </c>
    </row>
    <row r="302" spans="1:3" x14ac:dyDescent="0.25">
      <c r="A302" t="s">
        <v>325</v>
      </c>
      <c r="B302" t="s">
        <v>1107</v>
      </c>
      <c r="C302" t="s">
        <v>1458</v>
      </c>
    </row>
    <row r="303" spans="1:3" x14ac:dyDescent="0.25">
      <c r="A303" t="s">
        <v>326</v>
      </c>
      <c r="B303" t="s">
        <v>1108</v>
      </c>
      <c r="C303" t="s">
        <v>1459</v>
      </c>
    </row>
    <row r="304" spans="1:3" x14ac:dyDescent="0.25">
      <c r="A304" t="s">
        <v>327</v>
      </c>
      <c r="B304" t="s">
        <v>1109</v>
      </c>
      <c r="C304" t="s">
        <v>1460</v>
      </c>
    </row>
    <row r="305" spans="1:3" x14ac:dyDescent="0.25">
      <c r="A305" t="s">
        <v>328</v>
      </c>
      <c r="B305" t="s">
        <v>1110</v>
      </c>
      <c r="C305" t="s">
        <v>1461</v>
      </c>
    </row>
    <row r="306" spans="1:3" x14ac:dyDescent="0.25">
      <c r="A306" t="s">
        <v>329</v>
      </c>
      <c r="B306" t="s">
        <v>1111</v>
      </c>
      <c r="C306" t="s">
        <v>1462</v>
      </c>
    </row>
    <row r="307" spans="1:3" x14ac:dyDescent="0.25">
      <c r="A307" t="s">
        <v>330</v>
      </c>
      <c r="B307" t="s">
        <v>1112</v>
      </c>
      <c r="C307" t="s">
        <v>1463</v>
      </c>
    </row>
    <row r="308" spans="1:3" x14ac:dyDescent="0.25">
      <c r="A308" t="s">
        <v>331</v>
      </c>
      <c r="B308" t="s">
        <v>1113</v>
      </c>
      <c r="C308" t="s">
        <v>1464</v>
      </c>
    </row>
    <row r="309" spans="1:3" x14ac:dyDescent="0.25">
      <c r="A309" t="s">
        <v>332</v>
      </c>
      <c r="B309" t="s">
        <v>1114</v>
      </c>
      <c r="C309" t="s">
        <v>1465</v>
      </c>
    </row>
    <row r="310" spans="1:3" x14ac:dyDescent="0.25">
      <c r="A310" t="s">
        <v>333</v>
      </c>
      <c r="B310" t="s">
        <v>1115</v>
      </c>
      <c r="C310" t="s">
        <v>1466</v>
      </c>
    </row>
    <row r="311" spans="1:3" x14ac:dyDescent="0.25">
      <c r="A311" t="s">
        <v>334</v>
      </c>
      <c r="B311" t="s">
        <v>1116</v>
      </c>
      <c r="C311" t="s">
        <v>1467</v>
      </c>
    </row>
    <row r="312" spans="1:3" x14ac:dyDescent="0.25">
      <c r="A312" t="s">
        <v>335</v>
      </c>
      <c r="B312" t="s">
        <v>1117</v>
      </c>
      <c r="C312" t="s">
        <v>1468</v>
      </c>
    </row>
    <row r="313" spans="1:3" x14ac:dyDescent="0.25">
      <c r="A313" t="s">
        <v>336</v>
      </c>
      <c r="B313" t="s">
        <v>1118</v>
      </c>
      <c r="C313" t="s">
        <v>1469</v>
      </c>
    </row>
    <row r="314" spans="1:3" x14ac:dyDescent="0.25">
      <c r="A314" t="s">
        <v>337</v>
      </c>
      <c r="B314" t="s">
        <v>1119</v>
      </c>
      <c r="C314" t="s">
        <v>1470</v>
      </c>
    </row>
    <row r="315" spans="1:3" x14ac:dyDescent="0.25">
      <c r="A315" t="s">
        <v>338</v>
      </c>
      <c r="B315" t="s">
        <v>1120</v>
      </c>
      <c r="C315" t="s">
        <v>1471</v>
      </c>
    </row>
    <row r="316" spans="1:3" x14ac:dyDescent="0.25">
      <c r="A316" t="s">
        <v>339</v>
      </c>
      <c r="B316" t="s">
        <v>1121</v>
      </c>
      <c r="C316" t="s">
        <v>1472</v>
      </c>
    </row>
    <row r="317" spans="1:3" x14ac:dyDescent="0.25">
      <c r="A317" t="s">
        <v>340</v>
      </c>
      <c r="B317" t="s">
        <v>1122</v>
      </c>
      <c r="C317" t="s">
        <v>1473</v>
      </c>
    </row>
    <row r="318" spans="1:3" x14ac:dyDescent="0.25">
      <c r="A318" t="s">
        <v>341</v>
      </c>
      <c r="B318" t="s">
        <v>1123</v>
      </c>
      <c r="C318" t="s">
        <v>1474</v>
      </c>
    </row>
    <row r="319" spans="1:3" x14ac:dyDescent="0.25">
      <c r="A319" t="s">
        <v>342</v>
      </c>
      <c r="B319" t="s">
        <v>1124</v>
      </c>
      <c r="C319" t="s">
        <v>1475</v>
      </c>
    </row>
    <row r="320" spans="1:3" x14ac:dyDescent="0.25">
      <c r="A320" t="s">
        <v>343</v>
      </c>
      <c r="B320" t="s">
        <v>1125</v>
      </c>
      <c r="C320" t="s">
        <v>1476</v>
      </c>
    </row>
    <row r="321" spans="1:3" x14ac:dyDescent="0.25">
      <c r="A321" t="s">
        <v>344</v>
      </c>
      <c r="B321" t="s">
        <v>1126</v>
      </c>
      <c r="C321" t="s">
        <v>1477</v>
      </c>
    </row>
    <row r="322" spans="1:3" x14ac:dyDescent="0.25">
      <c r="A322" t="s">
        <v>345</v>
      </c>
      <c r="B322" t="s">
        <v>1127</v>
      </c>
      <c r="C322" t="s">
        <v>1478</v>
      </c>
    </row>
    <row r="323" spans="1:3" x14ac:dyDescent="0.25">
      <c r="A323" t="s">
        <v>346</v>
      </c>
      <c r="B323" t="s">
        <v>1128</v>
      </c>
      <c r="C323" t="s">
        <v>1479</v>
      </c>
    </row>
    <row r="324" spans="1:3" x14ac:dyDescent="0.25">
      <c r="A324" t="s">
        <v>347</v>
      </c>
      <c r="B324" t="s">
        <v>1129</v>
      </c>
      <c r="C324" t="s">
        <v>1480</v>
      </c>
    </row>
    <row r="325" spans="1:3" x14ac:dyDescent="0.25">
      <c r="A325" t="s">
        <v>348</v>
      </c>
      <c r="B325" t="s">
        <v>1130</v>
      </c>
      <c r="C325" t="s">
        <v>1481</v>
      </c>
    </row>
    <row r="326" spans="1:3" x14ac:dyDescent="0.25">
      <c r="A326" t="s">
        <v>349</v>
      </c>
      <c r="B326" t="s">
        <v>1131</v>
      </c>
      <c r="C326" t="s">
        <v>1482</v>
      </c>
    </row>
    <row r="327" spans="1:3" x14ac:dyDescent="0.25">
      <c r="A327" t="s">
        <v>350</v>
      </c>
      <c r="B327" t="s">
        <v>1132</v>
      </c>
      <c r="C327" t="s">
        <v>1483</v>
      </c>
    </row>
    <row r="328" spans="1:3" x14ac:dyDescent="0.25">
      <c r="A328" t="s">
        <v>351</v>
      </c>
      <c r="B328" t="s">
        <v>1133</v>
      </c>
      <c r="C328" t="s">
        <v>1484</v>
      </c>
    </row>
    <row r="329" spans="1:3" x14ac:dyDescent="0.25">
      <c r="A329" t="s">
        <v>352</v>
      </c>
      <c r="B329" t="s">
        <v>1134</v>
      </c>
      <c r="C329" t="s">
        <v>1485</v>
      </c>
    </row>
    <row r="330" spans="1:3" x14ac:dyDescent="0.25">
      <c r="A330" t="s">
        <v>353</v>
      </c>
      <c r="B330" t="s">
        <v>1135</v>
      </c>
      <c r="C330" t="s">
        <v>1486</v>
      </c>
    </row>
    <row r="331" spans="1:3" x14ac:dyDescent="0.25">
      <c r="A331" t="s">
        <v>354</v>
      </c>
      <c r="B331" t="s">
        <v>1136</v>
      </c>
      <c r="C331" t="s">
        <v>1487</v>
      </c>
    </row>
    <row r="332" spans="1:3" x14ac:dyDescent="0.25">
      <c r="A332" t="s">
        <v>355</v>
      </c>
      <c r="B332" t="s">
        <v>1137</v>
      </c>
      <c r="C332" t="s">
        <v>1488</v>
      </c>
    </row>
    <row r="333" spans="1:3" x14ac:dyDescent="0.25">
      <c r="A333" t="s">
        <v>356</v>
      </c>
      <c r="B333" t="s">
        <v>1138</v>
      </c>
      <c r="C333" t="s">
        <v>1489</v>
      </c>
    </row>
    <row r="334" spans="1:3" x14ac:dyDescent="0.25">
      <c r="A334" t="s">
        <v>357</v>
      </c>
      <c r="B334" t="s">
        <v>1139</v>
      </c>
      <c r="C334" t="s">
        <v>1490</v>
      </c>
    </row>
    <row r="335" spans="1:3" x14ac:dyDescent="0.25">
      <c r="A335" t="s">
        <v>358</v>
      </c>
      <c r="B335" t="s">
        <v>1140</v>
      </c>
      <c r="C335" t="s">
        <v>1491</v>
      </c>
    </row>
    <row r="336" spans="1:3" x14ac:dyDescent="0.25">
      <c r="A336" t="s">
        <v>359</v>
      </c>
      <c r="B336" t="s">
        <v>1141</v>
      </c>
      <c r="C336" t="s">
        <v>1492</v>
      </c>
    </row>
    <row r="337" spans="1:3" x14ac:dyDescent="0.25">
      <c r="A337" t="s">
        <v>360</v>
      </c>
      <c r="B337" t="s">
        <v>1142</v>
      </c>
      <c r="C337" t="s">
        <v>1493</v>
      </c>
    </row>
    <row r="338" spans="1:3" x14ac:dyDescent="0.25">
      <c r="A338" t="s">
        <v>361</v>
      </c>
      <c r="B338" t="s">
        <v>1143</v>
      </c>
      <c r="C338" t="s">
        <v>1494</v>
      </c>
    </row>
    <row r="339" spans="1:3" x14ac:dyDescent="0.25">
      <c r="A339" t="s">
        <v>362</v>
      </c>
      <c r="B339" t="s">
        <v>1144</v>
      </c>
      <c r="C339" t="s">
        <v>1495</v>
      </c>
    </row>
    <row r="340" spans="1:3" x14ac:dyDescent="0.25">
      <c r="A340" t="s">
        <v>363</v>
      </c>
      <c r="B340" t="s">
        <v>1145</v>
      </c>
      <c r="C340" t="s">
        <v>1496</v>
      </c>
    </row>
    <row r="341" spans="1:3" x14ac:dyDescent="0.25">
      <c r="A341" t="s">
        <v>364</v>
      </c>
      <c r="B341" t="s">
        <v>1146</v>
      </c>
      <c r="C341" t="s">
        <v>1497</v>
      </c>
    </row>
    <row r="342" spans="1:3" x14ac:dyDescent="0.25">
      <c r="A342" t="s">
        <v>365</v>
      </c>
      <c r="B342" t="s">
        <v>1147</v>
      </c>
      <c r="C342" t="s">
        <v>1498</v>
      </c>
    </row>
    <row r="343" spans="1:3" x14ac:dyDescent="0.25">
      <c r="A343" t="s">
        <v>366</v>
      </c>
      <c r="B343" t="s">
        <v>1148</v>
      </c>
      <c r="C343" t="s">
        <v>1499</v>
      </c>
    </row>
    <row r="344" spans="1:3" x14ac:dyDescent="0.25">
      <c r="A344" t="s">
        <v>367</v>
      </c>
      <c r="B344" t="s">
        <v>1149</v>
      </c>
      <c r="C344" t="s">
        <v>1500</v>
      </c>
    </row>
    <row r="345" spans="1:3" x14ac:dyDescent="0.25">
      <c r="A345" t="s">
        <v>368</v>
      </c>
      <c r="B345" t="s">
        <v>1150</v>
      </c>
      <c r="C345" t="s">
        <v>1501</v>
      </c>
    </row>
    <row r="346" spans="1:3" x14ac:dyDescent="0.25">
      <c r="A346" t="s">
        <v>369</v>
      </c>
      <c r="B346" t="s">
        <v>1151</v>
      </c>
      <c r="C346" t="s">
        <v>1502</v>
      </c>
    </row>
    <row r="347" spans="1:3" x14ac:dyDescent="0.25">
      <c r="A347" t="s">
        <v>370</v>
      </c>
      <c r="B347" t="s">
        <v>1152</v>
      </c>
      <c r="C347" t="s">
        <v>1503</v>
      </c>
    </row>
    <row r="348" spans="1:3" x14ac:dyDescent="0.25">
      <c r="A348" t="s">
        <v>371</v>
      </c>
      <c r="B348" t="s">
        <v>1153</v>
      </c>
      <c r="C348" t="s">
        <v>1504</v>
      </c>
    </row>
    <row r="349" spans="1:3" x14ac:dyDescent="0.25">
      <c r="A349" t="s">
        <v>372</v>
      </c>
      <c r="B349" t="s">
        <v>1154</v>
      </c>
      <c r="C349" t="s">
        <v>1505</v>
      </c>
    </row>
    <row r="350" spans="1:3" x14ac:dyDescent="0.25">
      <c r="A350" t="s">
        <v>373</v>
      </c>
      <c r="B350" t="s">
        <v>1155</v>
      </c>
      <c r="C350" t="s">
        <v>1506</v>
      </c>
    </row>
    <row r="351" spans="1:3" x14ac:dyDescent="0.25">
      <c r="A351" t="s">
        <v>374</v>
      </c>
      <c r="B351" t="s">
        <v>1156</v>
      </c>
      <c r="C351" t="s">
        <v>1507</v>
      </c>
    </row>
    <row r="352" spans="1:3" x14ac:dyDescent="0.25">
      <c r="A352" t="s">
        <v>375</v>
      </c>
      <c r="B352" t="s">
        <v>1157</v>
      </c>
      <c r="C352" t="s">
        <v>1508</v>
      </c>
    </row>
    <row r="353" spans="1:3" x14ac:dyDescent="0.25">
      <c r="A353" t="s">
        <v>376</v>
      </c>
      <c r="B353" t="s">
        <v>1158</v>
      </c>
      <c r="C353" t="s">
        <v>1509</v>
      </c>
    </row>
    <row r="354" spans="1:3" x14ac:dyDescent="0.25">
      <c r="A354" t="s">
        <v>377</v>
      </c>
      <c r="B354" t="s">
        <v>1159</v>
      </c>
      <c r="C354" t="s">
        <v>1510</v>
      </c>
    </row>
    <row r="355" spans="1:3" x14ac:dyDescent="0.25">
      <c r="A355" t="s">
        <v>378</v>
      </c>
      <c r="B355" t="s">
        <v>1160</v>
      </c>
      <c r="C355" t="s">
        <v>1511</v>
      </c>
    </row>
    <row r="356" spans="1:3" x14ac:dyDescent="0.25">
      <c r="A356" t="s">
        <v>379</v>
      </c>
      <c r="C356" t="s">
        <v>1512</v>
      </c>
    </row>
    <row r="357" spans="1:3" x14ac:dyDescent="0.25">
      <c r="A357" t="s">
        <v>380</v>
      </c>
      <c r="C357" t="s">
        <v>1513</v>
      </c>
    </row>
    <row r="358" spans="1:3" x14ac:dyDescent="0.25">
      <c r="A358" t="s">
        <v>381</v>
      </c>
      <c r="C358" t="s">
        <v>1514</v>
      </c>
    </row>
    <row r="359" spans="1:3" x14ac:dyDescent="0.25">
      <c r="A359" t="s">
        <v>382</v>
      </c>
      <c r="C359" t="s">
        <v>1515</v>
      </c>
    </row>
    <row r="360" spans="1:3" x14ac:dyDescent="0.25">
      <c r="A360" t="s">
        <v>383</v>
      </c>
      <c r="C360" t="s">
        <v>1516</v>
      </c>
    </row>
    <row r="361" spans="1:3" x14ac:dyDescent="0.25">
      <c r="A361" t="s">
        <v>384</v>
      </c>
      <c r="C361" t="s">
        <v>1517</v>
      </c>
    </row>
    <row r="362" spans="1:3" x14ac:dyDescent="0.25">
      <c r="A362" t="s">
        <v>385</v>
      </c>
      <c r="C362" t="s">
        <v>1518</v>
      </c>
    </row>
    <row r="363" spans="1:3" x14ac:dyDescent="0.25">
      <c r="A363" t="s">
        <v>386</v>
      </c>
      <c r="C363" t="s">
        <v>1519</v>
      </c>
    </row>
    <row r="364" spans="1:3" x14ac:dyDescent="0.25">
      <c r="A364" t="s">
        <v>387</v>
      </c>
      <c r="C364" t="s">
        <v>1520</v>
      </c>
    </row>
    <row r="365" spans="1:3" x14ac:dyDescent="0.25">
      <c r="A365" t="s">
        <v>388</v>
      </c>
      <c r="C365" t="s">
        <v>1521</v>
      </c>
    </row>
    <row r="366" spans="1:3" x14ac:dyDescent="0.25">
      <c r="A366" t="s">
        <v>389</v>
      </c>
      <c r="C366" t="s">
        <v>1522</v>
      </c>
    </row>
    <row r="367" spans="1:3" x14ac:dyDescent="0.25">
      <c r="A367" t="s">
        <v>390</v>
      </c>
      <c r="C367" t="s">
        <v>1523</v>
      </c>
    </row>
    <row r="368" spans="1:3" x14ac:dyDescent="0.25">
      <c r="A368" t="s">
        <v>391</v>
      </c>
      <c r="C368" t="s">
        <v>1524</v>
      </c>
    </row>
    <row r="369" spans="1:3" x14ac:dyDescent="0.25">
      <c r="A369" t="s">
        <v>392</v>
      </c>
      <c r="C369" t="s">
        <v>1525</v>
      </c>
    </row>
    <row r="370" spans="1:3" x14ac:dyDescent="0.25">
      <c r="A370" t="s">
        <v>393</v>
      </c>
      <c r="C370" t="s">
        <v>1526</v>
      </c>
    </row>
    <row r="371" spans="1:3" x14ac:dyDescent="0.25">
      <c r="A371" t="s">
        <v>394</v>
      </c>
      <c r="C371" t="s">
        <v>1527</v>
      </c>
    </row>
    <row r="372" spans="1:3" x14ac:dyDescent="0.25">
      <c r="A372" t="s">
        <v>395</v>
      </c>
      <c r="C372" t="s">
        <v>1528</v>
      </c>
    </row>
    <row r="373" spans="1:3" x14ac:dyDescent="0.25">
      <c r="A373" t="s">
        <v>396</v>
      </c>
      <c r="C373" t="s">
        <v>1529</v>
      </c>
    </row>
    <row r="374" spans="1:3" x14ac:dyDescent="0.25">
      <c r="A374" t="s">
        <v>397</v>
      </c>
      <c r="C374" t="s">
        <v>1530</v>
      </c>
    </row>
    <row r="375" spans="1:3" x14ac:dyDescent="0.25">
      <c r="A375" t="s">
        <v>398</v>
      </c>
      <c r="C375" t="s">
        <v>1531</v>
      </c>
    </row>
    <row r="376" spans="1:3" x14ac:dyDescent="0.25">
      <c r="A376" t="s">
        <v>399</v>
      </c>
      <c r="C376" t="s">
        <v>1532</v>
      </c>
    </row>
    <row r="377" spans="1:3" x14ac:dyDescent="0.25">
      <c r="A377" t="s">
        <v>400</v>
      </c>
      <c r="C377" t="s">
        <v>1533</v>
      </c>
    </row>
    <row r="378" spans="1:3" x14ac:dyDescent="0.25">
      <c r="A378" t="s">
        <v>401</v>
      </c>
      <c r="C378" t="s">
        <v>1534</v>
      </c>
    </row>
    <row r="379" spans="1:3" x14ac:dyDescent="0.25">
      <c r="A379" t="s">
        <v>402</v>
      </c>
      <c r="C379" t="s">
        <v>1535</v>
      </c>
    </row>
    <row r="380" spans="1:3" x14ac:dyDescent="0.25">
      <c r="A380" t="s">
        <v>403</v>
      </c>
      <c r="C380" t="s">
        <v>1536</v>
      </c>
    </row>
    <row r="381" spans="1:3" x14ac:dyDescent="0.25">
      <c r="A381" t="s">
        <v>404</v>
      </c>
      <c r="C381" t="s">
        <v>1537</v>
      </c>
    </row>
    <row r="382" spans="1:3" x14ac:dyDescent="0.25">
      <c r="A382" t="s">
        <v>405</v>
      </c>
      <c r="C382" t="s">
        <v>1538</v>
      </c>
    </row>
    <row r="383" spans="1:3" x14ac:dyDescent="0.25">
      <c r="A383" t="s">
        <v>406</v>
      </c>
      <c r="C383" t="s">
        <v>1539</v>
      </c>
    </row>
    <row r="384" spans="1:3" x14ac:dyDescent="0.25">
      <c r="A384" t="s">
        <v>407</v>
      </c>
      <c r="C384" t="s">
        <v>1540</v>
      </c>
    </row>
    <row r="385" spans="1:3" x14ac:dyDescent="0.25">
      <c r="A385" t="s">
        <v>408</v>
      </c>
      <c r="C385" t="s">
        <v>1541</v>
      </c>
    </row>
    <row r="386" spans="1:3" x14ac:dyDescent="0.25">
      <c r="A386" t="s">
        <v>409</v>
      </c>
      <c r="C386" t="s">
        <v>1542</v>
      </c>
    </row>
    <row r="387" spans="1:3" x14ac:dyDescent="0.25">
      <c r="A387" t="s">
        <v>410</v>
      </c>
      <c r="C387" t="s">
        <v>1543</v>
      </c>
    </row>
    <row r="388" spans="1:3" x14ac:dyDescent="0.25">
      <c r="A388" t="s">
        <v>411</v>
      </c>
      <c r="C388" t="s">
        <v>1544</v>
      </c>
    </row>
    <row r="389" spans="1:3" x14ac:dyDescent="0.25">
      <c r="A389" t="s">
        <v>412</v>
      </c>
      <c r="C389" t="s">
        <v>1545</v>
      </c>
    </row>
    <row r="390" spans="1:3" x14ac:dyDescent="0.25">
      <c r="A390" t="s">
        <v>413</v>
      </c>
      <c r="C390" t="s">
        <v>1546</v>
      </c>
    </row>
    <row r="391" spans="1:3" x14ac:dyDescent="0.25">
      <c r="A391" t="s">
        <v>414</v>
      </c>
      <c r="C391" t="s">
        <v>1547</v>
      </c>
    </row>
    <row r="392" spans="1:3" x14ac:dyDescent="0.25">
      <c r="A392" t="s">
        <v>415</v>
      </c>
      <c r="C392" t="s">
        <v>1548</v>
      </c>
    </row>
    <row r="393" spans="1:3" x14ac:dyDescent="0.25">
      <c r="A393" t="s">
        <v>416</v>
      </c>
      <c r="C393" t="s">
        <v>1549</v>
      </c>
    </row>
    <row r="394" spans="1:3" x14ac:dyDescent="0.25">
      <c r="A394" t="s">
        <v>417</v>
      </c>
      <c r="C394" t="s">
        <v>1550</v>
      </c>
    </row>
    <row r="395" spans="1:3" x14ac:dyDescent="0.25">
      <c r="A395" t="s">
        <v>418</v>
      </c>
      <c r="C395" t="s">
        <v>1551</v>
      </c>
    </row>
    <row r="396" spans="1:3" x14ac:dyDescent="0.25">
      <c r="A396" t="s">
        <v>419</v>
      </c>
      <c r="C396" t="s">
        <v>1552</v>
      </c>
    </row>
    <row r="397" spans="1:3" x14ac:dyDescent="0.25">
      <c r="A397" t="s">
        <v>420</v>
      </c>
      <c r="C397" t="s">
        <v>1553</v>
      </c>
    </row>
    <row r="398" spans="1:3" x14ac:dyDescent="0.25">
      <c r="A398" t="s">
        <v>421</v>
      </c>
      <c r="C398" t="s">
        <v>1554</v>
      </c>
    </row>
    <row r="399" spans="1:3" x14ac:dyDescent="0.25">
      <c r="A399" t="s">
        <v>422</v>
      </c>
      <c r="C399" t="s">
        <v>1555</v>
      </c>
    </row>
    <row r="400" spans="1:3" x14ac:dyDescent="0.25">
      <c r="A400" t="s">
        <v>423</v>
      </c>
      <c r="C400" t="s">
        <v>1556</v>
      </c>
    </row>
    <row r="401" spans="1:3" x14ac:dyDescent="0.25">
      <c r="A401" t="s">
        <v>424</v>
      </c>
      <c r="C401" t="s">
        <v>1557</v>
      </c>
    </row>
    <row r="402" spans="1:3" x14ac:dyDescent="0.25">
      <c r="A402" t="s">
        <v>425</v>
      </c>
      <c r="C402" t="s">
        <v>1558</v>
      </c>
    </row>
    <row r="403" spans="1:3" x14ac:dyDescent="0.25">
      <c r="A403" t="s">
        <v>426</v>
      </c>
      <c r="C403" t="s">
        <v>1559</v>
      </c>
    </row>
    <row r="404" spans="1:3" x14ac:dyDescent="0.25">
      <c r="A404" t="s">
        <v>427</v>
      </c>
      <c r="C404" t="s">
        <v>1560</v>
      </c>
    </row>
    <row r="405" spans="1:3" x14ac:dyDescent="0.25">
      <c r="A405" t="s">
        <v>428</v>
      </c>
      <c r="C405" t="s">
        <v>1561</v>
      </c>
    </row>
    <row r="406" spans="1:3" x14ac:dyDescent="0.25">
      <c r="A406" t="s">
        <v>429</v>
      </c>
      <c r="C406" t="s">
        <v>1562</v>
      </c>
    </row>
    <row r="407" spans="1:3" x14ac:dyDescent="0.25">
      <c r="A407" t="s">
        <v>430</v>
      </c>
      <c r="C407" t="s">
        <v>1563</v>
      </c>
    </row>
    <row r="408" spans="1:3" x14ac:dyDescent="0.25">
      <c r="A408" t="s">
        <v>431</v>
      </c>
      <c r="C408" t="s">
        <v>1564</v>
      </c>
    </row>
    <row r="409" spans="1:3" x14ac:dyDescent="0.25">
      <c r="A409" t="s">
        <v>432</v>
      </c>
      <c r="C409" t="s">
        <v>1565</v>
      </c>
    </row>
    <row r="410" spans="1:3" x14ac:dyDescent="0.25">
      <c r="A410" t="s">
        <v>433</v>
      </c>
      <c r="C410" t="s">
        <v>1566</v>
      </c>
    </row>
    <row r="411" spans="1:3" x14ac:dyDescent="0.25">
      <c r="A411" t="s">
        <v>434</v>
      </c>
      <c r="C411" t="s">
        <v>1567</v>
      </c>
    </row>
    <row r="412" spans="1:3" x14ac:dyDescent="0.25">
      <c r="A412" t="s">
        <v>435</v>
      </c>
      <c r="C412" t="s">
        <v>1568</v>
      </c>
    </row>
    <row r="413" spans="1:3" x14ac:dyDescent="0.25">
      <c r="A413" t="s">
        <v>436</v>
      </c>
      <c r="C413" t="s">
        <v>1569</v>
      </c>
    </row>
    <row r="414" spans="1:3" x14ac:dyDescent="0.25">
      <c r="A414" t="s">
        <v>437</v>
      </c>
      <c r="C414" t="s">
        <v>1570</v>
      </c>
    </row>
    <row r="415" spans="1:3" x14ac:dyDescent="0.25">
      <c r="A415" t="s">
        <v>438</v>
      </c>
      <c r="C415" t="s">
        <v>1571</v>
      </c>
    </row>
    <row r="416" spans="1:3" x14ac:dyDescent="0.25">
      <c r="A416" t="s">
        <v>439</v>
      </c>
      <c r="C416" t="s">
        <v>1572</v>
      </c>
    </row>
    <row r="417" spans="1:3" x14ac:dyDescent="0.25">
      <c r="A417" t="s">
        <v>440</v>
      </c>
      <c r="C417" t="s">
        <v>1573</v>
      </c>
    </row>
    <row r="418" spans="1:3" x14ac:dyDescent="0.25">
      <c r="A418" t="s">
        <v>441</v>
      </c>
      <c r="C418" t="s">
        <v>1574</v>
      </c>
    </row>
    <row r="419" spans="1:3" x14ac:dyDescent="0.25">
      <c r="A419" t="s">
        <v>442</v>
      </c>
      <c r="C419" t="s">
        <v>1575</v>
      </c>
    </row>
    <row r="420" spans="1:3" x14ac:dyDescent="0.25">
      <c r="A420" t="s">
        <v>443</v>
      </c>
      <c r="C420" t="s">
        <v>1576</v>
      </c>
    </row>
    <row r="421" spans="1:3" x14ac:dyDescent="0.25">
      <c r="A421" t="s">
        <v>444</v>
      </c>
      <c r="C421" t="s">
        <v>1577</v>
      </c>
    </row>
    <row r="422" spans="1:3" x14ac:dyDescent="0.25">
      <c r="A422" t="s">
        <v>445</v>
      </c>
      <c r="C422" t="s">
        <v>1578</v>
      </c>
    </row>
    <row r="423" spans="1:3" x14ac:dyDescent="0.25">
      <c r="A423" t="s">
        <v>446</v>
      </c>
      <c r="C423" t="s">
        <v>1579</v>
      </c>
    </row>
    <row r="424" spans="1:3" x14ac:dyDescent="0.25">
      <c r="A424" t="s">
        <v>447</v>
      </c>
      <c r="C424" t="s">
        <v>1580</v>
      </c>
    </row>
    <row r="425" spans="1:3" x14ac:dyDescent="0.25">
      <c r="A425" t="s">
        <v>448</v>
      </c>
      <c r="C425" t="s">
        <v>1581</v>
      </c>
    </row>
    <row r="426" spans="1:3" x14ac:dyDescent="0.25">
      <c r="A426" t="s">
        <v>449</v>
      </c>
      <c r="C426" t="s">
        <v>1582</v>
      </c>
    </row>
    <row r="427" spans="1:3" x14ac:dyDescent="0.25">
      <c r="A427" t="s">
        <v>450</v>
      </c>
      <c r="C427" t="s">
        <v>1583</v>
      </c>
    </row>
    <row r="428" spans="1:3" x14ac:dyDescent="0.25">
      <c r="A428" t="s">
        <v>451</v>
      </c>
      <c r="C428" t="s">
        <v>1584</v>
      </c>
    </row>
    <row r="429" spans="1:3" x14ac:dyDescent="0.25">
      <c r="A429" t="s">
        <v>452</v>
      </c>
      <c r="C429" t="s">
        <v>1585</v>
      </c>
    </row>
    <row r="430" spans="1:3" x14ac:dyDescent="0.25">
      <c r="A430" t="s">
        <v>453</v>
      </c>
      <c r="C430" t="s">
        <v>1586</v>
      </c>
    </row>
    <row r="431" spans="1:3" x14ac:dyDescent="0.25">
      <c r="A431" t="s">
        <v>454</v>
      </c>
      <c r="C431" t="s">
        <v>1587</v>
      </c>
    </row>
    <row r="432" spans="1:3" x14ac:dyDescent="0.25">
      <c r="A432" t="s">
        <v>455</v>
      </c>
    </row>
    <row r="433" spans="1:1" x14ac:dyDescent="0.25">
      <c r="A433" t="s">
        <v>456</v>
      </c>
    </row>
    <row r="434" spans="1:1" x14ac:dyDescent="0.25">
      <c r="A434" t="s">
        <v>457</v>
      </c>
    </row>
    <row r="435" spans="1:1" x14ac:dyDescent="0.25">
      <c r="A435" t="s">
        <v>458</v>
      </c>
    </row>
    <row r="436" spans="1:1" x14ac:dyDescent="0.25">
      <c r="A436" t="s">
        <v>459</v>
      </c>
    </row>
    <row r="437" spans="1:1" x14ac:dyDescent="0.25">
      <c r="A437" t="s">
        <v>460</v>
      </c>
    </row>
    <row r="438" spans="1:1" x14ac:dyDescent="0.25">
      <c r="A438" t="s">
        <v>461</v>
      </c>
    </row>
    <row r="439" spans="1:1" x14ac:dyDescent="0.25">
      <c r="A439" t="s">
        <v>462</v>
      </c>
    </row>
    <row r="440" spans="1:1" x14ac:dyDescent="0.25">
      <c r="A440" t="s">
        <v>463</v>
      </c>
    </row>
    <row r="441" spans="1:1" x14ac:dyDescent="0.25">
      <c r="A441" t="s">
        <v>464</v>
      </c>
    </row>
    <row r="442" spans="1:1" x14ac:dyDescent="0.25">
      <c r="A442" t="s">
        <v>465</v>
      </c>
    </row>
    <row r="443" spans="1:1" x14ac:dyDescent="0.25">
      <c r="A443" t="s">
        <v>466</v>
      </c>
    </row>
    <row r="444" spans="1:1" x14ac:dyDescent="0.25">
      <c r="A444" t="s">
        <v>467</v>
      </c>
    </row>
    <row r="445" spans="1:1" x14ac:dyDescent="0.25">
      <c r="A445" t="s">
        <v>468</v>
      </c>
    </row>
    <row r="446" spans="1:1" x14ac:dyDescent="0.25">
      <c r="A446" t="s">
        <v>469</v>
      </c>
    </row>
    <row r="447" spans="1:1" x14ac:dyDescent="0.25">
      <c r="A447" t="s">
        <v>470</v>
      </c>
    </row>
    <row r="448" spans="1:1" x14ac:dyDescent="0.25">
      <c r="A448" t="s">
        <v>471</v>
      </c>
    </row>
    <row r="449" spans="1:1" x14ac:dyDescent="0.25">
      <c r="A449" t="s">
        <v>472</v>
      </c>
    </row>
    <row r="450" spans="1:1" x14ac:dyDescent="0.25">
      <c r="A450" t="s">
        <v>473</v>
      </c>
    </row>
    <row r="451" spans="1:1" x14ac:dyDescent="0.25">
      <c r="A451" t="s">
        <v>474</v>
      </c>
    </row>
    <row r="452" spans="1:1" x14ac:dyDescent="0.25">
      <c r="A452" t="s">
        <v>475</v>
      </c>
    </row>
    <row r="453" spans="1:1" x14ac:dyDescent="0.25">
      <c r="A453" t="s">
        <v>476</v>
      </c>
    </row>
    <row r="454" spans="1:1" x14ac:dyDescent="0.25">
      <c r="A454" t="s">
        <v>477</v>
      </c>
    </row>
    <row r="455" spans="1:1" x14ac:dyDescent="0.25">
      <c r="A455" t="s">
        <v>478</v>
      </c>
    </row>
    <row r="456" spans="1:1" x14ac:dyDescent="0.25">
      <c r="A456" t="s">
        <v>479</v>
      </c>
    </row>
    <row r="457" spans="1:1" x14ac:dyDescent="0.25">
      <c r="A457" t="s">
        <v>480</v>
      </c>
    </row>
    <row r="458" spans="1:1" x14ac:dyDescent="0.25">
      <c r="A458" t="s">
        <v>481</v>
      </c>
    </row>
    <row r="459" spans="1:1" x14ac:dyDescent="0.25">
      <c r="A459" t="s">
        <v>482</v>
      </c>
    </row>
    <row r="460" spans="1:1" x14ac:dyDescent="0.25">
      <c r="A460" t="s">
        <v>483</v>
      </c>
    </row>
    <row r="461" spans="1:1" x14ac:dyDescent="0.25">
      <c r="A461" t="s">
        <v>484</v>
      </c>
    </row>
    <row r="462" spans="1:1" x14ac:dyDescent="0.25">
      <c r="A462" t="s">
        <v>485</v>
      </c>
    </row>
    <row r="463" spans="1:1" x14ac:dyDescent="0.25">
      <c r="A463" t="s">
        <v>486</v>
      </c>
    </row>
    <row r="464" spans="1:1" x14ac:dyDescent="0.25">
      <c r="A464" t="s">
        <v>487</v>
      </c>
    </row>
    <row r="465" spans="1:1" x14ac:dyDescent="0.25">
      <c r="A465" t="s">
        <v>488</v>
      </c>
    </row>
    <row r="466" spans="1:1" x14ac:dyDescent="0.25">
      <c r="A466" t="s">
        <v>489</v>
      </c>
    </row>
    <row r="467" spans="1:1" x14ac:dyDescent="0.25">
      <c r="A467" t="s">
        <v>490</v>
      </c>
    </row>
    <row r="468" spans="1:1" x14ac:dyDescent="0.25">
      <c r="A468" t="s">
        <v>491</v>
      </c>
    </row>
    <row r="469" spans="1:1" x14ac:dyDescent="0.25">
      <c r="A469" t="s">
        <v>492</v>
      </c>
    </row>
    <row r="470" spans="1:1" x14ac:dyDescent="0.25">
      <c r="A470" t="s">
        <v>493</v>
      </c>
    </row>
    <row r="471" spans="1:1" x14ac:dyDescent="0.25">
      <c r="A471" t="s">
        <v>494</v>
      </c>
    </row>
    <row r="472" spans="1:1" x14ac:dyDescent="0.25">
      <c r="A472" t="s">
        <v>495</v>
      </c>
    </row>
    <row r="473" spans="1:1" x14ac:dyDescent="0.25">
      <c r="A473" t="s">
        <v>496</v>
      </c>
    </row>
    <row r="474" spans="1:1" x14ac:dyDescent="0.25">
      <c r="A474" t="s">
        <v>497</v>
      </c>
    </row>
    <row r="475" spans="1:1" x14ac:dyDescent="0.25">
      <c r="A475" t="s">
        <v>498</v>
      </c>
    </row>
    <row r="476" spans="1:1" x14ac:dyDescent="0.25">
      <c r="A476" t="s">
        <v>499</v>
      </c>
    </row>
    <row r="477" spans="1:1" x14ac:dyDescent="0.25">
      <c r="A477" t="s">
        <v>500</v>
      </c>
    </row>
    <row r="478" spans="1:1" x14ac:dyDescent="0.25">
      <c r="A478" t="s">
        <v>501</v>
      </c>
    </row>
    <row r="479" spans="1:1" x14ac:dyDescent="0.25">
      <c r="A479" t="s">
        <v>502</v>
      </c>
    </row>
    <row r="480" spans="1:1" x14ac:dyDescent="0.25">
      <c r="A480" t="s">
        <v>503</v>
      </c>
    </row>
    <row r="481" spans="1:1" x14ac:dyDescent="0.25">
      <c r="A481" t="s">
        <v>504</v>
      </c>
    </row>
    <row r="482" spans="1:1" x14ac:dyDescent="0.25">
      <c r="A482" t="s">
        <v>505</v>
      </c>
    </row>
    <row r="483" spans="1:1" x14ac:dyDescent="0.25">
      <c r="A483" t="s">
        <v>506</v>
      </c>
    </row>
    <row r="484" spans="1:1" x14ac:dyDescent="0.25">
      <c r="A484" t="s">
        <v>507</v>
      </c>
    </row>
    <row r="485" spans="1:1" x14ac:dyDescent="0.25">
      <c r="A485" t="s">
        <v>508</v>
      </c>
    </row>
    <row r="486" spans="1:1" x14ac:dyDescent="0.25">
      <c r="A486" t="s">
        <v>509</v>
      </c>
    </row>
    <row r="487" spans="1:1" x14ac:dyDescent="0.25">
      <c r="A487" t="s">
        <v>510</v>
      </c>
    </row>
    <row r="488" spans="1:1" x14ac:dyDescent="0.25">
      <c r="A488" t="s">
        <v>511</v>
      </c>
    </row>
    <row r="489" spans="1:1" x14ac:dyDescent="0.25">
      <c r="A489" t="s">
        <v>512</v>
      </c>
    </row>
    <row r="490" spans="1:1" x14ac:dyDescent="0.25">
      <c r="A490" t="s">
        <v>513</v>
      </c>
    </row>
    <row r="491" spans="1:1" x14ac:dyDescent="0.25">
      <c r="A491" t="s">
        <v>514</v>
      </c>
    </row>
    <row r="492" spans="1:1" x14ac:dyDescent="0.25">
      <c r="A492" t="s">
        <v>515</v>
      </c>
    </row>
    <row r="493" spans="1:1" x14ac:dyDescent="0.25">
      <c r="A493" t="s">
        <v>516</v>
      </c>
    </row>
    <row r="494" spans="1:1" x14ac:dyDescent="0.25">
      <c r="A494" t="s">
        <v>517</v>
      </c>
    </row>
    <row r="495" spans="1:1" x14ac:dyDescent="0.25">
      <c r="A495" t="s">
        <v>518</v>
      </c>
    </row>
    <row r="496" spans="1:1" x14ac:dyDescent="0.25">
      <c r="A496" t="s">
        <v>519</v>
      </c>
    </row>
    <row r="497" spans="1:1" x14ac:dyDescent="0.25">
      <c r="A497" t="s">
        <v>520</v>
      </c>
    </row>
    <row r="498" spans="1:1" x14ac:dyDescent="0.25">
      <c r="A498" t="s">
        <v>521</v>
      </c>
    </row>
    <row r="499" spans="1:1" x14ac:dyDescent="0.25">
      <c r="A499" t="s">
        <v>522</v>
      </c>
    </row>
    <row r="500" spans="1:1" x14ac:dyDescent="0.25">
      <c r="A500" t="s">
        <v>523</v>
      </c>
    </row>
    <row r="501" spans="1:1" x14ac:dyDescent="0.25">
      <c r="A501" t="s">
        <v>524</v>
      </c>
    </row>
    <row r="502" spans="1:1" x14ac:dyDescent="0.25">
      <c r="A502" t="s">
        <v>525</v>
      </c>
    </row>
    <row r="503" spans="1:1" x14ac:dyDescent="0.25">
      <c r="A503" t="s">
        <v>526</v>
      </c>
    </row>
    <row r="504" spans="1:1" x14ac:dyDescent="0.25">
      <c r="A504" t="s">
        <v>527</v>
      </c>
    </row>
    <row r="505" spans="1:1" x14ac:dyDescent="0.25">
      <c r="A505" t="s">
        <v>528</v>
      </c>
    </row>
    <row r="506" spans="1:1" x14ac:dyDescent="0.25">
      <c r="A506" t="s">
        <v>529</v>
      </c>
    </row>
    <row r="507" spans="1:1" x14ac:dyDescent="0.25">
      <c r="A507" t="s">
        <v>530</v>
      </c>
    </row>
    <row r="508" spans="1:1" x14ac:dyDescent="0.25">
      <c r="A508" t="s">
        <v>531</v>
      </c>
    </row>
    <row r="509" spans="1:1" x14ac:dyDescent="0.25">
      <c r="A509" t="s">
        <v>532</v>
      </c>
    </row>
    <row r="510" spans="1:1" x14ac:dyDescent="0.25">
      <c r="A510" t="s">
        <v>533</v>
      </c>
    </row>
    <row r="511" spans="1:1" x14ac:dyDescent="0.25">
      <c r="A511" t="s">
        <v>534</v>
      </c>
    </row>
    <row r="512" spans="1:1" x14ac:dyDescent="0.25">
      <c r="A512" t="s">
        <v>535</v>
      </c>
    </row>
    <row r="513" spans="1:1" x14ac:dyDescent="0.25">
      <c r="A513" t="s">
        <v>536</v>
      </c>
    </row>
    <row r="514" spans="1:1" x14ac:dyDescent="0.25">
      <c r="A514" t="s">
        <v>537</v>
      </c>
    </row>
    <row r="515" spans="1:1" x14ac:dyDescent="0.25">
      <c r="A515" t="s">
        <v>538</v>
      </c>
    </row>
    <row r="516" spans="1:1" x14ac:dyDescent="0.25">
      <c r="A516" t="s">
        <v>539</v>
      </c>
    </row>
    <row r="517" spans="1:1" x14ac:dyDescent="0.25">
      <c r="A517" t="s">
        <v>540</v>
      </c>
    </row>
    <row r="518" spans="1:1" x14ac:dyDescent="0.25">
      <c r="A518" t="s">
        <v>541</v>
      </c>
    </row>
    <row r="519" spans="1:1" x14ac:dyDescent="0.25">
      <c r="A519" t="s">
        <v>542</v>
      </c>
    </row>
    <row r="520" spans="1:1" x14ac:dyDescent="0.25">
      <c r="A520" t="s">
        <v>543</v>
      </c>
    </row>
    <row r="521" spans="1:1" x14ac:dyDescent="0.25">
      <c r="A521" t="s">
        <v>544</v>
      </c>
    </row>
    <row r="522" spans="1:1" x14ac:dyDescent="0.25">
      <c r="A522" t="s">
        <v>545</v>
      </c>
    </row>
    <row r="523" spans="1:1" x14ac:dyDescent="0.25">
      <c r="A523" t="s">
        <v>546</v>
      </c>
    </row>
    <row r="524" spans="1:1" x14ac:dyDescent="0.25">
      <c r="A524" t="s">
        <v>547</v>
      </c>
    </row>
    <row r="525" spans="1:1" x14ac:dyDescent="0.25">
      <c r="A525" t="s">
        <v>548</v>
      </c>
    </row>
    <row r="526" spans="1:1" x14ac:dyDescent="0.25">
      <c r="A526" t="s">
        <v>549</v>
      </c>
    </row>
    <row r="527" spans="1:1" x14ac:dyDescent="0.25">
      <c r="A527" t="s">
        <v>550</v>
      </c>
    </row>
    <row r="528" spans="1:1" x14ac:dyDescent="0.25">
      <c r="A528" t="s">
        <v>551</v>
      </c>
    </row>
    <row r="529" spans="1:1" x14ac:dyDescent="0.25">
      <c r="A529" t="s">
        <v>552</v>
      </c>
    </row>
    <row r="530" spans="1:1" x14ac:dyDescent="0.25">
      <c r="A530" t="s">
        <v>553</v>
      </c>
    </row>
    <row r="531" spans="1:1" x14ac:dyDescent="0.25">
      <c r="A531" t="s">
        <v>554</v>
      </c>
    </row>
    <row r="532" spans="1:1" x14ac:dyDescent="0.25">
      <c r="A532" t="s">
        <v>555</v>
      </c>
    </row>
    <row r="533" spans="1:1" x14ac:dyDescent="0.25">
      <c r="A533" t="s">
        <v>556</v>
      </c>
    </row>
    <row r="534" spans="1:1" x14ac:dyDescent="0.25">
      <c r="A534" t="s">
        <v>557</v>
      </c>
    </row>
    <row r="535" spans="1:1" x14ac:dyDescent="0.25">
      <c r="A535" t="s">
        <v>558</v>
      </c>
    </row>
    <row r="536" spans="1:1" x14ac:dyDescent="0.25">
      <c r="A536" t="s">
        <v>559</v>
      </c>
    </row>
    <row r="537" spans="1:1" x14ac:dyDescent="0.25">
      <c r="A537" t="s">
        <v>560</v>
      </c>
    </row>
    <row r="538" spans="1:1" x14ac:dyDescent="0.25">
      <c r="A538" t="s">
        <v>561</v>
      </c>
    </row>
    <row r="539" spans="1:1" x14ac:dyDescent="0.25">
      <c r="A539" t="s">
        <v>562</v>
      </c>
    </row>
    <row r="540" spans="1:1" x14ac:dyDescent="0.25">
      <c r="A540" t="s">
        <v>563</v>
      </c>
    </row>
    <row r="541" spans="1:1" x14ac:dyDescent="0.25">
      <c r="A541" t="s">
        <v>564</v>
      </c>
    </row>
    <row r="542" spans="1:1" x14ac:dyDescent="0.25">
      <c r="A542" t="s">
        <v>565</v>
      </c>
    </row>
    <row r="543" spans="1:1" x14ac:dyDescent="0.25">
      <c r="A543" t="s">
        <v>566</v>
      </c>
    </row>
    <row r="544" spans="1:1" x14ac:dyDescent="0.25">
      <c r="A544" t="s">
        <v>567</v>
      </c>
    </row>
    <row r="545" spans="1:1" x14ac:dyDescent="0.25">
      <c r="A545" t="s">
        <v>568</v>
      </c>
    </row>
    <row r="546" spans="1:1" x14ac:dyDescent="0.25">
      <c r="A546" t="s">
        <v>569</v>
      </c>
    </row>
    <row r="547" spans="1:1" x14ac:dyDescent="0.25">
      <c r="A547" t="s">
        <v>570</v>
      </c>
    </row>
    <row r="548" spans="1:1" x14ac:dyDescent="0.25">
      <c r="A548" t="s">
        <v>571</v>
      </c>
    </row>
    <row r="549" spans="1:1" x14ac:dyDescent="0.25">
      <c r="A549" t="s">
        <v>572</v>
      </c>
    </row>
    <row r="550" spans="1:1" x14ac:dyDescent="0.25">
      <c r="A550" t="s">
        <v>573</v>
      </c>
    </row>
    <row r="551" spans="1:1" x14ac:dyDescent="0.25">
      <c r="A551" t="s">
        <v>574</v>
      </c>
    </row>
    <row r="552" spans="1:1" x14ac:dyDescent="0.25">
      <c r="A552" t="s">
        <v>575</v>
      </c>
    </row>
    <row r="553" spans="1:1" x14ac:dyDescent="0.25">
      <c r="A553" t="s">
        <v>576</v>
      </c>
    </row>
    <row r="554" spans="1:1" x14ac:dyDescent="0.25">
      <c r="A554" t="s">
        <v>577</v>
      </c>
    </row>
    <row r="555" spans="1:1" x14ac:dyDescent="0.25">
      <c r="A555" t="s">
        <v>578</v>
      </c>
    </row>
    <row r="556" spans="1:1" x14ac:dyDescent="0.25">
      <c r="A556" t="s">
        <v>579</v>
      </c>
    </row>
    <row r="557" spans="1:1" x14ac:dyDescent="0.25">
      <c r="A557" t="s">
        <v>580</v>
      </c>
    </row>
    <row r="558" spans="1:1" x14ac:dyDescent="0.25">
      <c r="A558" t="s">
        <v>581</v>
      </c>
    </row>
    <row r="559" spans="1:1" x14ac:dyDescent="0.25">
      <c r="A559" t="s">
        <v>582</v>
      </c>
    </row>
    <row r="560" spans="1:1" x14ac:dyDescent="0.25">
      <c r="A560" t="s">
        <v>583</v>
      </c>
    </row>
    <row r="561" spans="1:1" x14ac:dyDescent="0.25">
      <c r="A561" t="s">
        <v>584</v>
      </c>
    </row>
    <row r="562" spans="1:1" x14ac:dyDescent="0.25">
      <c r="A562" t="s">
        <v>585</v>
      </c>
    </row>
    <row r="563" spans="1:1" x14ac:dyDescent="0.25">
      <c r="A563" t="s">
        <v>586</v>
      </c>
    </row>
    <row r="564" spans="1:1" x14ac:dyDescent="0.25">
      <c r="A564" t="s">
        <v>587</v>
      </c>
    </row>
    <row r="565" spans="1:1" x14ac:dyDescent="0.25">
      <c r="A565" t="s">
        <v>588</v>
      </c>
    </row>
    <row r="566" spans="1:1" x14ac:dyDescent="0.25">
      <c r="A566" t="s">
        <v>589</v>
      </c>
    </row>
    <row r="567" spans="1:1" x14ac:dyDescent="0.25">
      <c r="A567" t="s">
        <v>590</v>
      </c>
    </row>
    <row r="568" spans="1:1" x14ac:dyDescent="0.25">
      <c r="A568" t="s">
        <v>591</v>
      </c>
    </row>
    <row r="569" spans="1:1" x14ac:dyDescent="0.25">
      <c r="A569" t="s">
        <v>592</v>
      </c>
    </row>
    <row r="570" spans="1:1" x14ac:dyDescent="0.25">
      <c r="A570" t="s">
        <v>593</v>
      </c>
    </row>
    <row r="571" spans="1:1" x14ac:dyDescent="0.25">
      <c r="A571" t="s">
        <v>594</v>
      </c>
    </row>
    <row r="572" spans="1:1" x14ac:dyDescent="0.25">
      <c r="A572" t="s">
        <v>595</v>
      </c>
    </row>
    <row r="573" spans="1:1" x14ac:dyDescent="0.25">
      <c r="A573" t="s">
        <v>596</v>
      </c>
    </row>
    <row r="574" spans="1:1" x14ac:dyDescent="0.25">
      <c r="A574" t="s">
        <v>597</v>
      </c>
    </row>
    <row r="575" spans="1:1" x14ac:dyDescent="0.25">
      <c r="A575" t="s">
        <v>598</v>
      </c>
    </row>
    <row r="576" spans="1:1" x14ac:dyDescent="0.25">
      <c r="A576" t="s">
        <v>599</v>
      </c>
    </row>
    <row r="577" spans="1:1" x14ac:dyDescent="0.25">
      <c r="A577" t="s">
        <v>600</v>
      </c>
    </row>
    <row r="578" spans="1:1" x14ac:dyDescent="0.25">
      <c r="A578" t="s">
        <v>601</v>
      </c>
    </row>
    <row r="579" spans="1:1" x14ac:dyDescent="0.25">
      <c r="A579" t="s">
        <v>602</v>
      </c>
    </row>
    <row r="580" spans="1:1" x14ac:dyDescent="0.25">
      <c r="A580" t="s">
        <v>603</v>
      </c>
    </row>
    <row r="581" spans="1:1" x14ac:dyDescent="0.25">
      <c r="A581" t="s">
        <v>604</v>
      </c>
    </row>
    <row r="582" spans="1:1" x14ac:dyDescent="0.25">
      <c r="A582" t="s">
        <v>605</v>
      </c>
    </row>
    <row r="583" spans="1:1" x14ac:dyDescent="0.25">
      <c r="A583" t="s">
        <v>606</v>
      </c>
    </row>
    <row r="584" spans="1:1" x14ac:dyDescent="0.25">
      <c r="A584" t="s">
        <v>607</v>
      </c>
    </row>
    <row r="585" spans="1:1" x14ac:dyDescent="0.25">
      <c r="A585" t="s">
        <v>608</v>
      </c>
    </row>
    <row r="586" spans="1:1" x14ac:dyDescent="0.25">
      <c r="A586" t="s">
        <v>609</v>
      </c>
    </row>
    <row r="587" spans="1:1" x14ac:dyDescent="0.25">
      <c r="A587" t="s">
        <v>610</v>
      </c>
    </row>
    <row r="588" spans="1:1" x14ac:dyDescent="0.25">
      <c r="A588" t="s">
        <v>611</v>
      </c>
    </row>
    <row r="589" spans="1:1" x14ac:dyDescent="0.25">
      <c r="A589" t="s">
        <v>612</v>
      </c>
    </row>
    <row r="590" spans="1:1" x14ac:dyDescent="0.25">
      <c r="A590" t="s">
        <v>613</v>
      </c>
    </row>
    <row r="591" spans="1:1" x14ac:dyDescent="0.25">
      <c r="A591" t="s">
        <v>614</v>
      </c>
    </row>
    <row r="592" spans="1:1" x14ac:dyDescent="0.25">
      <c r="A592" t="s">
        <v>615</v>
      </c>
    </row>
    <row r="593" spans="1:1" x14ac:dyDescent="0.25">
      <c r="A593" t="s">
        <v>616</v>
      </c>
    </row>
    <row r="594" spans="1:1" x14ac:dyDescent="0.25">
      <c r="A594" t="s">
        <v>617</v>
      </c>
    </row>
    <row r="595" spans="1:1" x14ac:dyDescent="0.25">
      <c r="A595" t="s">
        <v>618</v>
      </c>
    </row>
    <row r="596" spans="1:1" x14ac:dyDescent="0.25">
      <c r="A596" t="s">
        <v>619</v>
      </c>
    </row>
    <row r="597" spans="1:1" x14ac:dyDescent="0.25">
      <c r="A597" t="s">
        <v>620</v>
      </c>
    </row>
    <row r="598" spans="1:1" x14ac:dyDescent="0.25">
      <c r="A598" t="s">
        <v>621</v>
      </c>
    </row>
    <row r="599" spans="1:1" x14ac:dyDescent="0.25">
      <c r="A599" t="s">
        <v>622</v>
      </c>
    </row>
    <row r="600" spans="1:1" x14ac:dyDescent="0.25">
      <c r="A600" t="s">
        <v>623</v>
      </c>
    </row>
    <row r="601" spans="1:1" x14ac:dyDescent="0.25">
      <c r="A601" t="s">
        <v>624</v>
      </c>
    </row>
    <row r="602" spans="1:1" x14ac:dyDescent="0.25">
      <c r="A602" t="s">
        <v>625</v>
      </c>
    </row>
    <row r="603" spans="1:1" x14ac:dyDescent="0.25">
      <c r="A603" t="s">
        <v>626</v>
      </c>
    </row>
    <row r="604" spans="1:1" x14ac:dyDescent="0.25">
      <c r="A604" t="s">
        <v>627</v>
      </c>
    </row>
    <row r="605" spans="1:1" x14ac:dyDescent="0.25">
      <c r="A605" t="s">
        <v>628</v>
      </c>
    </row>
    <row r="606" spans="1:1" x14ac:dyDescent="0.25">
      <c r="A606" t="s">
        <v>629</v>
      </c>
    </row>
    <row r="607" spans="1:1" x14ac:dyDescent="0.25">
      <c r="A607" t="s">
        <v>630</v>
      </c>
    </row>
    <row r="608" spans="1:1" x14ac:dyDescent="0.25">
      <c r="A608" t="s">
        <v>631</v>
      </c>
    </row>
    <row r="609" spans="1:1" x14ac:dyDescent="0.25">
      <c r="A609" t="s">
        <v>632</v>
      </c>
    </row>
    <row r="610" spans="1:1" x14ac:dyDescent="0.25">
      <c r="A610" t="s">
        <v>633</v>
      </c>
    </row>
    <row r="611" spans="1:1" x14ac:dyDescent="0.25">
      <c r="A611" t="s">
        <v>634</v>
      </c>
    </row>
    <row r="612" spans="1:1" x14ac:dyDescent="0.25">
      <c r="A612" t="s">
        <v>635</v>
      </c>
    </row>
    <row r="613" spans="1:1" x14ac:dyDescent="0.25">
      <c r="A613" t="s">
        <v>636</v>
      </c>
    </row>
    <row r="614" spans="1:1" x14ac:dyDescent="0.25">
      <c r="A614" t="s">
        <v>637</v>
      </c>
    </row>
    <row r="615" spans="1:1" x14ac:dyDescent="0.25">
      <c r="A615" t="s">
        <v>638</v>
      </c>
    </row>
    <row r="616" spans="1:1" x14ac:dyDescent="0.25">
      <c r="A616" t="s">
        <v>639</v>
      </c>
    </row>
    <row r="617" spans="1:1" x14ac:dyDescent="0.25">
      <c r="A617" t="s">
        <v>640</v>
      </c>
    </row>
    <row r="618" spans="1:1" x14ac:dyDescent="0.25">
      <c r="A618" t="s">
        <v>641</v>
      </c>
    </row>
    <row r="619" spans="1:1" x14ac:dyDescent="0.25">
      <c r="A619" t="s">
        <v>642</v>
      </c>
    </row>
    <row r="620" spans="1:1" x14ac:dyDescent="0.25">
      <c r="A620" t="s">
        <v>643</v>
      </c>
    </row>
    <row r="621" spans="1:1" x14ac:dyDescent="0.25">
      <c r="A621" t="s">
        <v>644</v>
      </c>
    </row>
    <row r="622" spans="1:1" x14ac:dyDescent="0.25">
      <c r="A622" t="s">
        <v>645</v>
      </c>
    </row>
    <row r="623" spans="1:1" x14ac:dyDescent="0.25">
      <c r="A623" t="s">
        <v>646</v>
      </c>
    </row>
    <row r="624" spans="1:1" x14ac:dyDescent="0.25">
      <c r="A624" t="s">
        <v>647</v>
      </c>
    </row>
    <row r="625" spans="1:1" x14ac:dyDescent="0.25">
      <c r="A625" t="s">
        <v>648</v>
      </c>
    </row>
    <row r="626" spans="1:1" x14ac:dyDescent="0.25">
      <c r="A626" t="s">
        <v>649</v>
      </c>
    </row>
    <row r="627" spans="1:1" x14ac:dyDescent="0.25">
      <c r="A627" t="s">
        <v>650</v>
      </c>
    </row>
    <row r="628" spans="1:1" x14ac:dyDescent="0.25">
      <c r="A628" t="s">
        <v>651</v>
      </c>
    </row>
    <row r="629" spans="1:1" x14ac:dyDescent="0.25">
      <c r="A629" t="s">
        <v>652</v>
      </c>
    </row>
    <row r="630" spans="1:1" x14ac:dyDescent="0.25">
      <c r="A630" t="s">
        <v>653</v>
      </c>
    </row>
    <row r="631" spans="1:1" x14ac:dyDescent="0.25">
      <c r="A631" t="s">
        <v>654</v>
      </c>
    </row>
    <row r="632" spans="1:1" x14ac:dyDescent="0.25">
      <c r="A632" t="s">
        <v>655</v>
      </c>
    </row>
    <row r="633" spans="1:1" x14ac:dyDescent="0.25">
      <c r="A633" t="s">
        <v>656</v>
      </c>
    </row>
    <row r="634" spans="1:1" x14ac:dyDescent="0.25">
      <c r="A634" t="s">
        <v>657</v>
      </c>
    </row>
    <row r="635" spans="1:1" x14ac:dyDescent="0.25">
      <c r="A635" t="s">
        <v>658</v>
      </c>
    </row>
    <row r="636" spans="1:1" x14ac:dyDescent="0.25">
      <c r="A636" t="s">
        <v>659</v>
      </c>
    </row>
    <row r="637" spans="1:1" x14ac:dyDescent="0.25">
      <c r="A637" t="s">
        <v>660</v>
      </c>
    </row>
    <row r="638" spans="1:1" x14ac:dyDescent="0.25">
      <c r="A638" t="s">
        <v>661</v>
      </c>
    </row>
    <row r="639" spans="1:1" x14ac:dyDescent="0.25">
      <c r="A639" t="s">
        <v>662</v>
      </c>
    </row>
    <row r="640" spans="1:1" x14ac:dyDescent="0.25">
      <c r="A640" t="s">
        <v>663</v>
      </c>
    </row>
    <row r="641" spans="1:1" x14ac:dyDescent="0.25">
      <c r="A641" t="s">
        <v>664</v>
      </c>
    </row>
    <row r="642" spans="1:1" x14ac:dyDescent="0.25">
      <c r="A642" t="s">
        <v>665</v>
      </c>
    </row>
    <row r="643" spans="1:1" x14ac:dyDescent="0.25">
      <c r="A643" t="s">
        <v>666</v>
      </c>
    </row>
    <row r="644" spans="1:1" x14ac:dyDescent="0.25">
      <c r="A644" t="s">
        <v>667</v>
      </c>
    </row>
    <row r="645" spans="1:1" x14ac:dyDescent="0.25">
      <c r="A645" t="s">
        <v>668</v>
      </c>
    </row>
    <row r="646" spans="1:1" x14ac:dyDescent="0.25">
      <c r="A646" t="s">
        <v>669</v>
      </c>
    </row>
    <row r="647" spans="1:1" x14ac:dyDescent="0.25">
      <c r="A647" t="s">
        <v>670</v>
      </c>
    </row>
    <row r="648" spans="1:1" x14ac:dyDescent="0.25">
      <c r="A648" t="s">
        <v>671</v>
      </c>
    </row>
    <row r="649" spans="1:1" x14ac:dyDescent="0.25">
      <c r="A649" t="s">
        <v>672</v>
      </c>
    </row>
    <row r="650" spans="1:1" x14ac:dyDescent="0.25">
      <c r="A650" t="s">
        <v>673</v>
      </c>
    </row>
    <row r="651" spans="1:1" x14ac:dyDescent="0.25">
      <c r="A651" t="s">
        <v>674</v>
      </c>
    </row>
    <row r="652" spans="1:1" x14ac:dyDescent="0.25">
      <c r="A652" t="s">
        <v>675</v>
      </c>
    </row>
    <row r="653" spans="1:1" x14ac:dyDescent="0.25">
      <c r="A653" t="s">
        <v>676</v>
      </c>
    </row>
    <row r="654" spans="1:1" x14ac:dyDescent="0.25">
      <c r="A654" t="s">
        <v>677</v>
      </c>
    </row>
    <row r="655" spans="1:1" x14ac:dyDescent="0.25">
      <c r="A655" t="s">
        <v>678</v>
      </c>
    </row>
    <row r="656" spans="1:1" x14ac:dyDescent="0.25">
      <c r="A656" t="s">
        <v>679</v>
      </c>
    </row>
    <row r="657" spans="1:1" x14ac:dyDescent="0.25">
      <c r="A657" t="s">
        <v>680</v>
      </c>
    </row>
    <row r="658" spans="1:1" x14ac:dyDescent="0.25">
      <c r="A658" t="s">
        <v>681</v>
      </c>
    </row>
    <row r="659" spans="1:1" x14ac:dyDescent="0.25">
      <c r="A659" t="s">
        <v>682</v>
      </c>
    </row>
    <row r="660" spans="1:1" x14ac:dyDescent="0.25">
      <c r="A660" t="s">
        <v>683</v>
      </c>
    </row>
    <row r="661" spans="1:1" x14ac:dyDescent="0.25">
      <c r="A661" t="s">
        <v>684</v>
      </c>
    </row>
    <row r="662" spans="1:1" x14ac:dyDescent="0.25">
      <c r="A662" t="s">
        <v>685</v>
      </c>
    </row>
    <row r="663" spans="1:1" x14ac:dyDescent="0.25">
      <c r="A663" t="s">
        <v>686</v>
      </c>
    </row>
    <row r="664" spans="1:1" x14ac:dyDescent="0.25">
      <c r="A664" t="s">
        <v>687</v>
      </c>
    </row>
    <row r="665" spans="1:1" x14ac:dyDescent="0.25">
      <c r="A665" t="s">
        <v>688</v>
      </c>
    </row>
    <row r="666" spans="1:1" x14ac:dyDescent="0.25">
      <c r="A666" t="s">
        <v>689</v>
      </c>
    </row>
    <row r="667" spans="1:1" x14ac:dyDescent="0.25">
      <c r="A667" t="s">
        <v>690</v>
      </c>
    </row>
    <row r="668" spans="1:1" x14ac:dyDescent="0.25">
      <c r="A668" t="s">
        <v>691</v>
      </c>
    </row>
    <row r="669" spans="1:1" x14ac:dyDescent="0.25">
      <c r="A669" t="s">
        <v>692</v>
      </c>
    </row>
    <row r="670" spans="1:1" x14ac:dyDescent="0.25">
      <c r="A670" t="s">
        <v>693</v>
      </c>
    </row>
    <row r="671" spans="1:1" x14ac:dyDescent="0.25">
      <c r="A671" t="s">
        <v>694</v>
      </c>
    </row>
    <row r="672" spans="1:1" x14ac:dyDescent="0.25">
      <c r="A672" t="s">
        <v>695</v>
      </c>
    </row>
    <row r="673" spans="1:1" x14ac:dyDescent="0.25">
      <c r="A673" t="s">
        <v>696</v>
      </c>
    </row>
    <row r="674" spans="1:1" x14ac:dyDescent="0.25">
      <c r="A674" t="s">
        <v>697</v>
      </c>
    </row>
    <row r="675" spans="1:1" x14ac:dyDescent="0.25">
      <c r="A675" t="s">
        <v>698</v>
      </c>
    </row>
    <row r="676" spans="1:1" x14ac:dyDescent="0.25">
      <c r="A676" t="s">
        <v>699</v>
      </c>
    </row>
    <row r="677" spans="1:1" x14ac:dyDescent="0.25">
      <c r="A677" t="s">
        <v>700</v>
      </c>
    </row>
    <row r="678" spans="1:1" x14ac:dyDescent="0.25">
      <c r="A678" t="s">
        <v>701</v>
      </c>
    </row>
    <row r="679" spans="1:1" x14ac:dyDescent="0.25">
      <c r="A679" t="s">
        <v>702</v>
      </c>
    </row>
    <row r="680" spans="1:1" x14ac:dyDescent="0.25">
      <c r="A680" t="s">
        <v>703</v>
      </c>
    </row>
    <row r="681" spans="1:1" x14ac:dyDescent="0.25">
      <c r="A681" t="s">
        <v>704</v>
      </c>
    </row>
    <row r="682" spans="1:1" x14ac:dyDescent="0.25">
      <c r="A682" t="s">
        <v>705</v>
      </c>
    </row>
    <row r="683" spans="1:1" x14ac:dyDescent="0.25">
      <c r="A683" t="s">
        <v>706</v>
      </c>
    </row>
    <row r="684" spans="1:1" x14ac:dyDescent="0.25">
      <c r="A684" t="s">
        <v>707</v>
      </c>
    </row>
    <row r="685" spans="1:1" x14ac:dyDescent="0.25">
      <c r="A685" t="s">
        <v>708</v>
      </c>
    </row>
    <row r="686" spans="1:1" x14ac:dyDescent="0.25">
      <c r="A686" t="s">
        <v>709</v>
      </c>
    </row>
    <row r="687" spans="1:1" x14ac:dyDescent="0.25">
      <c r="A687" t="s">
        <v>710</v>
      </c>
    </row>
    <row r="688" spans="1:1" x14ac:dyDescent="0.25">
      <c r="A688" t="s">
        <v>711</v>
      </c>
    </row>
    <row r="689" spans="1:1" x14ac:dyDescent="0.25">
      <c r="A689" t="s">
        <v>712</v>
      </c>
    </row>
    <row r="690" spans="1:1" x14ac:dyDescent="0.25">
      <c r="A690" t="s">
        <v>713</v>
      </c>
    </row>
    <row r="691" spans="1:1" x14ac:dyDescent="0.25">
      <c r="A691" t="s">
        <v>714</v>
      </c>
    </row>
    <row r="692" spans="1:1" x14ac:dyDescent="0.25">
      <c r="A692" t="s">
        <v>715</v>
      </c>
    </row>
    <row r="693" spans="1:1" x14ac:dyDescent="0.25">
      <c r="A693" t="s">
        <v>716</v>
      </c>
    </row>
    <row r="694" spans="1:1" x14ac:dyDescent="0.25">
      <c r="A694" t="s">
        <v>717</v>
      </c>
    </row>
    <row r="695" spans="1:1" x14ac:dyDescent="0.25">
      <c r="A695" t="s">
        <v>718</v>
      </c>
    </row>
    <row r="696" spans="1:1" x14ac:dyDescent="0.25">
      <c r="A696" t="s">
        <v>719</v>
      </c>
    </row>
    <row r="697" spans="1:1" x14ac:dyDescent="0.25">
      <c r="A697" t="s">
        <v>720</v>
      </c>
    </row>
    <row r="698" spans="1:1" x14ac:dyDescent="0.25">
      <c r="A698" t="s">
        <v>721</v>
      </c>
    </row>
    <row r="699" spans="1:1" x14ac:dyDescent="0.25">
      <c r="A699" t="s">
        <v>722</v>
      </c>
    </row>
    <row r="700" spans="1:1" x14ac:dyDescent="0.25">
      <c r="A700" t="s">
        <v>723</v>
      </c>
    </row>
    <row r="701" spans="1:1" x14ac:dyDescent="0.25">
      <c r="A701" t="s">
        <v>724</v>
      </c>
    </row>
    <row r="702" spans="1:1" x14ac:dyDescent="0.25">
      <c r="A702" t="s">
        <v>725</v>
      </c>
    </row>
    <row r="703" spans="1:1" x14ac:dyDescent="0.25">
      <c r="A703" t="s">
        <v>726</v>
      </c>
    </row>
    <row r="704" spans="1:1" x14ac:dyDescent="0.25">
      <c r="A704" t="s">
        <v>727</v>
      </c>
    </row>
    <row r="705" spans="1:1" x14ac:dyDescent="0.25">
      <c r="A705" t="s">
        <v>728</v>
      </c>
    </row>
    <row r="706" spans="1:1" x14ac:dyDescent="0.25">
      <c r="A706" t="s">
        <v>729</v>
      </c>
    </row>
    <row r="707" spans="1:1" x14ac:dyDescent="0.25">
      <c r="A707" t="s">
        <v>730</v>
      </c>
    </row>
    <row r="708" spans="1:1" x14ac:dyDescent="0.25">
      <c r="A708" t="s">
        <v>731</v>
      </c>
    </row>
    <row r="709" spans="1:1" x14ac:dyDescent="0.25">
      <c r="A709" t="s">
        <v>732</v>
      </c>
    </row>
    <row r="710" spans="1:1" x14ac:dyDescent="0.25">
      <c r="A710" t="s">
        <v>733</v>
      </c>
    </row>
    <row r="711" spans="1:1" x14ac:dyDescent="0.25">
      <c r="A711" t="s">
        <v>734</v>
      </c>
    </row>
    <row r="712" spans="1:1" x14ac:dyDescent="0.25">
      <c r="A712" t="s">
        <v>735</v>
      </c>
    </row>
    <row r="713" spans="1:1" x14ac:dyDescent="0.25">
      <c r="A713" t="s">
        <v>736</v>
      </c>
    </row>
    <row r="714" spans="1:1" x14ac:dyDescent="0.25">
      <c r="A714" t="s">
        <v>737</v>
      </c>
    </row>
    <row r="715" spans="1:1" x14ac:dyDescent="0.25">
      <c r="A715" t="s">
        <v>738</v>
      </c>
    </row>
    <row r="716" spans="1:1" x14ac:dyDescent="0.25">
      <c r="A716" t="s">
        <v>739</v>
      </c>
    </row>
    <row r="717" spans="1:1" x14ac:dyDescent="0.25">
      <c r="A717" t="s">
        <v>740</v>
      </c>
    </row>
    <row r="718" spans="1:1" x14ac:dyDescent="0.25">
      <c r="A718" t="s">
        <v>741</v>
      </c>
    </row>
    <row r="719" spans="1:1" x14ac:dyDescent="0.25">
      <c r="A719" t="s">
        <v>742</v>
      </c>
    </row>
    <row r="720" spans="1:1" x14ac:dyDescent="0.25">
      <c r="A720" t="s">
        <v>743</v>
      </c>
    </row>
    <row r="721" spans="1:1" x14ac:dyDescent="0.25">
      <c r="A721" t="s">
        <v>744</v>
      </c>
    </row>
    <row r="722" spans="1:1" x14ac:dyDescent="0.25">
      <c r="A722" t="s">
        <v>745</v>
      </c>
    </row>
    <row r="723" spans="1:1" x14ac:dyDescent="0.25">
      <c r="A723" t="s">
        <v>746</v>
      </c>
    </row>
    <row r="724" spans="1:1" x14ac:dyDescent="0.25">
      <c r="A724" t="s">
        <v>747</v>
      </c>
    </row>
    <row r="725" spans="1:1" x14ac:dyDescent="0.25">
      <c r="A725" t="s">
        <v>748</v>
      </c>
    </row>
    <row r="726" spans="1:1" x14ac:dyDescent="0.25">
      <c r="A726" t="s">
        <v>749</v>
      </c>
    </row>
    <row r="727" spans="1:1" x14ac:dyDescent="0.25">
      <c r="A727" t="s">
        <v>750</v>
      </c>
    </row>
    <row r="728" spans="1:1" x14ac:dyDescent="0.25">
      <c r="A728" t="s">
        <v>751</v>
      </c>
    </row>
    <row r="729" spans="1:1" x14ac:dyDescent="0.25">
      <c r="A729" t="s">
        <v>752</v>
      </c>
    </row>
    <row r="730" spans="1:1" x14ac:dyDescent="0.25">
      <c r="A730" t="s">
        <v>753</v>
      </c>
    </row>
    <row r="731" spans="1:1" x14ac:dyDescent="0.25">
      <c r="A731" t="s">
        <v>754</v>
      </c>
    </row>
    <row r="732" spans="1:1" x14ac:dyDescent="0.25">
      <c r="A732" t="s">
        <v>755</v>
      </c>
    </row>
    <row r="733" spans="1:1" x14ac:dyDescent="0.25">
      <c r="A733" t="s">
        <v>756</v>
      </c>
    </row>
    <row r="734" spans="1:1" x14ac:dyDescent="0.25">
      <c r="A734" t="s">
        <v>757</v>
      </c>
    </row>
    <row r="735" spans="1:1" x14ac:dyDescent="0.25">
      <c r="A735" t="s">
        <v>758</v>
      </c>
    </row>
    <row r="736" spans="1:1" x14ac:dyDescent="0.25">
      <c r="A736" t="s">
        <v>759</v>
      </c>
    </row>
    <row r="737" spans="1:1" x14ac:dyDescent="0.25">
      <c r="A737" t="s">
        <v>760</v>
      </c>
    </row>
    <row r="738" spans="1:1" x14ac:dyDescent="0.25">
      <c r="A738" t="s">
        <v>761</v>
      </c>
    </row>
    <row r="739" spans="1:1" x14ac:dyDescent="0.25">
      <c r="A739" t="s">
        <v>762</v>
      </c>
    </row>
    <row r="740" spans="1:1" x14ac:dyDescent="0.25">
      <c r="A740" t="s">
        <v>763</v>
      </c>
    </row>
    <row r="741" spans="1:1" x14ac:dyDescent="0.25">
      <c r="A741" t="s">
        <v>764</v>
      </c>
    </row>
    <row r="742" spans="1:1" x14ac:dyDescent="0.25">
      <c r="A742" t="s">
        <v>765</v>
      </c>
    </row>
    <row r="743" spans="1:1" x14ac:dyDescent="0.25">
      <c r="A743" t="s">
        <v>766</v>
      </c>
    </row>
    <row r="744" spans="1:1" x14ac:dyDescent="0.25">
      <c r="A744" t="s">
        <v>767</v>
      </c>
    </row>
    <row r="745" spans="1:1" x14ac:dyDescent="0.25">
      <c r="A745" t="s">
        <v>768</v>
      </c>
    </row>
    <row r="746" spans="1:1" x14ac:dyDescent="0.25">
      <c r="A746" t="s">
        <v>769</v>
      </c>
    </row>
    <row r="747" spans="1:1" x14ac:dyDescent="0.25">
      <c r="A747" t="s">
        <v>770</v>
      </c>
    </row>
    <row r="748" spans="1:1" x14ac:dyDescent="0.25">
      <c r="A748" t="s">
        <v>771</v>
      </c>
    </row>
    <row r="749" spans="1:1" x14ac:dyDescent="0.25">
      <c r="A749" t="s">
        <v>772</v>
      </c>
    </row>
    <row r="750" spans="1:1" x14ac:dyDescent="0.25">
      <c r="A750" t="s">
        <v>773</v>
      </c>
    </row>
    <row r="751" spans="1:1" x14ac:dyDescent="0.25">
      <c r="A751" t="s">
        <v>774</v>
      </c>
    </row>
    <row r="752" spans="1:1" x14ac:dyDescent="0.25">
      <c r="A752" t="s">
        <v>775</v>
      </c>
    </row>
    <row r="753" spans="1:1" x14ac:dyDescent="0.25">
      <c r="A753" t="s">
        <v>776</v>
      </c>
    </row>
    <row r="754" spans="1:1" x14ac:dyDescent="0.25">
      <c r="A754" t="s">
        <v>777</v>
      </c>
    </row>
    <row r="755" spans="1:1" x14ac:dyDescent="0.25">
      <c r="A755" t="s">
        <v>778</v>
      </c>
    </row>
    <row r="756" spans="1:1" x14ac:dyDescent="0.25">
      <c r="A756" t="s">
        <v>779</v>
      </c>
    </row>
    <row r="757" spans="1:1" x14ac:dyDescent="0.25">
      <c r="A757" t="s">
        <v>780</v>
      </c>
    </row>
    <row r="758" spans="1:1" x14ac:dyDescent="0.25">
      <c r="A758" t="s">
        <v>781</v>
      </c>
    </row>
    <row r="759" spans="1:1" x14ac:dyDescent="0.25">
      <c r="A759" t="s">
        <v>782</v>
      </c>
    </row>
    <row r="760" spans="1:1" x14ac:dyDescent="0.25">
      <c r="A760" t="s">
        <v>783</v>
      </c>
    </row>
    <row r="761" spans="1:1" x14ac:dyDescent="0.25">
      <c r="A761" t="s">
        <v>784</v>
      </c>
    </row>
    <row r="762" spans="1:1" x14ac:dyDescent="0.25">
      <c r="A762" t="s">
        <v>785</v>
      </c>
    </row>
    <row r="763" spans="1:1" x14ac:dyDescent="0.25">
      <c r="A763" t="s">
        <v>786</v>
      </c>
    </row>
    <row r="764" spans="1:1" x14ac:dyDescent="0.25">
      <c r="A764" t="s">
        <v>787</v>
      </c>
    </row>
    <row r="765" spans="1:1" x14ac:dyDescent="0.25">
      <c r="A765" t="s">
        <v>788</v>
      </c>
    </row>
    <row r="766" spans="1:1" x14ac:dyDescent="0.25">
      <c r="A766" t="s">
        <v>789</v>
      </c>
    </row>
    <row r="767" spans="1:1" x14ac:dyDescent="0.25">
      <c r="A767" t="s">
        <v>790</v>
      </c>
    </row>
    <row r="768" spans="1:1" x14ac:dyDescent="0.25">
      <c r="A768" t="s">
        <v>791</v>
      </c>
    </row>
    <row r="769" spans="1:1" x14ac:dyDescent="0.25">
      <c r="A769" t="s">
        <v>792</v>
      </c>
    </row>
    <row r="770" spans="1:1" x14ac:dyDescent="0.25">
      <c r="A770" t="s">
        <v>793</v>
      </c>
    </row>
    <row r="771" spans="1:1" x14ac:dyDescent="0.25">
      <c r="A771" t="s">
        <v>794</v>
      </c>
    </row>
    <row r="772" spans="1:1" x14ac:dyDescent="0.25">
      <c r="A772" t="s">
        <v>795</v>
      </c>
    </row>
    <row r="773" spans="1:1" x14ac:dyDescent="0.25">
      <c r="A773" t="s">
        <v>796</v>
      </c>
    </row>
    <row r="774" spans="1:1" x14ac:dyDescent="0.25">
      <c r="A774" t="s">
        <v>797</v>
      </c>
    </row>
    <row r="775" spans="1:1" x14ac:dyDescent="0.25">
      <c r="A775" t="s">
        <v>798</v>
      </c>
    </row>
    <row r="776" spans="1:1" x14ac:dyDescent="0.25">
      <c r="A776" t="s">
        <v>799</v>
      </c>
    </row>
    <row r="777" spans="1:1" x14ac:dyDescent="0.25">
      <c r="A777" t="s">
        <v>800</v>
      </c>
    </row>
    <row r="778" spans="1:1" x14ac:dyDescent="0.25">
      <c r="A778" t="s">
        <v>801</v>
      </c>
    </row>
    <row r="779" spans="1:1" x14ac:dyDescent="0.25">
      <c r="A779" t="s">
        <v>802</v>
      </c>
    </row>
    <row r="780" spans="1:1" x14ac:dyDescent="0.25">
      <c r="A780" t="s">
        <v>803</v>
      </c>
    </row>
    <row r="781" spans="1:1" x14ac:dyDescent="0.25">
      <c r="A781" t="s">
        <v>804</v>
      </c>
    </row>
    <row r="782" spans="1:1" x14ac:dyDescent="0.25">
      <c r="A782" t="s">
        <v>805</v>
      </c>
    </row>
    <row r="783" spans="1:1" x14ac:dyDescent="0.25">
      <c r="A783" t="s">
        <v>806</v>
      </c>
    </row>
    <row r="784" spans="1:1" x14ac:dyDescent="0.25">
      <c r="A784" t="s">
        <v>807</v>
      </c>
    </row>
    <row r="785" spans="1:1" x14ac:dyDescent="0.25">
      <c r="A785" t="s">
        <v>808</v>
      </c>
    </row>
    <row r="786" spans="1:1" x14ac:dyDescent="0.25">
      <c r="A786" t="s">
        <v>809</v>
      </c>
    </row>
    <row r="787" spans="1:1" x14ac:dyDescent="0.25">
      <c r="A787" t="s">
        <v>810</v>
      </c>
    </row>
    <row r="788" spans="1:1" x14ac:dyDescent="0.25">
      <c r="A788" t="s">
        <v>811</v>
      </c>
    </row>
    <row r="789" spans="1:1" x14ac:dyDescent="0.25">
      <c r="A789" t="s">
        <v>812</v>
      </c>
    </row>
    <row r="790" spans="1:1" x14ac:dyDescent="0.25">
      <c r="A790" t="s">
        <v>813</v>
      </c>
    </row>
    <row r="791" spans="1:1" x14ac:dyDescent="0.25">
      <c r="A791" t="s">
        <v>814</v>
      </c>
    </row>
    <row r="792" spans="1:1" x14ac:dyDescent="0.25">
      <c r="A792" t="s">
        <v>815</v>
      </c>
    </row>
    <row r="793" spans="1:1" x14ac:dyDescent="0.25">
      <c r="A793" t="s">
        <v>816</v>
      </c>
    </row>
    <row r="794" spans="1:1" x14ac:dyDescent="0.25">
      <c r="A794" t="s">
        <v>817</v>
      </c>
    </row>
    <row r="795" spans="1:1" x14ac:dyDescent="0.25">
      <c r="A795" t="s">
        <v>818</v>
      </c>
    </row>
    <row r="796" spans="1:1" x14ac:dyDescent="0.25">
      <c r="A796" t="s">
        <v>819</v>
      </c>
    </row>
    <row r="797" spans="1:1" x14ac:dyDescent="0.25">
      <c r="A797" t="s">
        <v>820</v>
      </c>
    </row>
    <row r="798" spans="1:1" x14ac:dyDescent="0.25">
      <c r="A798" t="s">
        <v>821</v>
      </c>
    </row>
    <row r="799" spans="1:1" x14ac:dyDescent="0.25">
      <c r="A799" t="s">
        <v>822</v>
      </c>
    </row>
    <row r="800" spans="1:1" x14ac:dyDescent="0.25">
      <c r="A800" t="s">
        <v>823</v>
      </c>
    </row>
    <row r="801" spans="1:1" x14ac:dyDescent="0.25">
      <c r="A801" t="s">
        <v>824</v>
      </c>
    </row>
    <row r="802" spans="1:1" x14ac:dyDescent="0.25">
      <c r="A802" t="s">
        <v>825</v>
      </c>
    </row>
    <row r="803" spans="1:1" x14ac:dyDescent="0.25">
      <c r="A803" t="s">
        <v>826</v>
      </c>
    </row>
    <row r="804" spans="1:1" x14ac:dyDescent="0.25">
      <c r="A804" t="s">
        <v>827</v>
      </c>
    </row>
    <row r="805" spans="1:1" x14ac:dyDescent="0.25">
      <c r="A805" t="s">
        <v>828</v>
      </c>
    </row>
    <row r="806" spans="1:1" x14ac:dyDescent="0.25">
      <c r="A806" t="s">
        <v>829</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tabColor rgb="FF000000" tint="1"/>
  </sheetPr>
  <dimension ref="A1:P1603"/>
  <sheetViews>
    <sheetView topLeftCell="A1546" workbookViewId="0">
      <selection activeCell="N1575" sqref="N1575"/>
    </sheetView>
  </sheetViews>
  <sheetFormatPr defaultRowHeight="15" x14ac:dyDescent="0.25"/>
  <cols>
    <col min="1" max="1" width="16.7109375" customWidth="1"/>
    <col min="2" max="2" width="20.7109375" customWidth="1"/>
    <col min="3" max="3" width="40.7109375" customWidth="1"/>
    <col min="4" max="4" width="9.7109375" customWidth="1"/>
    <col min="5" max="15" width="8.7109375" customWidth="1"/>
  </cols>
  <sheetData>
    <row r="1" spans="1:16" ht="95.1" customHeight="1" x14ac:dyDescent="0.25">
      <c r="A1" s="9">
        <v>44305.635625000003</v>
      </c>
      <c r="B1" s="2" t="s">
        <v>2882</v>
      </c>
      <c r="C1" s="2" t="s">
        <v>2957</v>
      </c>
      <c r="D1" s="2"/>
      <c r="E1" s="10">
        <v>15</v>
      </c>
      <c r="F1" s="3">
        <v>4.0199999999999996</v>
      </c>
      <c r="G1" s="3">
        <v>4.01</v>
      </c>
      <c r="H1" s="3">
        <v>4.01</v>
      </c>
      <c r="I1" s="3">
        <v>1</v>
      </c>
      <c r="J1" s="3" t="b">
        <v>0</v>
      </c>
      <c r="K1" s="3" t="b">
        <v>0</v>
      </c>
      <c r="L1" s="3" t="b">
        <v>0</v>
      </c>
      <c r="M1" s="3" t="b">
        <v>0</v>
      </c>
      <c r="N1" s="3" t="b">
        <v>1</v>
      </c>
      <c r="O1" s="3" t="b">
        <v>0</v>
      </c>
      <c r="P1">
        <v>77</v>
      </c>
    </row>
    <row r="2" spans="1:16" ht="15.95" customHeight="1" x14ac:dyDescent="0.25">
      <c r="A2" s="4">
        <v>44305.635671296295</v>
      </c>
      <c r="B2" s="1" t="s">
        <v>2882</v>
      </c>
      <c r="C2" s="1" t="s">
        <v>2954</v>
      </c>
      <c r="D2" s="1" t="s">
        <v>2881</v>
      </c>
      <c r="E2" s="8" t="s">
        <v>2877</v>
      </c>
      <c r="F2" s="1">
        <v>4.0199999999999996</v>
      </c>
      <c r="G2" s="1">
        <v>4.01</v>
      </c>
      <c r="H2" s="1">
        <v>4.01</v>
      </c>
      <c r="I2" s="1">
        <v>1</v>
      </c>
      <c r="J2" s="1" t="b">
        <v>0</v>
      </c>
      <c r="K2" s="1" t="b">
        <v>0</v>
      </c>
      <c r="L2" s="1" t="b">
        <v>0</v>
      </c>
      <c r="M2" s="1" t="b">
        <v>0</v>
      </c>
      <c r="N2" s="1" t="b">
        <v>1</v>
      </c>
      <c r="O2" s="1" t="b">
        <v>0</v>
      </c>
    </row>
    <row r="3" spans="1:16" ht="15.95" customHeight="1" x14ac:dyDescent="0.25">
      <c r="A3" s="4">
        <v>44305.637106481481</v>
      </c>
      <c r="B3" s="1" t="s">
        <v>2882</v>
      </c>
      <c r="C3" s="1" t="s">
        <v>2957</v>
      </c>
      <c r="D3" s="1"/>
      <c r="E3" s="1">
        <v>15</v>
      </c>
      <c r="F3" s="1">
        <v>4.0199999999999996</v>
      </c>
      <c r="G3" s="1">
        <v>4.01</v>
      </c>
      <c r="H3" s="1">
        <v>4.01</v>
      </c>
      <c r="I3" s="1">
        <v>1</v>
      </c>
      <c r="J3" s="1" t="b">
        <v>0</v>
      </c>
      <c r="K3" s="1" t="b">
        <v>0</v>
      </c>
      <c r="L3" s="1" t="b">
        <v>0</v>
      </c>
      <c r="M3" s="1" t="b">
        <v>0</v>
      </c>
      <c r="N3" s="1" t="b">
        <v>1</v>
      </c>
      <c r="O3" s="1" t="b">
        <v>0</v>
      </c>
    </row>
    <row r="4" spans="1:16" ht="15.95" customHeight="1" x14ac:dyDescent="0.25">
      <c r="A4" s="4">
        <v>44305.637152777781</v>
      </c>
      <c r="B4" s="1" t="s">
        <v>2882</v>
      </c>
      <c r="C4" s="1" t="s">
        <v>2954</v>
      </c>
      <c r="D4" s="1"/>
      <c r="E4" s="1" t="s">
        <v>2877</v>
      </c>
      <c r="F4" s="1">
        <v>4.0199999999999996</v>
      </c>
      <c r="G4" s="1">
        <v>4.01</v>
      </c>
      <c r="H4" s="1">
        <v>4.01</v>
      </c>
      <c r="I4" s="1">
        <v>1</v>
      </c>
      <c r="J4" s="1" t="b">
        <v>0</v>
      </c>
      <c r="K4" s="1" t="b">
        <v>0</v>
      </c>
      <c r="L4" s="1" t="b">
        <v>0</v>
      </c>
      <c r="M4" s="1" t="b">
        <v>0</v>
      </c>
      <c r="N4" s="1" t="b">
        <v>1</v>
      </c>
      <c r="O4" s="1" t="b">
        <v>0</v>
      </c>
    </row>
    <row r="5" spans="1:16" ht="15.95" customHeight="1" x14ac:dyDescent="0.25">
      <c r="A5" s="4">
        <v>44305.639687499999</v>
      </c>
      <c r="B5" s="1" t="s">
        <v>2882</v>
      </c>
      <c r="C5" s="1" t="s">
        <v>2957</v>
      </c>
      <c r="D5" s="1"/>
      <c r="E5" s="1">
        <v>17</v>
      </c>
      <c r="F5" s="1">
        <v>4.0199999999999996</v>
      </c>
      <c r="G5" s="1">
        <v>4.01</v>
      </c>
      <c r="H5" s="1">
        <v>4.01</v>
      </c>
      <c r="I5" s="1">
        <v>1</v>
      </c>
      <c r="J5" s="1" t="b">
        <v>0</v>
      </c>
      <c r="K5" s="1" t="b">
        <v>0</v>
      </c>
      <c r="L5" s="1" t="b">
        <v>0</v>
      </c>
      <c r="M5" s="1" t="b">
        <v>0</v>
      </c>
      <c r="N5" s="1" t="b">
        <v>1</v>
      </c>
      <c r="O5" s="1" t="b">
        <v>0</v>
      </c>
    </row>
    <row r="6" spans="1:16" ht="15.95" customHeight="1" x14ac:dyDescent="0.25">
      <c r="A6" s="4">
        <v>44305.639722222222</v>
      </c>
      <c r="B6" s="1" t="s">
        <v>2882</v>
      </c>
      <c r="C6" s="1" t="s">
        <v>2954</v>
      </c>
      <c r="D6" s="1"/>
      <c r="E6" s="8" t="s">
        <v>2877</v>
      </c>
      <c r="F6" s="1">
        <v>4.0199999999999996</v>
      </c>
      <c r="G6" s="1">
        <v>4.01</v>
      </c>
      <c r="H6" s="1">
        <v>4.01</v>
      </c>
      <c r="I6" s="1">
        <v>1</v>
      </c>
      <c r="J6" s="1" t="b">
        <v>0</v>
      </c>
      <c r="K6" s="1" t="b">
        <v>0</v>
      </c>
      <c r="L6" s="1" t="b">
        <v>0</v>
      </c>
      <c r="M6" s="1" t="b">
        <v>0</v>
      </c>
      <c r="N6" s="1" t="b">
        <v>1</v>
      </c>
      <c r="O6" s="1" t="b">
        <v>0</v>
      </c>
    </row>
    <row r="7" spans="1:16" ht="15.95" customHeight="1" x14ac:dyDescent="0.25">
      <c r="A7" s="4">
        <v>44305.642268518517</v>
      </c>
      <c r="B7" s="1" t="s">
        <v>2882</v>
      </c>
      <c r="C7" s="1" t="s">
        <v>2959</v>
      </c>
      <c r="D7" s="1"/>
      <c r="E7" s="8" t="s">
        <v>2961</v>
      </c>
      <c r="F7" s="1">
        <v>4.0199999999999996</v>
      </c>
      <c r="G7" s="1">
        <v>4.01</v>
      </c>
      <c r="H7" s="1">
        <v>4.01</v>
      </c>
      <c r="I7" s="1"/>
      <c r="J7" s="1"/>
      <c r="K7" s="1"/>
      <c r="L7" s="1"/>
      <c r="M7" s="1"/>
      <c r="N7" s="1"/>
      <c r="O7" s="1"/>
    </row>
    <row r="8" spans="1:16" ht="15.95" customHeight="1" x14ac:dyDescent="0.25">
      <c r="A8" s="4">
        <v>44305.642268518517</v>
      </c>
      <c r="B8" s="1" t="s">
        <v>2882</v>
      </c>
      <c r="C8" s="1" t="s">
        <v>2959</v>
      </c>
      <c r="D8" s="1"/>
      <c r="E8" s="8" t="s">
        <v>2961</v>
      </c>
      <c r="F8" s="1">
        <v>4.0199999999999996</v>
      </c>
      <c r="G8" s="1">
        <v>4.01</v>
      </c>
      <c r="H8" s="1">
        <v>4.01</v>
      </c>
      <c r="I8" s="1"/>
      <c r="J8" s="1"/>
      <c r="K8" s="1"/>
      <c r="L8" s="1"/>
      <c r="M8" s="1"/>
      <c r="N8" s="1"/>
      <c r="O8" s="1"/>
    </row>
    <row r="9" spans="1:16" ht="15.95" customHeight="1" x14ac:dyDescent="0.25">
      <c r="A9" s="4">
        <v>44305.642268518517</v>
      </c>
      <c r="B9" s="1" t="s">
        <v>2882</v>
      </c>
      <c r="C9" s="1" t="s">
        <v>2959</v>
      </c>
      <c r="D9" s="1"/>
      <c r="E9" s="1" t="s">
        <v>2960</v>
      </c>
      <c r="F9" s="1">
        <v>4.0199999999999996</v>
      </c>
      <c r="G9" s="1">
        <v>4.01</v>
      </c>
      <c r="H9" s="1">
        <v>4.01</v>
      </c>
      <c r="I9" s="1"/>
      <c r="J9" s="1"/>
      <c r="K9" s="1"/>
      <c r="L9" s="1"/>
      <c r="M9" s="1"/>
      <c r="N9" s="1"/>
      <c r="O9" s="1"/>
    </row>
    <row r="10" spans="1:16" ht="15.95" customHeight="1" x14ac:dyDescent="0.25">
      <c r="A10" s="4">
        <v>44305.642280092594</v>
      </c>
      <c r="B10" s="1" t="s">
        <v>2882</v>
      </c>
      <c r="C10" s="1" t="s">
        <v>2939</v>
      </c>
      <c r="D10" s="1" t="s">
        <v>2880</v>
      </c>
      <c r="E10" s="1">
        <v>4</v>
      </c>
      <c r="F10" s="1">
        <v>4.0199999999999996</v>
      </c>
      <c r="G10" s="1">
        <v>4.01</v>
      </c>
      <c r="H10" s="1">
        <v>4.01</v>
      </c>
      <c r="I10" s="1"/>
      <c r="J10" s="1"/>
      <c r="K10" s="1"/>
      <c r="L10" s="1"/>
      <c r="M10" s="1"/>
      <c r="N10" s="1"/>
      <c r="O10" s="1"/>
    </row>
    <row r="11" spans="1:16" ht="15.95" customHeight="1" x14ac:dyDescent="0.25">
      <c r="A11" s="4">
        <v>44305.642314814817</v>
      </c>
      <c r="B11" s="1" t="s">
        <v>2882</v>
      </c>
      <c r="C11" s="1" t="s">
        <v>2958</v>
      </c>
      <c r="D11" s="1" t="s">
        <v>2880</v>
      </c>
      <c r="E11" s="1">
        <v>0</v>
      </c>
      <c r="F11" s="1">
        <v>4.0199999999999996</v>
      </c>
      <c r="G11" s="1">
        <v>4.01</v>
      </c>
      <c r="H11" s="1">
        <v>4.01</v>
      </c>
      <c r="I11" s="1"/>
      <c r="J11" s="1"/>
      <c r="K11" s="1"/>
      <c r="L11" s="1"/>
      <c r="M11" s="1"/>
      <c r="N11" s="1"/>
      <c r="O11" s="1"/>
    </row>
    <row r="12" spans="1:16" ht="15.95" customHeight="1" x14ac:dyDescent="0.25">
      <c r="A12" s="4">
        <v>44305.642442129632</v>
      </c>
      <c r="B12" s="1" t="s">
        <v>2882</v>
      </c>
      <c r="C12" s="1" t="s">
        <v>2959</v>
      </c>
      <c r="D12" s="1"/>
      <c r="E12" s="1" t="s">
        <v>2961</v>
      </c>
      <c r="F12" s="1">
        <v>4.0199999999999996</v>
      </c>
      <c r="G12" s="1">
        <v>4.01</v>
      </c>
      <c r="H12" s="1">
        <v>4.01</v>
      </c>
      <c r="I12" s="1"/>
      <c r="J12" s="1"/>
      <c r="K12" s="1"/>
      <c r="L12" s="1"/>
      <c r="M12" s="1"/>
      <c r="N12" s="1"/>
      <c r="O12" s="1"/>
    </row>
    <row r="13" spans="1:16" ht="15.95" customHeight="1" x14ac:dyDescent="0.25">
      <c r="A13" s="4">
        <v>44305.642442129632</v>
      </c>
      <c r="B13" s="1" t="s">
        <v>2882</v>
      </c>
      <c r="C13" s="1" t="s">
        <v>2959</v>
      </c>
      <c r="D13" s="1"/>
      <c r="E13" s="8" t="s">
        <v>2961</v>
      </c>
      <c r="F13" s="1">
        <v>4.0199999999999996</v>
      </c>
      <c r="G13" s="1">
        <v>4.01</v>
      </c>
      <c r="H13" s="1">
        <v>4.01</v>
      </c>
      <c r="I13" s="1"/>
      <c r="J13" s="1"/>
      <c r="K13" s="1"/>
      <c r="L13" s="1"/>
      <c r="M13" s="1"/>
      <c r="N13" s="1"/>
      <c r="O13" s="1"/>
    </row>
    <row r="14" spans="1:16" ht="15.95" customHeight="1" x14ac:dyDescent="0.25">
      <c r="A14" s="4">
        <v>44305.642442129632</v>
      </c>
      <c r="B14" s="1" t="s">
        <v>2882</v>
      </c>
      <c r="C14" s="1" t="s">
        <v>2959</v>
      </c>
      <c r="D14" s="1"/>
      <c r="E14" s="1" t="s">
        <v>2960</v>
      </c>
      <c r="F14" s="1">
        <v>4.0199999999999996</v>
      </c>
      <c r="G14" s="1">
        <v>4.01</v>
      </c>
      <c r="H14" s="1">
        <v>4.01</v>
      </c>
      <c r="I14" s="1"/>
      <c r="J14" s="1"/>
      <c r="K14" s="1"/>
      <c r="L14" s="1"/>
      <c r="M14" s="1"/>
      <c r="N14" s="1"/>
      <c r="O14" s="1"/>
    </row>
    <row r="15" spans="1:16" ht="15.95" customHeight="1" x14ac:dyDescent="0.25">
      <c r="A15" s="4">
        <v>44305.642453703702</v>
      </c>
      <c r="B15" s="1" t="s">
        <v>2882</v>
      </c>
      <c r="C15" s="1" t="s">
        <v>2939</v>
      </c>
      <c r="D15" s="1" t="s">
        <v>2880</v>
      </c>
      <c r="E15" s="1">
        <v>4</v>
      </c>
      <c r="F15" s="1">
        <v>4.0199999999999996</v>
      </c>
      <c r="G15" s="1">
        <v>4.01</v>
      </c>
      <c r="H15" s="1">
        <v>4.01</v>
      </c>
      <c r="I15" s="1"/>
      <c r="J15" s="1"/>
      <c r="K15" s="1"/>
      <c r="L15" s="1"/>
      <c r="M15" s="1"/>
      <c r="N15" s="1"/>
      <c r="O15" s="1"/>
    </row>
    <row r="16" spans="1:16" ht="15.95" customHeight="1" x14ac:dyDescent="0.25">
      <c r="A16" s="4">
        <v>44305.642592592594</v>
      </c>
      <c r="B16" s="1" t="s">
        <v>2882</v>
      </c>
      <c r="C16" s="1" t="s">
        <v>2959</v>
      </c>
      <c r="D16" s="1"/>
      <c r="E16" s="1" t="s">
        <v>2961</v>
      </c>
      <c r="F16" s="1">
        <v>4.0199999999999996</v>
      </c>
      <c r="G16" s="1">
        <v>4.01</v>
      </c>
      <c r="H16" s="1">
        <v>4.01</v>
      </c>
      <c r="I16" s="1"/>
      <c r="J16" s="1"/>
      <c r="K16" s="1"/>
      <c r="L16" s="1"/>
      <c r="M16" s="1"/>
      <c r="N16" s="1"/>
      <c r="O16" s="1"/>
    </row>
    <row r="17" spans="1:15" ht="15.95" customHeight="1" x14ac:dyDescent="0.25">
      <c r="A17" s="4">
        <v>44305.642592592594</v>
      </c>
      <c r="B17" s="1" t="s">
        <v>2882</v>
      </c>
      <c r="C17" s="1" t="s">
        <v>2959</v>
      </c>
      <c r="D17" s="1"/>
      <c r="E17" s="12" t="s">
        <v>2961</v>
      </c>
      <c r="F17" s="1">
        <v>4.0199999999999996</v>
      </c>
      <c r="G17" s="1">
        <v>4.01</v>
      </c>
      <c r="H17" s="1">
        <v>4.01</v>
      </c>
      <c r="I17" s="1"/>
      <c r="J17" s="1"/>
      <c r="K17" s="1"/>
      <c r="L17" s="1"/>
      <c r="M17" s="1"/>
      <c r="N17" s="1"/>
      <c r="O17" s="1"/>
    </row>
    <row r="18" spans="1:15" ht="15.95" customHeight="1" x14ac:dyDescent="0.25">
      <c r="A18" s="4">
        <v>44305.642592592594</v>
      </c>
      <c r="B18" s="1" t="s">
        <v>2882</v>
      </c>
      <c r="C18" s="1" t="s">
        <v>2959</v>
      </c>
      <c r="D18" s="1"/>
      <c r="E18" s="12" t="s">
        <v>2960</v>
      </c>
      <c r="F18" s="1">
        <v>4.0199999999999996</v>
      </c>
      <c r="G18" s="1">
        <v>4.01</v>
      </c>
      <c r="H18" s="1">
        <v>4.01</v>
      </c>
      <c r="I18" s="1"/>
      <c r="J18" s="1"/>
      <c r="K18" s="1"/>
      <c r="L18" s="1"/>
      <c r="M18" s="1"/>
      <c r="N18" s="1"/>
      <c r="O18" s="1"/>
    </row>
    <row r="19" spans="1:15" ht="15.95" customHeight="1" x14ac:dyDescent="0.25">
      <c r="A19" s="4">
        <v>44305.64261574074</v>
      </c>
      <c r="B19" s="1" t="s">
        <v>2882</v>
      </c>
      <c r="C19" s="1" t="s">
        <v>2939</v>
      </c>
      <c r="D19" s="1" t="s">
        <v>2880</v>
      </c>
      <c r="E19" s="12">
        <v>3</v>
      </c>
      <c r="F19" s="1">
        <v>4.0199999999999996</v>
      </c>
      <c r="G19" s="1">
        <v>4.01</v>
      </c>
      <c r="H19" s="1">
        <v>4.01</v>
      </c>
      <c r="I19" s="1"/>
      <c r="J19" s="1"/>
      <c r="K19" s="1"/>
      <c r="L19" s="1"/>
      <c r="M19" s="1"/>
      <c r="N19" s="1"/>
      <c r="O19" s="1"/>
    </row>
    <row r="20" spans="1:15" ht="15.95" customHeight="1" x14ac:dyDescent="0.25">
      <c r="A20" s="4">
        <v>44305.643587962964</v>
      </c>
      <c r="B20" s="1" t="s">
        <v>2882</v>
      </c>
      <c r="C20" s="1" t="s">
        <v>4051</v>
      </c>
      <c r="D20" s="1"/>
      <c r="E20" s="12" t="s">
        <v>4052</v>
      </c>
      <c r="F20" s="1">
        <v>4.0199999999999996</v>
      </c>
      <c r="G20" s="1">
        <v>4.01</v>
      </c>
      <c r="H20" s="1">
        <v>4.01</v>
      </c>
      <c r="I20" s="1"/>
      <c r="J20" s="1"/>
      <c r="K20" s="1"/>
      <c r="L20" s="1"/>
      <c r="M20" s="1"/>
      <c r="N20" s="1"/>
      <c r="O20" s="1"/>
    </row>
    <row r="21" spans="1:15" ht="15.95" customHeight="1" x14ac:dyDescent="0.25">
      <c r="A21" s="4">
        <v>44305.643726851849</v>
      </c>
      <c r="B21" s="1" t="s">
        <v>2882</v>
      </c>
      <c r="C21" s="1" t="s">
        <v>2959</v>
      </c>
      <c r="D21" s="1"/>
      <c r="E21" s="12" t="s">
        <v>2961</v>
      </c>
      <c r="F21" s="1">
        <v>4.0199999999999996</v>
      </c>
      <c r="G21" s="1">
        <v>4.01</v>
      </c>
      <c r="H21" s="1">
        <v>4.01</v>
      </c>
      <c r="I21" s="1"/>
      <c r="J21" s="1"/>
      <c r="K21" s="1"/>
      <c r="L21" s="1"/>
      <c r="M21" s="1"/>
      <c r="N21" s="1"/>
      <c r="O21" s="1"/>
    </row>
    <row r="22" spans="1:15" ht="15.95" customHeight="1" x14ac:dyDescent="0.25">
      <c r="A22" s="4">
        <v>44305.643726851849</v>
      </c>
      <c r="B22" s="1" t="s">
        <v>2882</v>
      </c>
      <c r="C22" s="1" t="s">
        <v>2959</v>
      </c>
      <c r="D22" s="1"/>
      <c r="E22" s="12" t="s">
        <v>2961</v>
      </c>
      <c r="F22" s="1">
        <v>4.0199999999999996</v>
      </c>
      <c r="G22" s="1">
        <v>4.01</v>
      </c>
      <c r="H22" s="1">
        <v>4.01</v>
      </c>
      <c r="I22" s="1"/>
      <c r="J22" s="1"/>
      <c r="K22" s="1"/>
      <c r="L22" s="1"/>
      <c r="M22" s="1"/>
      <c r="N22" s="1"/>
      <c r="O22" s="1"/>
    </row>
    <row r="23" spans="1:15" ht="15.95" customHeight="1" x14ac:dyDescent="0.25">
      <c r="A23" s="4">
        <v>44305.643726851849</v>
      </c>
      <c r="B23" s="1" t="s">
        <v>2882</v>
      </c>
      <c r="C23" s="1" t="s">
        <v>2959</v>
      </c>
      <c r="D23" s="1"/>
      <c r="E23" s="1" t="s">
        <v>2960</v>
      </c>
      <c r="F23" s="1">
        <v>4.0199999999999996</v>
      </c>
      <c r="G23" s="1">
        <v>4.01</v>
      </c>
      <c r="H23" s="1">
        <v>4.01</v>
      </c>
      <c r="I23" s="1"/>
      <c r="J23" s="1"/>
      <c r="K23" s="1"/>
      <c r="L23" s="1"/>
      <c r="M23" s="1"/>
      <c r="N23" s="1"/>
      <c r="O23" s="1"/>
    </row>
    <row r="24" spans="1:15" ht="15.95" customHeight="1" x14ac:dyDescent="0.25">
      <c r="A24" s="4">
        <v>44305.643738425926</v>
      </c>
      <c r="B24" s="1" t="s">
        <v>2882</v>
      </c>
      <c r="C24" s="1" t="s">
        <v>2939</v>
      </c>
      <c r="D24" s="1" t="s">
        <v>2880</v>
      </c>
      <c r="E24" s="1">
        <v>3</v>
      </c>
      <c r="F24" s="1">
        <v>4.0199999999999996</v>
      </c>
      <c r="G24" s="1">
        <v>4.01</v>
      </c>
      <c r="H24" s="1">
        <v>4.01</v>
      </c>
      <c r="I24" s="1"/>
      <c r="J24" s="1"/>
      <c r="K24" s="1"/>
      <c r="L24" s="1"/>
      <c r="M24" s="1"/>
      <c r="N24" s="1"/>
      <c r="O24" s="1"/>
    </row>
    <row r="25" spans="1:15" ht="15.95" customHeight="1" x14ac:dyDescent="0.25">
      <c r="A25" s="4">
        <v>44305.643796296295</v>
      </c>
      <c r="B25" s="1" t="s">
        <v>2882</v>
      </c>
      <c r="C25" s="1" t="s">
        <v>3996</v>
      </c>
      <c r="D25" s="1" t="s">
        <v>2880</v>
      </c>
      <c r="E25" s="1">
        <v>6</v>
      </c>
      <c r="F25" s="1">
        <v>4.0199999999999996</v>
      </c>
      <c r="G25" s="1">
        <v>4.01</v>
      </c>
      <c r="H25" s="1">
        <v>4.01</v>
      </c>
      <c r="I25" s="1"/>
      <c r="J25" s="1"/>
      <c r="K25" s="1"/>
      <c r="L25" s="1"/>
      <c r="M25" s="1"/>
      <c r="N25" s="1"/>
      <c r="O25" s="1"/>
    </row>
    <row r="26" spans="1:15" ht="15.95" customHeight="1" x14ac:dyDescent="0.25">
      <c r="A26" s="4">
        <v>44305.643831018519</v>
      </c>
      <c r="B26" s="1" t="s">
        <v>2882</v>
      </c>
      <c r="C26" s="1" t="s">
        <v>4053</v>
      </c>
      <c r="D26" s="1" t="s">
        <v>2880</v>
      </c>
      <c r="E26" s="8">
        <v>0</v>
      </c>
      <c r="F26" s="1">
        <v>4.0199999999999996</v>
      </c>
      <c r="G26" s="1">
        <v>4.01</v>
      </c>
      <c r="H26" s="1">
        <v>4.01</v>
      </c>
      <c r="I26" s="1"/>
      <c r="J26" s="1"/>
      <c r="K26" s="1"/>
      <c r="L26" s="1"/>
      <c r="M26" s="1"/>
      <c r="N26" s="1"/>
      <c r="O26" s="1"/>
    </row>
    <row r="27" spans="1:15" ht="15.95" customHeight="1" x14ac:dyDescent="0.25">
      <c r="A27" s="4">
        <v>44305.643969907411</v>
      </c>
      <c r="B27" s="1" t="s">
        <v>2882</v>
      </c>
      <c r="C27" s="1" t="s">
        <v>3991</v>
      </c>
      <c r="D27" s="1" t="s">
        <v>2880</v>
      </c>
      <c r="E27" s="1">
        <v>0</v>
      </c>
      <c r="F27" s="1">
        <v>4.0199999999999996</v>
      </c>
      <c r="G27" s="1">
        <v>4.01</v>
      </c>
      <c r="H27" s="1">
        <v>4.01</v>
      </c>
      <c r="I27" s="1"/>
      <c r="J27" s="1"/>
      <c r="K27" s="1"/>
      <c r="L27" s="1"/>
      <c r="M27" s="1"/>
      <c r="N27" s="1"/>
      <c r="O27" s="1"/>
    </row>
    <row r="28" spans="1:15" ht="15.95" customHeight="1" x14ac:dyDescent="0.25">
      <c r="A28" s="4">
        <v>44305.644004629627</v>
      </c>
      <c r="B28" s="1" t="s">
        <v>2882</v>
      </c>
      <c r="C28" s="1" t="s">
        <v>3992</v>
      </c>
      <c r="D28" s="1" t="s">
        <v>2880</v>
      </c>
      <c r="E28" s="1">
        <v>0</v>
      </c>
      <c r="F28" s="1">
        <v>4.0199999999999996</v>
      </c>
      <c r="G28" s="1">
        <v>4.01</v>
      </c>
      <c r="H28" s="1">
        <v>4.01</v>
      </c>
      <c r="I28" s="1"/>
      <c r="J28" s="1"/>
      <c r="K28" s="1"/>
      <c r="L28" s="1"/>
      <c r="M28" s="1"/>
      <c r="N28" s="1"/>
      <c r="O28" s="1"/>
    </row>
    <row r="29" spans="1:15" ht="15.95" customHeight="1" x14ac:dyDescent="0.25">
      <c r="A29" s="4">
        <v>44305.644062500003</v>
      </c>
      <c r="B29" s="1" t="s">
        <v>2882</v>
      </c>
      <c r="C29" s="1" t="s">
        <v>3999</v>
      </c>
      <c r="D29" s="1" t="s">
        <v>2880</v>
      </c>
      <c r="E29" s="1">
        <v>6</v>
      </c>
      <c r="F29" s="1">
        <v>4.0199999999999996</v>
      </c>
      <c r="G29" s="1">
        <v>4.01</v>
      </c>
      <c r="H29" s="1">
        <v>4.01</v>
      </c>
      <c r="I29" s="1"/>
      <c r="J29" s="1"/>
      <c r="K29" s="1"/>
      <c r="L29" s="1"/>
      <c r="M29" s="1"/>
      <c r="N29" s="1"/>
      <c r="O29" s="1"/>
    </row>
    <row r="30" spans="1:15" ht="15.95" customHeight="1" x14ac:dyDescent="0.25">
      <c r="A30" s="4">
        <v>44305.64435185185</v>
      </c>
      <c r="B30" s="1" t="s">
        <v>2882</v>
      </c>
      <c r="C30" s="1" t="s">
        <v>2958</v>
      </c>
      <c r="D30" s="1" t="s">
        <v>2880</v>
      </c>
      <c r="E30" s="1">
        <v>1</v>
      </c>
      <c r="F30" s="1">
        <v>4.0199999999999996</v>
      </c>
      <c r="G30" s="1">
        <v>4.01</v>
      </c>
      <c r="H30" s="1">
        <v>4.01</v>
      </c>
      <c r="I30" s="1"/>
      <c r="J30" s="1"/>
      <c r="K30" s="1"/>
      <c r="L30" s="1"/>
      <c r="M30" s="1"/>
      <c r="N30" s="1"/>
      <c r="O30" s="1"/>
    </row>
    <row r="31" spans="1:15" ht="15.95" customHeight="1" x14ac:dyDescent="0.25">
      <c r="A31" s="4">
        <v>44305.644456018519</v>
      </c>
      <c r="B31" s="1" t="s">
        <v>2882</v>
      </c>
      <c r="C31" s="1" t="s">
        <v>3777</v>
      </c>
      <c r="D31" s="1" t="s">
        <v>2880</v>
      </c>
      <c r="E31" s="8">
        <v>0</v>
      </c>
      <c r="F31" s="1">
        <v>4.0199999999999996</v>
      </c>
      <c r="G31" s="1">
        <v>4.01</v>
      </c>
      <c r="H31" s="1">
        <v>4.01</v>
      </c>
      <c r="I31" s="1"/>
      <c r="J31" s="1"/>
      <c r="K31" s="1"/>
      <c r="L31" s="1"/>
      <c r="M31" s="1"/>
      <c r="N31" s="1"/>
      <c r="O31" s="1"/>
    </row>
    <row r="32" spans="1:15" ht="15.95" customHeight="1" x14ac:dyDescent="0.25">
      <c r="A32" s="4">
        <v>44305.644780092596</v>
      </c>
      <c r="B32" s="1" t="s">
        <v>2882</v>
      </c>
      <c r="C32" s="1" t="s">
        <v>4000</v>
      </c>
      <c r="D32" s="1" t="s">
        <v>2880</v>
      </c>
      <c r="E32" s="1">
        <v>6</v>
      </c>
      <c r="F32" s="1">
        <v>4.0199999999999996</v>
      </c>
      <c r="G32" s="1">
        <v>4.01</v>
      </c>
      <c r="H32" s="1">
        <v>4.01</v>
      </c>
      <c r="I32" s="1">
        <v>1</v>
      </c>
      <c r="J32" s="1" t="b">
        <v>0</v>
      </c>
      <c r="K32" s="1" t="b">
        <v>0</v>
      </c>
      <c r="L32" s="1" t="b">
        <v>0</v>
      </c>
      <c r="M32" s="1" t="b">
        <v>0</v>
      </c>
      <c r="N32" s="1" t="b">
        <v>1</v>
      </c>
      <c r="O32" s="1" t="b">
        <v>0</v>
      </c>
    </row>
    <row r="33" spans="1:15" ht="15.95" customHeight="1" x14ac:dyDescent="0.25">
      <c r="A33" s="4">
        <v>44305.644803240742</v>
      </c>
      <c r="B33" s="1" t="s">
        <v>2882</v>
      </c>
      <c r="C33" s="1" t="s">
        <v>4000</v>
      </c>
      <c r="D33" s="1" t="s">
        <v>2880</v>
      </c>
      <c r="E33" s="1">
        <v>6</v>
      </c>
      <c r="F33" s="1">
        <v>4.0199999999999996</v>
      </c>
      <c r="G33" s="1">
        <v>4.01</v>
      </c>
      <c r="H33" s="1">
        <v>4.01</v>
      </c>
      <c r="I33" s="1">
        <v>1</v>
      </c>
      <c r="J33" s="1" t="b">
        <v>0</v>
      </c>
      <c r="K33" s="1" t="b">
        <v>0</v>
      </c>
      <c r="L33" s="1" t="b">
        <v>0</v>
      </c>
      <c r="M33" s="1" t="b">
        <v>0</v>
      </c>
      <c r="N33" s="1" t="b">
        <v>1</v>
      </c>
      <c r="O33" s="1" t="b">
        <v>0</v>
      </c>
    </row>
    <row r="34" spans="1:15" ht="15.95" customHeight="1" x14ac:dyDescent="0.25">
      <c r="A34" s="4">
        <v>44305.644826388889</v>
      </c>
      <c r="B34" s="1" t="s">
        <v>2882</v>
      </c>
      <c r="C34" s="1" t="s">
        <v>4055</v>
      </c>
      <c r="D34" s="1"/>
      <c r="E34" s="1" t="s">
        <v>2877</v>
      </c>
      <c r="F34" s="1">
        <v>4.0199999999999996</v>
      </c>
      <c r="G34" s="1">
        <v>4.01</v>
      </c>
      <c r="H34" s="1">
        <v>4.01</v>
      </c>
      <c r="I34" s="1">
        <v>1</v>
      </c>
      <c r="J34" s="1" t="b">
        <v>0</v>
      </c>
      <c r="K34" s="1" t="b">
        <v>0</v>
      </c>
      <c r="L34" s="1" t="b">
        <v>0</v>
      </c>
      <c r="M34" s="1" t="b">
        <v>0</v>
      </c>
      <c r="N34" s="1" t="b">
        <v>1</v>
      </c>
      <c r="O34" s="1" t="b">
        <v>0</v>
      </c>
    </row>
    <row r="35" spans="1:15" ht="15.95" customHeight="1" x14ac:dyDescent="0.25">
      <c r="A35" s="4">
        <v>44305.645254629628</v>
      </c>
      <c r="B35" s="1" t="s">
        <v>2882</v>
      </c>
      <c r="C35" s="1" t="s">
        <v>4054</v>
      </c>
      <c r="D35" s="1" t="s">
        <v>2880</v>
      </c>
      <c r="E35" s="1">
        <v>0</v>
      </c>
      <c r="F35" s="1">
        <v>4.0199999999999996</v>
      </c>
      <c r="G35" s="1">
        <v>4.01</v>
      </c>
      <c r="H35" s="1">
        <v>4.01</v>
      </c>
      <c r="I35" s="1">
        <v>1</v>
      </c>
      <c r="J35" s="1" t="b">
        <v>0</v>
      </c>
      <c r="K35" s="1" t="b">
        <v>0</v>
      </c>
      <c r="L35" s="1" t="b">
        <v>0</v>
      </c>
      <c r="M35" s="1" t="b">
        <v>0</v>
      </c>
      <c r="N35" s="1" t="b">
        <v>1</v>
      </c>
      <c r="O35" s="1" t="b">
        <v>0</v>
      </c>
    </row>
    <row r="36" spans="1:15" ht="15.95" customHeight="1" x14ac:dyDescent="0.25">
      <c r="A36" s="4">
        <v>44305.645312499997</v>
      </c>
      <c r="B36" s="1" t="s">
        <v>2882</v>
      </c>
      <c r="C36" s="1" t="s">
        <v>4073</v>
      </c>
      <c r="D36" s="1"/>
      <c r="E36" s="1" t="s">
        <v>2877</v>
      </c>
      <c r="F36" s="1">
        <v>4.0199999999999996</v>
      </c>
      <c r="G36" s="1">
        <v>4.01</v>
      </c>
      <c r="H36" s="1">
        <v>4.01</v>
      </c>
      <c r="I36" s="1">
        <v>1</v>
      </c>
      <c r="J36" s="1" t="b">
        <v>0</v>
      </c>
      <c r="K36" s="1" t="b">
        <v>0</v>
      </c>
      <c r="L36" s="1" t="b">
        <v>0</v>
      </c>
      <c r="M36" s="1" t="b">
        <v>0</v>
      </c>
      <c r="N36" s="1" t="b">
        <v>1</v>
      </c>
      <c r="O36" s="1" t="b">
        <v>0</v>
      </c>
    </row>
    <row r="37" spans="1:15" ht="15.95" customHeight="1" x14ac:dyDescent="0.25">
      <c r="A37" s="4">
        <v>44305.645509259259</v>
      </c>
      <c r="B37" s="1" t="s">
        <v>2882</v>
      </c>
      <c r="C37" s="1" t="s">
        <v>4054</v>
      </c>
      <c r="D37" s="1" t="s">
        <v>2880</v>
      </c>
      <c r="E37" s="1">
        <v>0</v>
      </c>
      <c r="F37" s="1">
        <v>4.0199999999999996</v>
      </c>
      <c r="G37" s="1">
        <v>4.01</v>
      </c>
      <c r="H37" s="1">
        <v>4.01</v>
      </c>
      <c r="I37" s="1">
        <v>1</v>
      </c>
      <c r="J37" s="1" t="b">
        <v>0</v>
      </c>
      <c r="K37" s="1" t="b">
        <v>0</v>
      </c>
      <c r="L37" s="1" t="b">
        <v>0</v>
      </c>
      <c r="M37" s="1" t="b">
        <v>0</v>
      </c>
      <c r="N37" s="1" t="b">
        <v>1</v>
      </c>
      <c r="O37" s="1" t="b">
        <v>0</v>
      </c>
    </row>
    <row r="38" spans="1:15" ht="15.95" customHeight="1" x14ac:dyDescent="0.25">
      <c r="A38" s="4">
        <v>44305.645555555559</v>
      </c>
      <c r="B38" s="1" t="s">
        <v>2882</v>
      </c>
      <c r="C38" s="1" t="s">
        <v>4073</v>
      </c>
      <c r="D38" s="1"/>
      <c r="E38" s="1" t="s">
        <v>2877</v>
      </c>
      <c r="F38" s="1">
        <v>4.0199999999999996</v>
      </c>
      <c r="G38" s="1">
        <v>4.01</v>
      </c>
      <c r="H38" s="1">
        <v>4.01</v>
      </c>
      <c r="I38" s="1">
        <v>1</v>
      </c>
      <c r="J38" s="1" t="b">
        <v>0</v>
      </c>
      <c r="K38" s="1" t="b">
        <v>0</v>
      </c>
      <c r="L38" s="1" t="b">
        <v>0</v>
      </c>
      <c r="M38" s="1" t="b">
        <v>0</v>
      </c>
      <c r="N38" s="1" t="b">
        <v>1</v>
      </c>
      <c r="O38" s="1" t="b">
        <v>0</v>
      </c>
    </row>
    <row r="39" spans="1:15" ht="15.95" customHeight="1" x14ac:dyDescent="0.25">
      <c r="A39" s="4">
        <v>44305.647928240738</v>
      </c>
      <c r="B39" s="1" t="s">
        <v>2882</v>
      </c>
      <c r="C39" s="1" t="s">
        <v>4054</v>
      </c>
      <c r="D39" s="1" t="s">
        <v>2880</v>
      </c>
      <c r="E39" s="1">
        <v>24</v>
      </c>
      <c r="F39" s="1">
        <v>4.0199999999999996</v>
      </c>
      <c r="G39" s="1">
        <v>4.01</v>
      </c>
      <c r="H39" s="1">
        <v>4.01</v>
      </c>
      <c r="I39" s="1">
        <v>1</v>
      </c>
      <c r="J39" s="1" t="b">
        <v>0</v>
      </c>
      <c r="K39" s="1" t="b">
        <v>0</v>
      </c>
      <c r="L39" s="1" t="b">
        <v>0</v>
      </c>
      <c r="M39" s="1" t="b">
        <v>0</v>
      </c>
      <c r="N39" s="1" t="b">
        <v>1</v>
      </c>
      <c r="O39" s="1" t="b">
        <v>0</v>
      </c>
    </row>
    <row r="40" spans="1:15" ht="15.95" customHeight="1" x14ac:dyDescent="0.25">
      <c r="A40" s="4">
        <v>44305.662986111114</v>
      </c>
      <c r="B40" s="1" t="s">
        <v>2882</v>
      </c>
      <c r="C40" s="1" t="s">
        <v>4074</v>
      </c>
      <c r="D40" s="1" t="s">
        <v>4135</v>
      </c>
      <c r="E40" s="1" t="s">
        <v>4136</v>
      </c>
      <c r="F40" s="1">
        <v>4.0199999999999996</v>
      </c>
      <c r="G40" s="1">
        <v>4.01</v>
      </c>
      <c r="H40" s="1">
        <v>4.01</v>
      </c>
      <c r="I40" s="1">
        <v>1</v>
      </c>
      <c r="J40" s="1" t="b">
        <v>0</v>
      </c>
      <c r="K40" s="1" t="b">
        <v>0</v>
      </c>
      <c r="L40" s="1" t="b">
        <v>0</v>
      </c>
      <c r="M40" s="1" t="b">
        <v>0</v>
      </c>
      <c r="N40" s="1" t="b">
        <v>1</v>
      </c>
      <c r="O40" s="1" t="b">
        <v>0</v>
      </c>
    </row>
    <row r="41" spans="1:15" ht="15.95" customHeight="1" x14ac:dyDescent="0.25">
      <c r="A41" s="4">
        <v>44305.667187500003</v>
      </c>
      <c r="B41" s="1" t="s">
        <v>2882</v>
      </c>
      <c r="C41" s="1" t="s">
        <v>4074</v>
      </c>
      <c r="D41" s="1" t="s">
        <v>4135</v>
      </c>
      <c r="E41" s="1" t="s">
        <v>2877</v>
      </c>
      <c r="F41" s="1">
        <v>4.0199999999999996</v>
      </c>
      <c r="G41" s="1">
        <v>4.01</v>
      </c>
      <c r="H41" s="1">
        <v>4.01</v>
      </c>
      <c r="I41" s="1">
        <v>1</v>
      </c>
      <c r="J41" s="1" t="b">
        <v>0</v>
      </c>
      <c r="K41" s="1" t="b">
        <v>0</v>
      </c>
      <c r="L41" s="1" t="b">
        <v>0</v>
      </c>
      <c r="M41" s="1" t="b">
        <v>0</v>
      </c>
      <c r="N41" s="1" t="b">
        <v>1</v>
      </c>
      <c r="O41" s="1" t="b">
        <v>0</v>
      </c>
    </row>
    <row r="42" spans="1:15" ht="15.95" customHeight="1" x14ac:dyDescent="0.25">
      <c r="A42" s="4">
        <v>44305.668854166666</v>
      </c>
      <c r="B42" s="1" t="s">
        <v>2882</v>
      </c>
      <c r="C42" s="1" t="s">
        <v>4000</v>
      </c>
      <c r="D42" s="1" t="s">
        <v>2880</v>
      </c>
      <c r="E42" s="1">
        <v>6</v>
      </c>
      <c r="F42" s="1">
        <v>4.0199999999999996</v>
      </c>
      <c r="G42" s="1">
        <v>4.01</v>
      </c>
      <c r="H42" s="1">
        <v>4.01</v>
      </c>
      <c r="I42" s="1">
        <v>1</v>
      </c>
      <c r="J42" s="1" t="b">
        <v>0</v>
      </c>
      <c r="K42" s="1" t="b">
        <v>0</v>
      </c>
      <c r="L42" s="1" t="b">
        <v>0</v>
      </c>
      <c r="M42" s="1" t="b">
        <v>0</v>
      </c>
      <c r="N42" s="1" t="b">
        <v>1</v>
      </c>
      <c r="O42" s="1" t="b">
        <v>0</v>
      </c>
    </row>
    <row r="43" spans="1:15" ht="15.95" customHeight="1" x14ac:dyDescent="0.25">
      <c r="A43" s="4">
        <v>44305.669004629628</v>
      </c>
      <c r="B43" s="1" t="s">
        <v>2882</v>
      </c>
      <c r="C43" s="1" t="s">
        <v>3999</v>
      </c>
      <c r="D43" s="1" t="s">
        <v>2880</v>
      </c>
      <c r="E43" s="1">
        <v>0</v>
      </c>
      <c r="F43" s="1">
        <v>4.0199999999999996</v>
      </c>
      <c r="G43" s="1">
        <v>4.01</v>
      </c>
      <c r="H43" s="1">
        <v>4.01</v>
      </c>
      <c r="I43" s="1">
        <v>1</v>
      </c>
      <c r="J43" s="1" t="b">
        <v>0</v>
      </c>
      <c r="K43" s="1" t="b">
        <v>0</v>
      </c>
      <c r="L43" s="1" t="b">
        <v>0</v>
      </c>
      <c r="M43" s="1" t="b">
        <v>0</v>
      </c>
      <c r="N43" s="1" t="b">
        <v>1</v>
      </c>
      <c r="O43" s="1" t="b">
        <v>0</v>
      </c>
    </row>
    <row r="44" spans="1:15" ht="15.95" customHeight="1" x14ac:dyDescent="0.25">
      <c r="A44" s="4">
        <v>44305.669039351851</v>
      </c>
      <c r="B44" s="1" t="s">
        <v>2882</v>
      </c>
      <c r="C44" s="1" t="s">
        <v>3998</v>
      </c>
      <c r="D44" s="1" t="s">
        <v>2880</v>
      </c>
      <c r="E44" s="1">
        <v>6</v>
      </c>
      <c r="F44" s="1">
        <v>4.0199999999999996</v>
      </c>
      <c r="G44" s="1">
        <v>4.01</v>
      </c>
      <c r="H44" s="1">
        <v>4.01</v>
      </c>
      <c r="I44" s="1">
        <v>1</v>
      </c>
      <c r="J44" s="1" t="b">
        <v>0</v>
      </c>
      <c r="K44" s="1" t="b">
        <v>0</v>
      </c>
      <c r="L44" s="1" t="b">
        <v>0</v>
      </c>
      <c r="M44" s="1" t="b">
        <v>0</v>
      </c>
      <c r="N44" s="1" t="b">
        <v>1</v>
      </c>
      <c r="O44" s="1" t="b">
        <v>0</v>
      </c>
    </row>
    <row r="45" spans="1:15" ht="15.95" customHeight="1" x14ac:dyDescent="0.25">
      <c r="A45" s="4">
        <v>44305.669224537036</v>
      </c>
      <c r="B45" s="1" t="s">
        <v>2882</v>
      </c>
      <c r="C45" s="1" t="s">
        <v>3997</v>
      </c>
      <c r="D45" s="1" t="s">
        <v>2880</v>
      </c>
      <c r="E45" s="1">
        <v>6</v>
      </c>
      <c r="F45" s="1">
        <v>4.0199999999999996</v>
      </c>
      <c r="G45" s="1">
        <v>4.01</v>
      </c>
      <c r="H45" s="1">
        <v>4.01</v>
      </c>
      <c r="I45" s="1">
        <v>1</v>
      </c>
      <c r="J45" s="1" t="b">
        <v>0</v>
      </c>
      <c r="K45" s="1" t="b">
        <v>0</v>
      </c>
      <c r="L45" s="1" t="b">
        <v>0</v>
      </c>
      <c r="M45" s="1" t="b">
        <v>0</v>
      </c>
      <c r="N45" s="1" t="b">
        <v>1</v>
      </c>
      <c r="O45" s="1" t="b">
        <v>0</v>
      </c>
    </row>
    <row r="46" spans="1:15" ht="15.95" customHeight="1" x14ac:dyDescent="0.25">
      <c r="A46" s="4">
        <v>44305.669386574074</v>
      </c>
      <c r="B46" s="1" t="s">
        <v>2882</v>
      </c>
      <c r="C46" s="1" t="s">
        <v>3996</v>
      </c>
      <c r="D46" s="1" t="s">
        <v>2880</v>
      </c>
      <c r="E46" s="1">
        <v>18</v>
      </c>
      <c r="F46" s="1">
        <v>4.0199999999999996</v>
      </c>
      <c r="G46" s="1">
        <v>4.01</v>
      </c>
      <c r="H46" s="1">
        <v>4.01</v>
      </c>
      <c r="I46" s="1">
        <v>1</v>
      </c>
      <c r="J46" s="1" t="b">
        <v>0</v>
      </c>
      <c r="K46" s="1" t="b">
        <v>0</v>
      </c>
      <c r="L46" s="1" t="b">
        <v>0</v>
      </c>
      <c r="M46" s="1" t="b">
        <v>0</v>
      </c>
      <c r="N46" s="1" t="b">
        <v>1</v>
      </c>
      <c r="O46" s="1" t="b">
        <v>0</v>
      </c>
    </row>
    <row r="47" spans="1:15" ht="15.95" customHeight="1" x14ac:dyDescent="0.25">
      <c r="A47" s="4">
        <v>44305.669791666667</v>
      </c>
      <c r="B47" s="1" t="s">
        <v>2882</v>
      </c>
      <c r="C47" s="1" t="s">
        <v>3996</v>
      </c>
      <c r="D47" s="1" t="s">
        <v>2880</v>
      </c>
      <c r="E47" s="1">
        <v>0</v>
      </c>
      <c r="F47" s="1">
        <v>4.0199999999999996</v>
      </c>
      <c r="G47" s="1">
        <v>4.01</v>
      </c>
      <c r="H47" s="1">
        <v>4.01</v>
      </c>
      <c r="I47" s="1">
        <v>1</v>
      </c>
      <c r="J47" s="1" t="b">
        <v>0</v>
      </c>
      <c r="K47" s="1" t="b">
        <v>0</v>
      </c>
      <c r="L47" s="1" t="b">
        <v>0</v>
      </c>
      <c r="M47" s="1" t="b">
        <v>0</v>
      </c>
      <c r="N47" s="1" t="b">
        <v>1</v>
      </c>
      <c r="O47" s="1" t="b">
        <v>0</v>
      </c>
    </row>
    <row r="48" spans="1:15" ht="15.95" customHeight="1" x14ac:dyDescent="0.25">
      <c r="A48" s="4">
        <v>44305.669849537036</v>
      </c>
      <c r="B48" s="1" t="s">
        <v>2882</v>
      </c>
      <c r="C48" s="1" t="s">
        <v>3997</v>
      </c>
      <c r="D48" s="1" t="s">
        <v>2880</v>
      </c>
      <c r="E48" s="1">
        <v>14</v>
      </c>
      <c r="F48" s="1">
        <v>4.0199999999999996</v>
      </c>
      <c r="G48" s="1">
        <v>4.01</v>
      </c>
      <c r="H48" s="1">
        <v>4.01</v>
      </c>
      <c r="I48" s="1">
        <v>1</v>
      </c>
      <c r="J48" s="1" t="b">
        <v>0</v>
      </c>
      <c r="K48" s="1" t="b">
        <v>0</v>
      </c>
      <c r="L48" s="1" t="b">
        <v>0</v>
      </c>
      <c r="M48" s="1" t="b">
        <v>0</v>
      </c>
      <c r="N48" s="1" t="b">
        <v>1</v>
      </c>
      <c r="O48" s="1" t="b">
        <v>0</v>
      </c>
    </row>
    <row r="49" spans="1:15" ht="15.95" customHeight="1" x14ac:dyDescent="0.25">
      <c r="A49" s="4">
        <v>44305.669942129629</v>
      </c>
      <c r="B49" s="1" t="s">
        <v>2882</v>
      </c>
      <c r="C49" s="1" t="s">
        <v>3997</v>
      </c>
      <c r="D49" s="1" t="s">
        <v>2880</v>
      </c>
      <c r="E49" s="1">
        <v>0</v>
      </c>
      <c r="F49" s="1">
        <v>4.0199999999999996</v>
      </c>
      <c r="G49" s="1">
        <v>4.01</v>
      </c>
      <c r="H49" s="1">
        <v>4.01</v>
      </c>
      <c r="I49" s="1">
        <v>1</v>
      </c>
      <c r="J49" s="1" t="b">
        <v>0</v>
      </c>
      <c r="K49" s="1" t="b">
        <v>0</v>
      </c>
      <c r="L49" s="1" t="b">
        <v>0</v>
      </c>
      <c r="M49" s="1" t="b">
        <v>0</v>
      </c>
      <c r="N49" s="1" t="b">
        <v>1</v>
      </c>
      <c r="O49" s="1" t="b">
        <v>0</v>
      </c>
    </row>
    <row r="50" spans="1:15" ht="15.95" customHeight="1" x14ac:dyDescent="0.25">
      <c r="A50" s="4">
        <v>44305.669988425929</v>
      </c>
      <c r="B50" s="1" t="s">
        <v>2882</v>
      </c>
      <c r="C50" s="1" t="s">
        <v>3998</v>
      </c>
      <c r="D50" s="1" t="s">
        <v>2880</v>
      </c>
      <c r="E50" s="1">
        <v>0</v>
      </c>
      <c r="F50" s="1">
        <v>4.0199999999999996</v>
      </c>
      <c r="G50" s="1">
        <v>4.01</v>
      </c>
      <c r="H50" s="1">
        <v>4.01</v>
      </c>
      <c r="I50" s="1">
        <v>1</v>
      </c>
      <c r="J50" s="1" t="b">
        <v>0</v>
      </c>
      <c r="K50" s="1" t="b">
        <v>0</v>
      </c>
      <c r="L50" s="1" t="b">
        <v>0</v>
      </c>
      <c r="M50" s="1" t="b">
        <v>0</v>
      </c>
      <c r="N50" s="1" t="b">
        <v>1</v>
      </c>
      <c r="O50" s="1" t="b">
        <v>0</v>
      </c>
    </row>
    <row r="51" spans="1:15" ht="15.95" customHeight="1" x14ac:dyDescent="0.25">
      <c r="A51" s="4">
        <v>44305.670034722221</v>
      </c>
      <c r="B51" s="1" t="s">
        <v>2882</v>
      </c>
      <c r="C51" s="1" t="s">
        <v>3999</v>
      </c>
      <c r="D51" s="1" t="s">
        <v>2880</v>
      </c>
      <c r="E51" s="1">
        <v>0</v>
      </c>
      <c r="F51" s="1">
        <v>4.0199999999999996</v>
      </c>
      <c r="G51" s="1">
        <v>4.01</v>
      </c>
      <c r="H51" s="1">
        <v>4.01</v>
      </c>
      <c r="I51" s="1">
        <v>1</v>
      </c>
      <c r="J51" s="1" t="b">
        <v>0</v>
      </c>
      <c r="K51" s="1" t="b">
        <v>0</v>
      </c>
      <c r="L51" s="1" t="b">
        <v>0</v>
      </c>
      <c r="M51" s="1" t="b">
        <v>0</v>
      </c>
      <c r="N51" s="1" t="b">
        <v>1</v>
      </c>
      <c r="O51" s="1" t="b">
        <v>0</v>
      </c>
    </row>
    <row r="52" spans="1:15" ht="15.95" customHeight="1" x14ac:dyDescent="0.25">
      <c r="A52" s="4">
        <v>44305.670069444444</v>
      </c>
      <c r="B52" s="1" t="s">
        <v>2882</v>
      </c>
      <c r="C52" s="1" t="s">
        <v>4000</v>
      </c>
      <c r="D52" s="1" t="s">
        <v>2880</v>
      </c>
      <c r="E52" s="1">
        <v>0</v>
      </c>
      <c r="F52" s="1">
        <v>4.0199999999999996</v>
      </c>
      <c r="G52" s="1">
        <v>4.01</v>
      </c>
      <c r="H52" s="1">
        <v>4.01</v>
      </c>
      <c r="I52" s="1">
        <v>1</v>
      </c>
      <c r="J52" s="1" t="b">
        <v>0</v>
      </c>
      <c r="K52" s="1" t="b">
        <v>0</v>
      </c>
      <c r="L52" s="1" t="b">
        <v>0</v>
      </c>
      <c r="M52" s="1" t="b">
        <v>0</v>
      </c>
      <c r="N52" s="1" t="b">
        <v>1</v>
      </c>
      <c r="O52" s="1" t="b">
        <v>0</v>
      </c>
    </row>
    <row r="53" spans="1:15" ht="15.95" customHeight="1" x14ac:dyDescent="0.25">
      <c r="A53" s="4">
        <v>44305.670104166667</v>
      </c>
      <c r="B53" s="1" t="s">
        <v>2882</v>
      </c>
      <c r="C53" s="1" t="s">
        <v>3995</v>
      </c>
      <c r="D53" s="1" t="s">
        <v>2880</v>
      </c>
      <c r="E53" s="1">
        <v>0</v>
      </c>
      <c r="F53" s="1">
        <v>4.0199999999999996</v>
      </c>
      <c r="G53" s="1">
        <v>4.01</v>
      </c>
      <c r="H53" s="1">
        <v>4.01</v>
      </c>
      <c r="I53" s="1">
        <v>1</v>
      </c>
      <c r="J53" s="1" t="b">
        <v>0</v>
      </c>
      <c r="K53" s="1" t="b">
        <v>0</v>
      </c>
      <c r="L53" s="1" t="b">
        <v>0</v>
      </c>
      <c r="M53" s="1" t="b">
        <v>0</v>
      </c>
      <c r="N53" s="1" t="b">
        <v>1</v>
      </c>
      <c r="O53" s="1" t="b">
        <v>0</v>
      </c>
    </row>
    <row r="54" spans="1:15" ht="15.95" customHeight="1" x14ac:dyDescent="0.25">
      <c r="A54" s="4">
        <v>44305.67015046296</v>
      </c>
      <c r="B54" s="1" t="s">
        <v>2882</v>
      </c>
      <c r="C54" s="1" t="s">
        <v>3994</v>
      </c>
      <c r="D54" s="1" t="s">
        <v>2880</v>
      </c>
      <c r="E54" s="1">
        <v>0</v>
      </c>
      <c r="F54" s="1">
        <v>4.0199999999999996</v>
      </c>
      <c r="G54" s="1">
        <v>4.01</v>
      </c>
      <c r="H54" s="1">
        <v>4.01</v>
      </c>
      <c r="I54" s="1">
        <v>1</v>
      </c>
      <c r="J54" s="1" t="b">
        <v>0</v>
      </c>
      <c r="K54" s="1" t="b">
        <v>0</v>
      </c>
      <c r="L54" s="1" t="b">
        <v>0</v>
      </c>
      <c r="M54" s="1" t="b">
        <v>0</v>
      </c>
      <c r="N54" s="1" t="b">
        <v>1</v>
      </c>
      <c r="O54" s="1" t="b">
        <v>0</v>
      </c>
    </row>
    <row r="55" spans="1:15" ht="15.95" customHeight="1" x14ac:dyDescent="0.25">
      <c r="A55" s="4">
        <v>44305.670173611114</v>
      </c>
      <c r="B55" s="1" t="s">
        <v>2882</v>
      </c>
      <c r="C55" s="1" t="s">
        <v>3993</v>
      </c>
      <c r="D55" s="1" t="s">
        <v>2880</v>
      </c>
      <c r="E55" s="1">
        <v>0</v>
      </c>
      <c r="F55" s="1">
        <v>4.0199999999999996</v>
      </c>
      <c r="G55" s="1">
        <v>4.01</v>
      </c>
      <c r="H55" s="1">
        <v>4.01</v>
      </c>
      <c r="I55" s="1">
        <v>1</v>
      </c>
      <c r="J55" s="1" t="b">
        <v>0</v>
      </c>
      <c r="K55" s="1" t="b">
        <v>0</v>
      </c>
      <c r="L55" s="1" t="b">
        <v>0</v>
      </c>
      <c r="M55" s="1" t="b">
        <v>0</v>
      </c>
      <c r="N55" s="1" t="b">
        <v>1</v>
      </c>
      <c r="O55" s="1" t="b">
        <v>0</v>
      </c>
    </row>
    <row r="56" spans="1:15" ht="15.95" customHeight="1" x14ac:dyDescent="0.25">
      <c r="A56" s="4">
        <v>44305.670208333337</v>
      </c>
      <c r="B56" s="1" t="s">
        <v>2882</v>
      </c>
      <c r="C56" s="1" t="s">
        <v>3992</v>
      </c>
      <c r="D56" s="1" t="s">
        <v>2880</v>
      </c>
      <c r="E56" s="1">
        <v>0</v>
      </c>
      <c r="F56" s="1">
        <v>4.0199999999999996</v>
      </c>
      <c r="G56" s="1">
        <v>4.01</v>
      </c>
      <c r="H56" s="1">
        <v>4.01</v>
      </c>
      <c r="I56" s="1">
        <v>1</v>
      </c>
      <c r="J56" s="1" t="b">
        <v>0</v>
      </c>
      <c r="K56" s="1" t="b">
        <v>0</v>
      </c>
      <c r="L56" s="1" t="b">
        <v>0</v>
      </c>
      <c r="M56" s="1" t="b">
        <v>0</v>
      </c>
      <c r="N56" s="1" t="b">
        <v>1</v>
      </c>
      <c r="O56" s="1" t="b">
        <v>0</v>
      </c>
    </row>
    <row r="57" spans="1:15" ht="15.95" customHeight="1" x14ac:dyDescent="0.25">
      <c r="A57" s="4">
        <v>44305.670231481483</v>
      </c>
      <c r="B57" s="1" t="s">
        <v>2882</v>
      </c>
      <c r="C57" s="1" t="s">
        <v>3991</v>
      </c>
      <c r="D57" s="1" t="s">
        <v>2880</v>
      </c>
      <c r="E57" s="1">
        <v>0</v>
      </c>
      <c r="F57" s="1">
        <v>4.0199999999999996</v>
      </c>
      <c r="G57" s="1">
        <v>4.01</v>
      </c>
      <c r="H57" s="1">
        <v>4.01</v>
      </c>
      <c r="I57" s="1">
        <v>1</v>
      </c>
      <c r="J57" s="1" t="b">
        <v>0</v>
      </c>
      <c r="K57" s="1" t="b">
        <v>0</v>
      </c>
      <c r="L57" s="1" t="b">
        <v>0</v>
      </c>
      <c r="M57" s="1" t="b">
        <v>0</v>
      </c>
      <c r="N57" s="1" t="b">
        <v>1</v>
      </c>
      <c r="O57" s="1" t="b">
        <v>0</v>
      </c>
    </row>
    <row r="58" spans="1:15" ht="15.95" customHeight="1" x14ac:dyDescent="0.25">
      <c r="A58" s="4">
        <v>44305.670266203706</v>
      </c>
      <c r="B58" s="1" t="s">
        <v>2882</v>
      </c>
      <c r="C58" s="1" t="s">
        <v>3990</v>
      </c>
      <c r="D58" s="1" t="s">
        <v>2880</v>
      </c>
      <c r="E58" s="1">
        <v>0</v>
      </c>
      <c r="F58" s="1">
        <v>4.0199999999999996</v>
      </c>
      <c r="G58" s="1">
        <v>4.01</v>
      </c>
      <c r="H58" s="1">
        <v>4.01</v>
      </c>
      <c r="I58" s="1">
        <v>1</v>
      </c>
      <c r="J58" s="1" t="b">
        <v>0</v>
      </c>
      <c r="K58" s="1" t="b">
        <v>0</v>
      </c>
      <c r="L58" s="1" t="b">
        <v>0</v>
      </c>
      <c r="M58" s="1" t="b">
        <v>0</v>
      </c>
      <c r="N58" s="1" t="b">
        <v>1</v>
      </c>
      <c r="O58" s="1" t="b">
        <v>0</v>
      </c>
    </row>
    <row r="59" spans="1:15" ht="15.95" customHeight="1" x14ac:dyDescent="0.25">
      <c r="A59" s="4">
        <v>44305.670312499999</v>
      </c>
      <c r="B59" s="1" t="s">
        <v>2882</v>
      </c>
      <c r="C59" s="1" t="s">
        <v>3989</v>
      </c>
      <c r="D59" s="1" t="s">
        <v>2880</v>
      </c>
      <c r="E59" s="1">
        <v>0</v>
      </c>
      <c r="F59" s="1">
        <v>4.0199999999999996</v>
      </c>
      <c r="G59" s="1">
        <v>4.01</v>
      </c>
      <c r="H59" s="1">
        <v>4.01</v>
      </c>
      <c r="I59" s="1">
        <v>1</v>
      </c>
      <c r="J59" s="1" t="b">
        <v>0</v>
      </c>
      <c r="K59" s="1" t="b">
        <v>0</v>
      </c>
      <c r="L59" s="1" t="b">
        <v>0</v>
      </c>
      <c r="M59" s="1" t="b">
        <v>0</v>
      </c>
      <c r="N59" s="1" t="b">
        <v>1</v>
      </c>
      <c r="O59" s="1" t="b">
        <v>0</v>
      </c>
    </row>
    <row r="60" spans="1:15" ht="15.95" customHeight="1" x14ac:dyDescent="0.25">
      <c r="A60" s="4">
        <v>44305.670347222222</v>
      </c>
      <c r="B60" s="1" t="s">
        <v>2882</v>
      </c>
      <c r="C60" s="1" t="s">
        <v>3988</v>
      </c>
      <c r="D60" s="1" t="s">
        <v>2880</v>
      </c>
      <c r="E60" s="1">
        <v>0</v>
      </c>
      <c r="F60" s="1">
        <v>4.0199999999999996</v>
      </c>
      <c r="G60" s="1">
        <v>4.01</v>
      </c>
      <c r="H60" s="1">
        <v>4.01</v>
      </c>
      <c r="I60" s="1">
        <v>1</v>
      </c>
      <c r="J60" s="1" t="b">
        <v>0</v>
      </c>
      <c r="K60" s="1" t="b">
        <v>0</v>
      </c>
      <c r="L60" s="1" t="b">
        <v>0</v>
      </c>
      <c r="M60" s="1" t="b">
        <v>0</v>
      </c>
      <c r="N60" s="1" t="b">
        <v>1</v>
      </c>
      <c r="O60" s="1" t="b">
        <v>0</v>
      </c>
    </row>
    <row r="61" spans="1:15" ht="15.95" customHeight="1" x14ac:dyDescent="0.25">
      <c r="A61" s="4">
        <v>44305.670405092591</v>
      </c>
      <c r="B61" s="1" t="s">
        <v>2882</v>
      </c>
      <c r="C61" s="1" t="s">
        <v>3987</v>
      </c>
      <c r="D61" s="1" t="s">
        <v>2880</v>
      </c>
      <c r="E61" s="1">
        <v>0</v>
      </c>
      <c r="F61" s="1">
        <v>4.0199999999999996</v>
      </c>
      <c r="G61" s="1">
        <v>4.01</v>
      </c>
      <c r="H61" s="1">
        <v>4.01</v>
      </c>
      <c r="I61" s="1">
        <v>1</v>
      </c>
      <c r="J61" s="1" t="b">
        <v>0</v>
      </c>
      <c r="K61" s="1" t="b">
        <v>0</v>
      </c>
      <c r="L61" s="1" t="b">
        <v>0</v>
      </c>
      <c r="M61" s="1" t="b">
        <v>0</v>
      </c>
      <c r="N61" s="1" t="b">
        <v>1</v>
      </c>
      <c r="O61" s="1" t="b">
        <v>0</v>
      </c>
    </row>
    <row r="62" spans="1:15" ht="15.95" customHeight="1" x14ac:dyDescent="0.25">
      <c r="A62" s="4">
        <v>44305.670428240737</v>
      </c>
      <c r="B62" s="1" t="s">
        <v>2882</v>
      </c>
      <c r="C62" s="1" t="s">
        <v>3986</v>
      </c>
      <c r="D62" s="1" t="s">
        <v>2880</v>
      </c>
      <c r="E62" s="1">
        <v>0</v>
      </c>
      <c r="F62" s="1">
        <v>4.0199999999999996</v>
      </c>
      <c r="G62" s="1">
        <v>4.01</v>
      </c>
      <c r="H62" s="1">
        <v>4.01</v>
      </c>
      <c r="I62" s="1">
        <v>1</v>
      </c>
      <c r="J62" s="1" t="b">
        <v>0</v>
      </c>
      <c r="K62" s="1" t="b">
        <v>0</v>
      </c>
      <c r="L62" s="1" t="b">
        <v>0</v>
      </c>
      <c r="M62" s="1" t="b">
        <v>0</v>
      </c>
      <c r="N62" s="1" t="b">
        <v>1</v>
      </c>
      <c r="O62" s="1" t="b">
        <v>0</v>
      </c>
    </row>
    <row r="63" spans="1:15" ht="15.95" customHeight="1" x14ac:dyDescent="0.25">
      <c r="A63" s="4">
        <v>44305.670497685183</v>
      </c>
      <c r="B63" s="1" t="s">
        <v>2882</v>
      </c>
      <c r="C63" s="1" t="s">
        <v>3985</v>
      </c>
      <c r="D63" s="1" t="s">
        <v>2880</v>
      </c>
      <c r="E63" s="1">
        <v>0</v>
      </c>
      <c r="F63" s="1">
        <v>4.0199999999999996</v>
      </c>
      <c r="G63" s="1">
        <v>4.01</v>
      </c>
      <c r="H63" s="1">
        <v>4.01</v>
      </c>
      <c r="I63" s="1">
        <v>1</v>
      </c>
      <c r="J63" s="1" t="b">
        <v>0</v>
      </c>
      <c r="K63" s="1" t="b">
        <v>0</v>
      </c>
      <c r="L63" s="1" t="b">
        <v>0</v>
      </c>
      <c r="M63" s="1" t="b">
        <v>0</v>
      </c>
      <c r="N63" s="1" t="b">
        <v>1</v>
      </c>
      <c r="O63" s="1" t="b">
        <v>0</v>
      </c>
    </row>
    <row r="64" spans="1:15" ht="15.95" customHeight="1" x14ac:dyDescent="0.25">
      <c r="A64" s="4">
        <v>44305.670532407406</v>
      </c>
      <c r="B64" s="1" t="s">
        <v>2882</v>
      </c>
      <c r="C64" s="1" t="s">
        <v>3894</v>
      </c>
      <c r="D64" s="1" t="s">
        <v>2880</v>
      </c>
      <c r="E64" s="1">
        <v>0</v>
      </c>
      <c r="F64" s="1">
        <v>4.0199999999999996</v>
      </c>
      <c r="G64" s="1">
        <v>4.01</v>
      </c>
      <c r="H64" s="1">
        <v>4.01</v>
      </c>
      <c r="I64" s="1">
        <v>1</v>
      </c>
      <c r="J64" s="1" t="b">
        <v>0</v>
      </c>
      <c r="K64" s="1" t="b">
        <v>0</v>
      </c>
      <c r="L64" s="1" t="b">
        <v>0</v>
      </c>
      <c r="M64" s="1" t="b">
        <v>0</v>
      </c>
      <c r="N64" s="1" t="b">
        <v>1</v>
      </c>
      <c r="O64" s="1" t="b">
        <v>0</v>
      </c>
    </row>
    <row r="65" spans="1:15" ht="15.95" customHeight="1" x14ac:dyDescent="0.25">
      <c r="A65" s="4">
        <v>44305.670567129629</v>
      </c>
      <c r="B65" s="1" t="s">
        <v>2882</v>
      </c>
      <c r="C65" s="1" t="s">
        <v>3873</v>
      </c>
      <c r="D65" s="1" t="s">
        <v>2880</v>
      </c>
      <c r="E65" s="1">
        <v>0</v>
      </c>
      <c r="F65" s="1">
        <v>4.0199999999999996</v>
      </c>
      <c r="G65" s="1">
        <v>4.01</v>
      </c>
      <c r="H65" s="1">
        <v>4.01</v>
      </c>
      <c r="I65" s="1">
        <v>1</v>
      </c>
      <c r="J65" s="1" t="b">
        <v>0</v>
      </c>
      <c r="K65" s="1" t="b">
        <v>0</v>
      </c>
      <c r="L65" s="1" t="b">
        <v>0</v>
      </c>
      <c r="M65" s="1" t="b">
        <v>0</v>
      </c>
      <c r="N65" s="1" t="b">
        <v>1</v>
      </c>
      <c r="O65" s="1" t="b">
        <v>0</v>
      </c>
    </row>
    <row r="66" spans="1:15" ht="15.95" customHeight="1" x14ac:dyDescent="0.25">
      <c r="A66" s="4">
        <v>44305.670624999999</v>
      </c>
      <c r="B66" s="1" t="s">
        <v>2882</v>
      </c>
      <c r="C66" s="1" t="s">
        <v>3777</v>
      </c>
      <c r="D66" s="1" t="s">
        <v>2880</v>
      </c>
      <c r="E66" s="1">
        <v>0</v>
      </c>
      <c r="F66" s="1">
        <v>4.0199999999999996</v>
      </c>
      <c r="G66" s="1">
        <v>4.01</v>
      </c>
      <c r="H66" s="1">
        <v>4.01</v>
      </c>
      <c r="I66" s="1">
        <v>1</v>
      </c>
      <c r="J66" s="1" t="b">
        <v>0</v>
      </c>
      <c r="K66" s="1" t="b">
        <v>0</v>
      </c>
      <c r="L66" s="1" t="b">
        <v>0</v>
      </c>
      <c r="M66" s="1" t="b">
        <v>0</v>
      </c>
      <c r="N66" s="1" t="b">
        <v>1</v>
      </c>
      <c r="O66" s="1" t="b">
        <v>0</v>
      </c>
    </row>
    <row r="67" spans="1:15" ht="15.95" customHeight="1" x14ac:dyDescent="0.25">
      <c r="A67" s="4">
        <v>44305.670949074076</v>
      </c>
      <c r="B67" s="1" t="s">
        <v>2882</v>
      </c>
      <c r="C67" s="1" t="s">
        <v>4054</v>
      </c>
      <c r="D67" s="1" t="s">
        <v>2880</v>
      </c>
      <c r="E67" s="1">
        <v>0</v>
      </c>
      <c r="F67" s="1">
        <v>4.0199999999999996</v>
      </c>
      <c r="G67" s="1">
        <v>4.01</v>
      </c>
      <c r="H67" s="1">
        <v>4.01</v>
      </c>
      <c r="I67" s="1">
        <v>1</v>
      </c>
      <c r="J67" s="1" t="b">
        <v>0</v>
      </c>
      <c r="K67" s="1" t="b">
        <v>0</v>
      </c>
      <c r="L67" s="1" t="b">
        <v>0</v>
      </c>
      <c r="M67" s="1" t="b">
        <v>0</v>
      </c>
      <c r="N67" s="1" t="b">
        <v>1</v>
      </c>
      <c r="O67" s="1" t="b">
        <v>0</v>
      </c>
    </row>
    <row r="68" spans="1:15" ht="15.95" customHeight="1" x14ac:dyDescent="0.25">
      <c r="A68" s="4">
        <v>44305.671620370369</v>
      </c>
      <c r="B68" s="1" t="s">
        <v>2882</v>
      </c>
      <c r="C68" s="1" t="s">
        <v>3777</v>
      </c>
      <c r="D68" s="1" t="s">
        <v>2880</v>
      </c>
      <c r="E68" s="1">
        <v>0</v>
      </c>
      <c r="F68" s="1">
        <v>4.0199999999999996</v>
      </c>
      <c r="G68" s="1">
        <v>4.01</v>
      </c>
      <c r="H68" s="1">
        <v>4.01</v>
      </c>
      <c r="I68" s="1">
        <v>1</v>
      </c>
      <c r="J68" s="1" t="b">
        <v>0</v>
      </c>
      <c r="K68" s="1" t="b">
        <v>0</v>
      </c>
      <c r="L68" s="1" t="b">
        <v>0</v>
      </c>
      <c r="M68" s="1" t="b">
        <v>0</v>
      </c>
      <c r="N68" s="1" t="b">
        <v>1</v>
      </c>
      <c r="O68" s="1" t="b">
        <v>0</v>
      </c>
    </row>
    <row r="69" spans="1:15" ht="15.95" customHeight="1" x14ac:dyDescent="0.25">
      <c r="A69" s="4">
        <v>44305.671724537038</v>
      </c>
      <c r="B69" s="1" t="s">
        <v>2882</v>
      </c>
      <c r="C69" s="1" t="s">
        <v>4054</v>
      </c>
      <c r="D69" s="1" t="s">
        <v>2880</v>
      </c>
      <c r="E69" s="1">
        <v>0</v>
      </c>
      <c r="F69" s="1">
        <v>4.0199999999999996</v>
      </c>
      <c r="G69" s="1">
        <v>4.01</v>
      </c>
      <c r="H69" s="1">
        <v>4.01</v>
      </c>
      <c r="I69" s="1">
        <v>1</v>
      </c>
      <c r="J69" s="1" t="b">
        <v>0</v>
      </c>
      <c r="K69" s="1" t="b">
        <v>0</v>
      </c>
      <c r="L69" s="1" t="b">
        <v>0</v>
      </c>
      <c r="M69" s="1" t="b">
        <v>0</v>
      </c>
      <c r="N69" s="1" t="b">
        <v>1</v>
      </c>
      <c r="O69" s="1" t="b">
        <v>0</v>
      </c>
    </row>
    <row r="70" spans="1:15" ht="15.95" customHeight="1" x14ac:dyDescent="0.25">
      <c r="A70" s="4">
        <v>44305.671875</v>
      </c>
      <c r="B70" s="1" t="s">
        <v>2882</v>
      </c>
      <c r="C70" s="1" t="s">
        <v>4073</v>
      </c>
      <c r="D70" s="1" t="s">
        <v>4285</v>
      </c>
      <c r="E70" s="1" t="s">
        <v>2877</v>
      </c>
      <c r="F70" s="1">
        <v>4.0199999999999996</v>
      </c>
      <c r="G70" s="1">
        <v>4.01</v>
      </c>
      <c r="H70" s="1">
        <v>4.01</v>
      </c>
      <c r="I70" s="1">
        <v>1</v>
      </c>
      <c r="J70" s="1" t="b">
        <v>0</v>
      </c>
      <c r="K70" s="1" t="b">
        <v>0</v>
      </c>
      <c r="L70" s="1" t="b">
        <v>0</v>
      </c>
      <c r="M70" s="1" t="b">
        <v>0</v>
      </c>
      <c r="N70" s="1" t="b">
        <v>1</v>
      </c>
      <c r="O70" s="1" t="b">
        <v>0</v>
      </c>
    </row>
    <row r="71" spans="1:15" ht="15.95" customHeight="1" x14ac:dyDescent="0.25">
      <c r="A71" s="4">
        <v>44305.672152777777</v>
      </c>
      <c r="B71" s="1" t="s">
        <v>2882</v>
      </c>
      <c r="C71" s="1" t="s">
        <v>4073</v>
      </c>
      <c r="D71" s="1" t="s">
        <v>4285</v>
      </c>
      <c r="E71" s="1" t="s">
        <v>2877</v>
      </c>
      <c r="F71" s="1">
        <v>4.0199999999999996</v>
      </c>
      <c r="G71" s="1">
        <v>4.01</v>
      </c>
      <c r="H71" s="1">
        <v>4.01</v>
      </c>
      <c r="I71" s="1">
        <v>1</v>
      </c>
      <c r="J71" s="1" t="b">
        <v>0</v>
      </c>
      <c r="K71" s="1" t="b">
        <v>0</v>
      </c>
      <c r="L71" s="1" t="b">
        <v>0</v>
      </c>
      <c r="M71" s="1" t="b">
        <v>0</v>
      </c>
      <c r="N71" s="1" t="b">
        <v>1</v>
      </c>
      <c r="O71" s="1" t="b">
        <v>0</v>
      </c>
    </row>
    <row r="72" spans="1:15" ht="15.95" customHeight="1" x14ac:dyDescent="0.25">
      <c r="A72" s="4">
        <v>44305.672337962962</v>
      </c>
      <c r="B72" s="1" t="s">
        <v>2882</v>
      </c>
      <c r="C72" s="1" t="s">
        <v>4072</v>
      </c>
      <c r="D72" s="1"/>
      <c r="E72" s="1" t="s">
        <v>2877</v>
      </c>
      <c r="F72" s="1">
        <v>4.0199999999999996</v>
      </c>
      <c r="G72" s="1">
        <v>4.01</v>
      </c>
      <c r="H72" s="1">
        <v>4.01</v>
      </c>
      <c r="I72" s="1">
        <v>1</v>
      </c>
      <c r="J72" s="1" t="b">
        <v>0</v>
      </c>
      <c r="K72" s="1" t="b">
        <v>0</v>
      </c>
      <c r="L72" s="1" t="b">
        <v>0</v>
      </c>
      <c r="M72" s="1" t="b">
        <v>0</v>
      </c>
      <c r="N72" s="1" t="b">
        <v>1</v>
      </c>
      <c r="O72" s="1" t="b">
        <v>0</v>
      </c>
    </row>
    <row r="73" spans="1:15" ht="15.95" customHeight="1" x14ac:dyDescent="0.25">
      <c r="A73" s="4">
        <v>44305.672465277778</v>
      </c>
      <c r="B73" s="1" t="s">
        <v>2882</v>
      </c>
      <c r="C73" s="1" t="s">
        <v>4287</v>
      </c>
      <c r="D73" s="1" t="s">
        <v>4288</v>
      </c>
      <c r="E73" s="1" t="s">
        <v>2877</v>
      </c>
      <c r="F73" s="1">
        <v>4.0199999999999996</v>
      </c>
      <c r="G73" s="1">
        <v>4.01</v>
      </c>
      <c r="H73" s="1">
        <v>4.01</v>
      </c>
      <c r="I73" s="1">
        <v>1</v>
      </c>
      <c r="J73" s="1" t="b">
        <v>0</v>
      </c>
      <c r="K73" s="1" t="b">
        <v>0</v>
      </c>
      <c r="L73" s="1" t="b">
        <v>0</v>
      </c>
      <c r="M73" s="1" t="b">
        <v>0</v>
      </c>
      <c r="N73" s="1" t="b">
        <v>1</v>
      </c>
      <c r="O73" s="1" t="b">
        <v>0</v>
      </c>
    </row>
    <row r="74" spans="1:15" ht="15.95" customHeight="1" x14ac:dyDescent="0.25">
      <c r="A74" s="4">
        <v>44305.672719907408</v>
      </c>
      <c r="B74" s="1" t="s">
        <v>2882</v>
      </c>
      <c r="C74" s="1" t="s">
        <v>4054</v>
      </c>
      <c r="D74" s="1" t="s">
        <v>2880</v>
      </c>
      <c r="E74" s="1">
        <v>0</v>
      </c>
      <c r="F74" s="1">
        <v>4.0199999999999996</v>
      </c>
      <c r="G74" s="1">
        <v>4.01</v>
      </c>
      <c r="H74" s="1">
        <v>4.01</v>
      </c>
      <c r="I74" s="1">
        <v>1</v>
      </c>
      <c r="J74" s="1" t="b">
        <v>0</v>
      </c>
      <c r="K74" s="1" t="b">
        <v>0</v>
      </c>
      <c r="L74" s="1" t="b">
        <v>0</v>
      </c>
      <c r="M74" s="1" t="b">
        <v>1</v>
      </c>
      <c r="N74" s="1" t="b">
        <v>1</v>
      </c>
      <c r="O74" s="1" t="b">
        <v>0</v>
      </c>
    </row>
    <row r="75" spans="1:15" ht="15.95" customHeight="1" x14ac:dyDescent="0.25">
      <c r="A75" s="4">
        <v>44305.672766203701</v>
      </c>
      <c r="B75" s="1" t="s">
        <v>2882</v>
      </c>
      <c r="C75" s="1" t="s">
        <v>4287</v>
      </c>
      <c r="D75" s="1"/>
      <c r="E75" s="1" t="s">
        <v>2877</v>
      </c>
      <c r="F75" s="1">
        <v>4.0199999999999996</v>
      </c>
      <c r="G75" s="1">
        <v>4.01</v>
      </c>
      <c r="H75" s="1">
        <v>4.01</v>
      </c>
      <c r="I75" s="1">
        <v>1</v>
      </c>
      <c r="J75" s="1" t="b">
        <v>0</v>
      </c>
      <c r="K75" s="1" t="b">
        <v>0</v>
      </c>
      <c r="L75" s="1" t="b">
        <v>0</v>
      </c>
      <c r="M75" s="1" t="b">
        <v>1</v>
      </c>
      <c r="N75" s="1" t="b">
        <v>1</v>
      </c>
      <c r="O75" s="1" t="b">
        <v>0</v>
      </c>
    </row>
    <row r="76" spans="1:15" ht="15.95" customHeight="1" x14ac:dyDescent="0.25">
      <c r="A76" s="4">
        <v>44305.673321759263</v>
      </c>
      <c r="B76" s="1" t="s">
        <v>2882</v>
      </c>
      <c r="C76" s="1" t="s">
        <v>4054</v>
      </c>
      <c r="D76" s="1" t="s">
        <v>2880</v>
      </c>
      <c r="E76" s="1">
        <v>0</v>
      </c>
      <c r="F76" s="1">
        <v>4.0199999999999996</v>
      </c>
      <c r="G76" s="1">
        <v>4.01</v>
      </c>
      <c r="H76" s="1">
        <v>4.01</v>
      </c>
      <c r="I76" s="1">
        <v>1</v>
      </c>
      <c r="J76" s="1" t="b">
        <v>0</v>
      </c>
      <c r="K76" s="1" t="b">
        <v>0</v>
      </c>
      <c r="L76" s="1" t="b">
        <v>0</v>
      </c>
      <c r="M76" s="1" t="b">
        <v>1</v>
      </c>
      <c r="N76" s="1" t="b">
        <v>1</v>
      </c>
      <c r="O76" s="1" t="b">
        <v>0</v>
      </c>
    </row>
    <row r="77" spans="1:15" ht="15.95" customHeight="1" x14ac:dyDescent="0.25">
      <c r="A77" s="4">
        <v>44305.673402777778</v>
      </c>
      <c r="B77" s="1" t="s">
        <v>2882</v>
      </c>
      <c r="C77" s="1" t="s">
        <v>4301</v>
      </c>
      <c r="D77" s="1" t="s">
        <v>4677</v>
      </c>
      <c r="E77" s="1" t="s">
        <v>2877</v>
      </c>
      <c r="F77" s="1">
        <v>4.0199999999999996</v>
      </c>
      <c r="G77" s="1">
        <v>4.01</v>
      </c>
      <c r="H77" s="1">
        <v>4.01</v>
      </c>
      <c r="I77" s="1">
        <v>1</v>
      </c>
      <c r="J77" s="1" t="b">
        <v>0</v>
      </c>
      <c r="K77" s="1" t="b">
        <v>0</v>
      </c>
      <c r="L77" s="1" t="b">
        <v>0</v>
      </c>
      <c r="M77" s="1" t="b">
        <v>1</v>
      </c>
      <c r="N77" s="1" t="b">
        <v>1</v>
      </c>
      <c r="O77" s="1" t="b">
        <v>0</v>
      </c>
    </row>
    <row r="78" spans="1:15" ht="15.95" customHeight="1" x14ac:dyDescent="0.25">
      <c r="A78" s="4"/>
      <c r="B78" s="1"/>
      <c r="C78" s="1"/>
      <c r="D78" s="1"/>
      <c r="E78" s="1"/>
      <c r="F78" s="1"/>
      <c r="G78" s="1"/>
      <c r="H78" s="1"/>
      <c r="I78" s="1"/>
      <c r="J78" s="1"/>
      <c r="K78" s="1"/>
      <c r="L78" s="1"/>
      <c r="M78" s="1"/>
      <c r="N78" s="1"/>
      <c r="O78" s="1"/>
    </row>
    <row r="79" spans="1:15" ht="15.95" customHeight="1" x14ac:dyDescent="0.25">
      <c r="A79" s="4"/>
      <c r="B79" s="1"/>
      <c r="C79" s="1"/>
      <c r="D79" s="1"/>
      <c r="E79" s="1"/>
      <c r="F79" s="1"/>
      <c r="G79" s="1"/>
      <c r="H79" s="1"/>
      <c r="I79" s="1"/>
      <c r="J79" s="1"/>
      <c r="K79" s="1"/>
      <c r="L79" s="1"/>
      <c r="M79" s="1"/>
      <c r="N79" s="1"/>
      <c r="O79" s="1"/>
    </row>
    <row r="80" spans="1:15" ht="15.95" customHeight="1" x14ac:dyDescent="0.25">
      <c r="A80" s="4"/>
      <c r="B80" s="1"/>
      <c r="C80" s="1"/>
      <c r="D80" s="1"/>
      <c r="E80" s="1"/>
      <c r="F80" s="1"/>
      <c r="G80" s="1"/>
      <c r="H80" s="1"/>
      <c r="I80" s="1"/>
      <c r="J80" s="1"/>
      <c r="K80" s="1"/>
      <c r="L80" s="1"/>
      <c r="M80" s="1"/>
      <c r="N80" s="1"/>
      <c r="O80" s="1"/>
    </row>
    <row r="81" spans="1:15" ht="15.95" customHeight="1" x14ac:dyDescent="0.25">
      <c r="A81" s="4"/>
      <c r="B81" s="1"/>
      <c r="C81" s="1"/>
      <c r="D81" s="1"/>
      <c r="E81" s="1"/>
      <c r="F81" s="1"/>
      <c r="G81" s="1"/>
      <c r="H81" s="1"/>
      <c r="I81" s="1"/>
      <c r="J81" s="1"/>
      <c r="K81" s="1"/>
      <c r="L81" s="1"/>
      <c r="M81" s="1"/>
      <c r="N81" s="1"/>
      <c r="O81" s="1"/>
    </row>
    <row r="82" spans="1:15" ht="15.95" customHeight="1" x14ac:dyDescent="0.25">
      <c r="A82" s="4"/>
      <c r="B82" s="1"/>
      <c r="C82" s="1"/>
      <c r="D82" s="1"/>
      <c r="E82" s="1"/>
      <c r="F82" s="1"/>
      <c r="G82" s="1"/>
      <c r="H82" s="1"/>
      <c r="I82" s="1"/>
      <c r="J82" s="1"/>
      <c r="K82" s="1"/>
      <c r="L82" s="1"/>
      <c r="M82" s="1"/>
      <c r="N82" s="1"/>
      <c r="O82" s="1"/>
    </row>
    <row r="83" spans="1:15" ht="15.95" customHeight="1" x14ac:dyDescent="0.25">
      <c r="A83" s="4"/>
      <c r="B83" s="1"/>
      <c r="C83" s="1"/>
      <c r="D83" s="1"/>
      <c r="E83" s="1"/>
      <c r="F83" s="1"/>
      <c r="G83" s="1"/>
      <c r="H83" s="1"/>
      <c r="I83" s="1"/>
      <c r="J83" s="1"/>
      <c r="K83" s="1"/>
      <c r="L83" s="1"/>
      <c r="M83" s="1"/>
      <c r="N83" s="1"/>
      <c r="O83" s="1"/>
    </row>
    <row r="84" spans="1:15" ht="15.95" customHeight="1" x14ac:dyDescent="0.25">
      <c r="A84" s="4"/>
      <c r="B84" s="1"/>
      <c r="C84" s="1"/>
      <c r="D84" s="1"/>
      <c r="E84" s="1"/>
      <c r="F84" s="1"/>
      <c r="G84" s="1"/>
      <c r="H84" s="1"/>
      <c r="I84" s="1"/>
      <c r="J84" s="1"/>
      <c r="K84" s="1"/>
      <c r="L84" s="1"/>
      <c r="M84" s="1"/>
      <c r="N84" s="1"/>
      <c r="O84" s="1"/>
    </row>
    <row r="85" spans="1:15" ht="15.95" customHeight="1" x14ac:dyDescent="0.25">
      <c r="A85" s="4"/>
      <c r="B85" s="1"/>
      <c r="C85" s="1"/>
      <c r="D85" s="1"/>
      <c r="E85" s="1"/>
      <c r="F85" s="1"/>
      <c r="G85" s="1"/>
      <c r="H85" s="1"/>
      <c r="I85" s="1"/>
      <c r="J85" s="1"/>
      <c r="K85" s="1"/>
      <c r="L85" s="1"/>
      <c r="M85" s="1"/>
      <c r="N85" s="1"/>
      <c r="O85" s="1"/>
    </row>
    <row r="86" spans="1:15" ht="15.95" customHeight="1" x14ac:dyDescent="0.25">
      <c r="A86" s="4"/>
      <c r="B86" s="1"/>
      <c r="C86" s="1"/>
      <c r="D86" s="1"/>
      <c r="E86" s="1"/>
      <c r="F86" s="1"/>
      <c r="G86" s="1"/>
      <c r="H86" s="1"/>
      <c r="I86" s="1"/>
      <c r="J86" s="1"/>
      <c r="K86" s="1"/>
      <c r="L86" s="1"/>
      <c r="M86" s="1"/>
      <c r="N86" s="1"/>
      <c r="O86" s="1"/>
    </row>
    <row r="87" spans="1:15" ht="15.95" customHeight="1" x14ac:dyDescent="0.25">
      <c r="A87" s="4"/>
      <c r="B87" s="1"/>
      <c r="C87" s="1"/>
      <c r="D87" s="1"/>
      <c r="E87" s="1"/>
      <c r="F87" s="1"/>
      <c r="G87" s="1"/>
      <c r="H87" s="1"/>
      <c r="I87" s="1"/>
      <c r="J87" s="1"/>
      <c r="K87" s="1"/>
      <c r="L87" s="1"/>
      <c r="M87" s="1"/>
      <c r="N87" s="1"/>
      <c r="O87" s="1"/>
    </row>
    <row r="88" spans="1:15" ht="15.95" customHeight="1" x14ac:dyDescent="0.25">
      <c r="A88" s="4"/>
      <c r="B88" s="1"/>
      <c r="C88" s="1"/>
      <c r="D88" s="1"/>
      <c r="E88" s="1"/>
      <c r="F88" s="1"/>
      <c r="G88" s="1"/>
      <c r="H88" s="1"/>
      <c r="I88" s="1"/>
      <c r="J88" s="1"/>
      <c r="K88" s="1"/>
      <c r="L88" s="1"/>
      <c r="M88" s="1"/>
      <c r="N88" s="1"/>
      <c r="O88" s="1"/>
    </row>
    <row r="89" spans="1:15" ht="15.95" customHeight="1" x14ac:dyDescent="0.25">
      <c r="A89" s="4"/>
      <c r="B89" s="1"/>
      <c r="C89" s="1"/>
      <c r="D89" s="1"/>
      <c r="E89" s="1"/>
      <c r="F89" s="1"/>
      <c r="G89" s="1"/>
      <c r="H89" s="1"/>
      <c r="I89" s="1"/>
      <c r="J89" s="1"/>
      <c r="K89" s="1"/>
      <c r="L89" s="1"/>
      <c r="M89" s="1"/>
      <c r="N89" s="1"/>
      <c r="O89" s="1"/>
    </row>
    <row r="90" spans="1:15" ht="15.95" customHeight="1" x14ac:dyDescent="0.25">
      <c r="A90" s="4"/>
      <c r="B90" s="1"/>
      <c r="C90" s="1"/>
      <c r="D90" s="1"/>
      <c r="E90" s="1"/>
      <c r="F90" s="1"/>
      <c r="G90" s="1"/>
      <c r="H90" s="1"/>
      <c r="I90" s="1"/>
      <c r="J90" s="1"/>
      <c r="K90" s="1"/>
      <c r="L90" s="1"/>
      <c r="M90" s="1"/>
      <c r="N90" s="1"/>
      <c r="O90" s="1"/>
    </row>
    <row r="91" spans="1:15" ht="15.95" customHeight="1" x14ac:dyDescent="0.25">
      <c r="A91" s="4"/>
      <c r="B91" s="1"/>
      <c r="C91" s="1"/>
      <c r="D91" s="1"/>
      <c r="E91" s="1"/>
      <c r="F91" s="1"/>
      <c r="G91" s="1"/>
      <c r="H91" s="1"/>
      <c r="I91" s="1"/>
      <c r="J91" s="1"/>
      <c r="K91" s="1"/>
      <c r="L91" s="1"/>
      <c r="M91" s="1"/>
      <c r="N91" s="1"/>
      <c r="O91" s="1"/>
    </row>
    <row r="92" spans="1:15" ht="15.95" customHeight="1" x14ac:dyDescent="0.25">
      <c r="A92" s="4"/>
      <c r="B92" s="1"/>
      <c r="C92" s="1"/>
      <c r="D92" s="1"/>
      <c r="E92" s="1"/>
      <c r="F92" s="1"/>
      <c r="G92" s="1"/>
      <c r="H92" s="1"/>
      <c r="I92" s="1"/>
      <c r="J92" s="1"/>
      <c r="K92" s="1"/>
      <c r="L92" s="1"/>
      <c r="M92" s="1"/>
      <c r="N92" s="1"/>
      <c r="O92" s="1"/>
    </row>
    <row r="93" spans="1:15" ht="15.95" customHeight="1" x14ac:dyDescent="0.25">
      <c r="A93" s="4"/>
      <c r="B93" s="1"/>
      <c r="C93" s="1"/>
      <c r="D93" s="1"/>
      <c r="E93" s="1"/>
      <c r="F93" s="1"/>
      <c r="G93" s="1"/>
      <c r="H93" s="1"/>
      <c r="I93" s="1"/>
      <c r="J93" s="1"/>
      <c r="K93" s="1"/>
      <c r="L93" s="1"/>
      <c r="M93" s="1"/>
      <c r="N93" s="1"/>
      <c r="O93" s="1"/>
    </row>
    <row r="94" spans="1:15" ht="15.95" customHeight="1" x14ac:dyDescent="0.25">
      <c r="A94" s="4"/>
      <c r="B94" s="1"/>
      <c r="C94" s="1"/>
      <c r="D94" s="1"/>
      <c r="E94" s="1"/>
      <c r="F94" s="1"/>
      <c r="G94" s="1"/>
      <c r="H94" s="1"/>
      <c r="I94" s="1"/>
      <c r="J94" s="1"/>
      <c r="K94" s="1"/>
      <c r="L94" s="1"/>
      <c r="M94" s="1"/>
      <c r="N94" s="1"/>
      <c r="O94" s="1"/>
    </row>
    <row r="95" spans="1:15" ht="15.95" customHeight="1" x14ac:dyDescent="0.25">
      <c r="A95" s="4"/>
      <c r="B95" s="1"/>
      <c r="C95" s="1"/>
      <c r="D95" s="1"/>
      <c r="E95" s="1"/>
      <c r="F95" s="1"/>
      <c r="G95" s="1"/>
      <c r="H95" s="1"/>
      <c r="I95" s="1"/>
      <c r="J95" s="1"/>
      <c r="K95" s="1"/>
      <c r="L95" s="1"/>
      <c r="M95" s="1"/>
      <c r="N95" s="1"/>
      <c r="O95" s="1"/>
    </row>
    <row r="96" spans="1:15" ht="15.95" customHeight="1" x14ac:dyDescent="0.25">
      <c r="A96" s="4"/>
      <c r="B96" s="1"/>
      <c r="C96" s="1"/>
      <c r="D96" s="1"/>
      <c r="E96" s="1"/>
      <c r="F96" s="1"/>
      <c r="G96" s="1"/>
      <c r="H96" s="1"/>
      <c r="I96" s="1"/>
      <c r="J96" s="1"/>
      <c r="K96" s="1"/>
      <c r="L96" s="1"/>
      <c r="M96" s="1"/>
      <c r="N96" s="1"/>
      <c r="O96" s="1"/>
    </row>
    <row r="97" spans="1:15" ht="15.95" customHeight="1" x14ac:dyDescent="0.25">
      <c r="A97" s="4"/>
      <c r="B97" s="1"/>
      <c r="C97" s="1"/>
      <c r="D97" s="1"/>
      <c r="E97" s="1"/>
      <c r="F97" s="1"/>
      <c r="G97" s="1"/>
      <c r="H97" s="1"/>
      <c r="I97" s="1"/>
      <c r="J97" s="1"/>
      <c r="K97" s="1"/>
      <c r="L97" s="1"/>
      <c r="M97" s="1"/>
      <c r="N97" s="1"/>
      <c r="O97" s="1"/>
    </row>
    <row r="98" spans="1:15" ht="15.95" customHeight="1" x14ac:dyDescent="0.25">
      <c r="A98" s="4"/>
      <c r="B98" s="1"/>
      <c r="C98" s="1"/>
      <c r="D98" s="1"/>
      <c r="E98" s="1"/>
      <c r="F98" s="1"/>
      <c r="G98" s="1"/>
      <c r="H98" s="1"/>
      <c r="I98" s="1"/>
      <c r="J98" s="1"/>
      <c r="K98" s="1"/>
      <c r="L98" s="1"/>
      <c r="M98" s="1"/>
      <c r="N98" s="1"/>
      <c r="O98" s="1"/>
    </row>
    <row r="99" spans="1:15" ht="15.95" customHeight="1" x14ac:dyDescent="0.25">
      <c r="A99" s="4"/>
      <c r="B99" s="1"/>
      <c r="C99" s="1"/>
      <c r="D99" s="1"/>
      <c r="E99" s="1"/>
      <c r="F99" s="1"/>
      <c r="G99" s="1"/>
      <c r="H99" s="1"/>
      <c r="I99" s="1"/>
      <c r="J99" s="1"/>
      <c r="K99" s="1"/>
      <c r="L99" s="1"/>
      <c r="M99" s="1"/>
      <c r="N99" s="1"/>
      <c r="O99" s="1"/>
    </row>
    <row r="100" spans="1:15" ht="15.95" customHeight="1" x14ac:dyDescent="0.25">
      <c r="A100" s="4"/>
      <c r="B100" s="1"/>
      <c r="C100" s="1"/>
      <c r="D100" s="1"/>
      <c r="E100" s="1"/>
      <c r="F100" s="1"/>
      <c r="G100" s="1"/>
      <c r="H100" s="1"/>
      <c r="I100" s="1"/>
      <c r="J100" s="1"/>
      <c r="K100" s="1"/>
      <c r="L100" s="1"/>
      <c r="M100" s="1"/>
      <c r="N100" s="1"/>
      <c r="O100" s="1"/>
    </row>
    <row r="101" spans="1:15" ht="15.95" customHeight="1" x14ac:dyDescent="0.25">
      <c r="A101" s="4"/>
      <c r="B101" s="1"/>
      <c r="C101" s="1"/>
      <c r="D101" s="1"/>
      <c r="E101" s="1"/>
      <c r="F101" s="1"/>
      <c r="G101" s="1"/>
      <c r="H101" s="1"/>
      <c r="I101" s="1"/>
      <c r="J101" s="1"/>
      <c r="K101" s="1"/>
      <c r="L101" s="1"/>
      <c r="M101" s="1"/>
      <c r="N101" s="1"/>
      <c r="O101" s="1"/>
    </row>
    <row r="102" spans="1:15" ht="15.95" customHeight="1" x14ac:dyDescent="0.25">
      <c r="A102" s="4"/>
      <c r="B102" s="1"/>
      <c r="C102" s="1"/>
      <c r="D102" s="1"/>
      <c r="E102" s="1"/>
      <c r="F102" s="1"/>
      <c r="G102" s="1"/>
      <c r="H102" s="1"/>
      <c r="I102" s="1"/>
      <c r="J102" s="1"/>
      <c r="K102" s="1"/>
      <c r="L102" s="1"/>
      <c r="M102" s="1"/>
      <c r="N102" s="1"/>
      <c r="O102" s="1"/>
    </row>
    <row r="103" spans="1:15" ht="15.95" customHeight="1" x14ac:dyDescent="0.25">
      <c r="A103" s="4"/>
      <c r="B103" s="1"/>
      <c r="C103" s="1"/>
      <c r="D103" s="1"/>
      <c r="E103" s="1"/>
      <c r="F103" s="1"/>
      <c r="G103" s="1"/>
      <c r="H103" s="1"/>
      <c r="I103" s="1"/>
      <c r="J103" s="1"/>
      <c r="K103" s="1"/>
      <c r="L103" s="1"/>
      <c r="M103" s="1"/>
      <c r="N103" s="1"/>
      <c r="O103" s="1"/>
    </row>
    <row r="104" spans="1:15" ht="15.95" customHeight="1" x14ac:dyDescent="0.25">
      <c r="A104" s="4"/>
      <c r="B104" s="1"/>
      <c r="C104" s="1"/>
      <c r="D104" s="1"/>
      <c r="E104" s="1"/>
      <c r="F104" s="1"/>
      <c r="G104" s="1"/>
      <c r="H104" s="1"/>
      <c r="I104" s="1"/>
      <c r="J104" s="1"/>
      <c r="K104" s="1"/>
      <c r="L104" s="1"/>
      <c r="M104" s="1"/>
      <c r="N104" s="1"/>
      <c r="O104" s="1"/>
    </row>
    <row r="105" spans="1:15" ht="15.95" customHeight="1" x14ac:dyDescent="0.25">
      <c r="A105" s="4"/>
      <c r="B105" s="1"/>
      <c r="C105" s="1"/>
      <c r="D105" s="1"/>
      <c r="E105" s="1"/>
      <c r="F105" s="1"/>
      <c r="G105" s="1"/>
      <c r="H105" s="1"/>
      <c r="I105" s="1"/>
      <c r="J105" s="1"/>
      <c r="K105" s="1"/>
      <c r="L105" s="1"/>
      <c r="M105" s="1"/>
      <c r="N105" s="1"/>
      <c r="O105" s="1"/>
    </row>
    <row r="106" spans="1:15" ht="15.95" customHeight="1" x14ac:dyDescent="0.25">
      <c r="A106" s="4"/>
      <c r="B106" s="1"/>
      <c r="C106" s="1"/>
      <c r="D106" s="1"/>
      <c r="E106" s="1"/>
      <c r="F106" s="1"/>
      <c r="G106" s="1"/>
      <c r="H106" s="1"/>
      <c r="I106" s="1"/>
      <c r="J106" s="1"/>
      <c r="K106" s="1"/>
      <c r="L106" s="1"/>
      <c r="M106" s="1"/>
      <c r="N106" s="1"/>
      <c r="O106" s="1"/>
    </row>
    <row r="107" spans="1:15" ht="15.95" customHeight="1" x14ac:dyDescent="0.25">
      <c r="A107" s="4"/>
      <c r="B107" s="1"/>
      <c r="C107" s="1"/>
      <c r="D107" s="1"/>
      <c r="E107" s="1"/>
      <c r="F107" s="1"/>
      <c r="G107" s="1"/>
      <c r="H107" s="1"/>
      <c r="I107" s="1"/>
      <c r="J107" s="1"/>
      <c r="K107" s="1"/>
      <c r="L107" s="1"/>
      <c r="M107" s="1"/>
      <c r="N107" s="1"/>
      <c r="O107" s="1"/>
    </row>
    <row r="108" spans="1:15" ht="15.95" customHeight="1" x14ac:dyDescent="0.25">
      <c r="A108" s="4"/>
      <c r="B108" s="1"/>
      <c r="C108" s="1"/>
      <c r="D108" s="1"/>
      <c r="E108" s="1"/>
      <c r="F108" s="1"/>
      <c r="G108" s="1"/>
      <c r="H108" s="1"/>
      <c r="I108" s="1"/>
      <c r="J108" s="1"/>
      <c r="K108" s="1"/>
      <c r="L108" s="1"/>
      <c r="M108" s="1"/>
      <c r="N108" s="1"/>
      <c r="O108" s="1"/>
    </row>
    <row r="109" spans="1:15" ht="15.95" customHeight="1" x14ac:dyDescent="0.25">
      <c r="A109" s="4"/>
      <c r="B109" s="1"/>
      <c r="C109" s="1"/>
      <c r="D109" s="1"/>
      <c r="E109" s="1"/>
      <c r="F109" s="1"/>
      <c r="G109" s="1"/>
      <c r="H109" s="1"/>
      <c r="I109" s="1"/>
      <c r="J109" s="1"/>
      <c r="K109" s="1"/>
      <c r="L109" s="1"/>
      <c r="M109" s="1"/>
      <c r="N109" s="1"/>
      <c r="O109" s="1"/>
    </row>
    <row r="110" spans="1:15" ht="15.95" customHeight="1" x14ac:dyDescent="0.25">
      <c r="A110" s="4"/>
      <c r="B110" s="1"/>
      <c r="C110" s="1"/>
      <c r="D110" s="1"/>
      <c r="E110" s="1"/>
      <c r="F110" s="1"/>
      <c r="G110" s="1"/>
      <c r="H110" s="1"/>
      <c r="I110" s="1"/>
      <c r="J110" s="1"/>
      <c r="K110" s="1"/>
      <c r="L110" s="1"/>
      <c r="M110" s="1"/>
      <c r="N110" s="1"/>
      <c r="O110" s="1"/>
    </row>
    <row r="111" spans="1:15" ht="15.95" customHeight="1" x14ac:dyDescent="0.25">
      <c r="A111" s="4"/>
      <c r="B111" s="1"/>
      <c r="C111" s="1"/>
      <c r="D111" s="1"/>
      <c r="E111" s="1"/>
      <c r="F111" s="1"/>
      <c r="G111" s="1"/>
      <c r="H111" s="1"/>
      <c r="I111" s="1"/>
      <c r="J111" s="1"/>
      <c r="K111" s="1"/>
      <c r="L111" s="1"/>
      <c r="M111" s="1"/>
      <c r="N111" s="1"/>
      <c r="O111" s="1"/>
    </row>
    <row r="112" spans="1:15" ht="15.95" customHeight="1" x14ac:dyDescent="0.25">
      <c r="A112" s="4"/>
      <c r="B112" s="1"/>
      <c r="C112" s="1"/>
      <c r="D112" s="1"/>
      <c r="E112" s="1"/>
      <c r="F112" s="1"/>
      <c r="G112" s="1"/>
      <c r="H112" s="1"/>
      <c r="I112" s="1"/>
      <c r="J112" s="1"/>
      <c r="K112" s="1"/>
      <c r="L112" s="1"/>
      <c r="M112" s="1"/>
      <c r="N112" s="1"/>
      <c r="O112" s="1"/>
    </row>
    <row r="113" spans="1:15" ht="15.95" customHeight="1" x14ac:dyDescent="0.25">
      <c r="A113" s="4"/>
      <c r="B113" s="1"/>
      <c r="C113" s="1"/>
      <c r="D113" s="1"/>
      <c r="E113" s="1"/>
      <c r="F113" s="1"/>
      <c r="G113" s="1"/>
      <c r="H113" s="1"/>
      <c r="I113" s="1"/>
      <c r="J113" s="1"/>
      <c r="K113" s="1"/>
      <c r="L113" s="1"/>
      <c r="M113" s="1"/>
      <c r="N113" s="1"/>
      <c r="O113" s="1"/>
    </row>
    <row r="114" spans="1:15" ht="15.95" customHeight="1" x14ac:dyDescent="0.25">
      <c r="A114" s="4"/>
      <c r="B114" s="1"/>
      <c r="C114" s="1"/>
      <c r="D114" s="1"/>
      <c r="E114" s="1"/>
      <c r="F114" s="1"/>
      <c r="G114" s="1"/>
      <c r="H114" s="1"/>
      <c r="I114" s="1"/>
      <c r="J114" s="1"/>
      <c r="K114" s="1"/>
      <c r="L114" s="1"/>
      <c r="M114" s="1"/>
      <c r="N114" s="1"/>
      <c r="O114" s="1"/>
    </row>
    <row r="115" spans="1:15" ht="15.95" customHeight="1" x14ac:dyDescent="0.25">
      <c r="A115" s="4"/>
      <c r="B115" s="1"/>
      <c r="C115" s="1"/>
      <c r="D115" s="1"/>
      <c r="E115" s="1"/>
      <c r="F115" s="1"/>
      <c r="G115" s="1"/>
      <c r="H115" s="1"/>
      <c r="I115" s="1"/>
      <c r="J115" s="1"/>
      <c r="K115" s="1"/>
      <c r="L115" s="1"/>
      <c r="M115" s="1"/>
      <c r="N115" s="1"/>
      <c r="O115" s="1"/>
    </row>
    <row r="116" spans="1:15" ht="15.95" customHeight="1" x14ac:dyDescent="0.25">
      <c r="A116" s="4"/>
      <c r="B116" s="1"/>
      <c r="C116" s="1"/>
      <c r="D116" s="1"/>
      <c r="E116" s="1"/>
      <c r="F116" s="1"/>
      <c r="G116" s="1"/>
      <c r="H116" s="1"/>
      <c r="I116" s="1"/>
      <c r="J116" s="1"/>
      <c r="K116" s="1"/>
      <c r="L116" s="1"/>
      <c r="M116" s="1"/>
      <c r="N116" s="1"/>
      <c r="O116" s="1"/>
    </row>
    <row r="117" spans="1:15" ht="15.95" customHeight="1" x14ac:dyDescent="0.25">
      <c r="A117" s="4"/>
      <c r="B117" s="1"/>
      <c r="C117" s="1"/>
      <c r="D117" s="1"/>
      <c r="E117" s="1"/>
      <c r="F117" s="1"/>
      <c r="G117" s="1"/>
      <c r="H117" s="1"/>
      <c r="I117" s="1"/>
      <c r="J117" s="1"/>
      <c r="K117" s="1"/>
      <c r="L117" s="1"/>
      <c r="M117" s="1"/>
      <c r="N117" s="1"/>
      <c r="O117" s="1"/>
    </row>
    <row r="118" spans="1:15" ht="15.95" customHeight="1" x14ac:dyDescent="0.25">
      <c r="A118" s="4"/>
      <c r="B118" s="1"/>
      <c r="C118" s="1"/>
      <c r="D118" s="1"/>
      <c r="E118" s="1"/>
      <c r="F118" s="1"/>
      <c r="G118" s="1"/>
      <c r="H118" s="1"/>
      <c r="I118" s="1"/>
      <c r="J118" s="1"/>
      <c r="K118" s="1"/>
      <c r="L118" s="1"/>
      <c r="M118" s="1"/>
      <c r="N118" s="1"/>
      <c r="O118" s="1"/>
    </row>
    <row r="119" spans="1:15" ht="15.95" customHeight="1" x14ac:dyDescent="0.25">
      <c r="A119" s="4"/>
      <c r="B119" s="1"/>
      <c r="C119" s="1"/>
      <c r="D119" s="1"/>
      <c r="E119" s="1"/>
      <c r="F119" s="1"/>
      <c r="G119" s="1"/>
      <c r="H119" s="1"/>
      <c r="I119" s="1"/>
      <c r="J119" s="1"/>
      <c r="K119" s="1"/>
      <c r="L119" s="1"/>
      <c r="M119" s="1"/>
      <c r="N119" s="1"/>
      <c r="O119" s="1"/>
    </row>
    <row r="120" spans="1:15" ht="15.95" customHeight="1" x14ac:dyDescent="0.25">
      <c r="A120" s="4"/>
      <c r="B120" s="1"/>
      <c r="C120" s="1"/>
      <c r="D120" s="1"/>
      <c r="E120" s="1"/>
      <c r="F120" s="1"/>
      <c r="G120" s="1"/>
      <c r="H120" s="1"/>
      <c r="I120" s="1"/>
      <c r="J120" s="1"/>
      <c r="K120" s="1"/>
      <c r="L120" s="1"/>
      <c r="M120" s="1"/>
      <c r="N120" s="1"/>
      <c r="O120" s="1"/>
    </row>
    <row r="121" spans="1:15" ht="15.95" customHeight="1" x14ac:dyDescent="0.25">
      <c r="A121" s="4"/>
      <c r="B121" s="1"/>
      <c r="C121" s="1"/>
      <c r="D121" s="1"/>
      <c r="E121" s="1"/>
      <c r="F121" s="1"/>
      <c r="G121" s="1"/>
      <c r="H121" s="1"/>
      <c r="I121" s="1"/>
      <c r="J121" s="1"/>
      <c r="K121" s="1"/>
      <c r="L121" s="1"/>
      <c r="M121" s="1"/>
      <c r="N121" s="1"/>
      <c r="O121" s="1"/>
    </row>
    <row r="122" spans="1:15" ht="15.95" customHeight="1" x14ac:dyDescent="0.25">
      <c r="A122" s="4"/>
      <c r="B122" s="1"/>
      <c r="C122" s="1"/>
      <c r="D122" s="1"/>
      <c r="E122" s="1"/>
      <c r="F122" s="1"/>
      <c r="G122" s="1"/>
      <c r="H122" s="1"/>
      <c r="I122" s="1"/>
      <c r="J122" s="1"/>
      <c r="K122" s="1"/>
      <c r="L122" s="1"/>
      <c r="M122" s="1"/>
      <c r="N122" s="1"/>
      <c r="O122" s="1"/>
    </row>
    <row r="123" spans="1:15" ht="15.95" customHeight="1" x14ac:dyDescent="0.25">
      <c r="A123" s="4"/>
      <c r="B123" s="1"/>
      <c r="C123" s="1"/>
      <c r="D123" s="1"/>
      <c r="E123" s="1"/>
      <c r="F123" s="1"/>
      <c r="G123" s="1"/>
      <c r="H123" s="1"/>
      <c r="I123" s="1"/>
      <c r="J123" s="1"/>
      <c r="K123" s="1"/>
      <c r="L123" s="1"/>
      <c r="M123" s="1"/>
      <c r="N123" s="1"/>
      <c r="O123" s="1"/>
    </row>
    <row r="124" spans="1:15" ht="15.95" customHeight="1" x14ac:dyDescent="0.25">
      <c r="A124" s="4"/>
      <c r="B124" s="1"/>
      <c r="C124" s="1"/>
      <c r="D124" s="1"/>
      <c r="E124" s="1"/>
      <c r="F124" s="1"/>
      <c r="G124" s="1"/>
      <c r="H124" s="1"/>
      <c r="I124" s="1"/>
      <c r="J124" s="1"/>
      <c r="K124" s="1"/>
      <c r="L124" s="1"/>
      <c r="M124" s="1"/>
      <c r="N124" s="1"/>
      <c r="O124" s="1"/>
    </row>
    <row r="125" spans="1:15" ht="15.95" customHeight="1" x14ac:dyDescent="0.25">
      <c r="A125" s="4"/>
      <c r="B125" s="1"/>
      <c r="C125" s="1"/>
      <c r="D125" s="1"/>
      <c r="E125" s="1"/>
      <c r="F125" s="1"/>
      <c r="G125" s="1"/>
      <c r="H125" s="1"/>
      <c r="I125" s="1"/>
      <c r="J125" s="1"/>
      <c r="K125" s="1"/>
      <c r="L125" s="1"/>
      <c r="M125" s="1"/>
      <c r="N125" s="1"/>
      <c r="O125" s="1"/>
    </row>
    <row r="126" spans="1:15" ht="15.95" customHeight="1" x14ac:dyDescent="0.25">
      <c r="A126" s="4"/>
      <c r="B126" s="1"/>
      <c r="C126" s="1"/>
      <c r="D126" s="1"/>
      <c r="E126" s="1"/>
      <c r="F126" s="1"/>
      <c r="G126" s="1"/>
      <c r="H126" s="1"/>
      <c r="I126" s="1"/>
      <c r="J126" s="1"/>
      <c r="K126" s="1"/>
      <c r="L126" s="1"/>
      <c r="M126" s="1"/>
      <c r="N126" s="1"/>
      <c r="O126" s="1"/>
    </row>
    <row r="127" spans="1:15" ht="15.95" customHeight="1" x14ac:dyDescent="0.25">
      <c r="A127" s="4"/>
      <c r="B127" s="1"/>
      <c r="C127" s="1"/>
      <c r="D127" s="1"/>
      <c r="E127" s="1"/>
      <c r="F127" s="1"/>
      <c r="G127" s="1"/>
      <c r="H127" s="1"/>
      <c r="I127" s="1"/>
      <c r="J127" s="1"/>
      <c r="K127" s="1"/>
      <c r="L127" s="1"/>
      <c r="M127" s="1"/>
      <c r="N127" s="1"/>
      <c r="O127" s="1"/>
    </row>
    <row r="128" spans="1:15" ht="15.95" customHeight="1" x14ac:dyDescent="0.25">
      <c r="A128" s="4"/>
      <c r="B128" s="1"/>
      <c r="C128" s="1"/>
      <c r="D128" s="1"/>
      <c r="E128" s="1"/>
      <c r="F128" s="1"/>
      <c r="G128" s="1"/>
      <c r="H128" s="1"/>
      <c r="I128" s="1"/>
      <c r="J128" s="1"/>
      <c r="K128" s="1"/>
      <c r="L128" s="1"/>
      <c r="M128" s="1"/>
      <c r="N128" s="1"/>
      <c r="O128" s="1"/>
    </row>
    <row r="129" spans="1:15" ht="15.95" customHeight="1" x14ac:dyDescent="0.25">
      <c r="A129" s="4"/>
      <c r="B129" s="1"/>
      <c r="C129" s="1"/>
      <c r="D129" s="1"/>
      <c r="E129" s="1"/>
      <c r="F129" s="1"/>
      <c r="G129" s="1"/>
      <c r="H129" s="1"/>
      <c r="I129" s="1"/>
      <c r="J129" s="1"/>
      <c r="K129" s="1"/>
      <c r="L129" s="1"/>
      <c r="M129" s="1"/>
      <c r="N129" s="1"/>
      <c r="O129" s="1"/>
    </row>
    <row r="130" spans="1:15" ht="15.95" customHeight="1" x14ac:dyDescent="0.25">
      <c r="A130" s="4"/>
      <c r="B130" s="1"/>
      <c r="C130" s="1"/>
      <c r="D130" s="1"/>
      <c r="E130" s="1"/>
      <c r="F130" s="1"/>
      <c r="G130" s="1"/>
      <c r="H130" s="1"/>
      <c r="I130" s="1"/>
      <c r="J130" s="1"/>
      <c r="K130" s="1"/>
      <c r="L130" s="1"/>
      <c r="M130" s="1"/>
      <c r="N130" s="1"/>
      <c r="O130" s="1"/>
    </row>
    <row r="131" spans="1:15" ht="15.95" customHeight="1" x14ac:dyDescent="0.25">
      <c r="A131" s="4"/>
      <c r="B131" s="1"/>
      <c r="C131" s="1"/>
      <c r="D131" s="1"/>
      <c r="E131" s="1"/>
      <c r="F131" s="1"/>
      <c r="G131" s="1"/>
      <c r="H131" s="1"/>
      <c r="I131" s="1"/>
      <c r="J131" s="1"/>
      <c r="K131" s="1"/>
      <c r="L131" s="1"/>
      <c r="M131" s="1"/>
      <c r="N131" s="1"/>
      <c r="O131" s="1"/>
    </row>
    <row r="132" spans="1:15" ht="15.95" customHeight="1" x14ac:dyDescent="0.25">
      <c r="A132" s="4"/>
      <c r="B132" s="1"/>
      <c r="C132" s="1"/>
      <c r="D132" s="1"/>
      <c r="E132" s="1"/>
      <c r="F132" s="1"/>
      <c r="G132" s="1"/>
      <c r="H132" s="1"/>
      <c r="I132" s="1"/>
      <c r="J132" s="1"/>
      <c r="K132" s="1"/>
      <c r="L132" s="1"/>
      <c r="M132" s="1"/>
      <c r="N132" s="1"/>
      <c r="O132" s="1"/>
    </row>
    <row r="133" spans="1:15" ht="15.95" customHeight="1" x14ac:dyDescent="0.25">
      <c r="A133" s="4"/>
      <c r="B133" s="1"/>
      <c r="C133" s="1"/>
      <c r="D133" s="1"/>
      <c r="E133" s="1"/>
      <c r="F133" s="1"/>
      <c r="G133" s="1"/>
      <c r="H133" s="1"/>
      <c r="I133" s="1"/>
      <c r="J133" s="1"/>
      <c r="K133" s="1"/>
      <c r="L133" s="1"/>
      <c r="M133" s="1"/>
      <c r="N133" s="1"/>
      <c r="O133" s="1"/>
    </row>
    <row r="134" spans="1:15" ht="15.95" customHeight="1" x14ac:dyDescent="0.25">
      <c r="A134" s="4"/>
      <c r="B134" s="1"/>
      <c r="C134" s="1"/>
      <c r="D134" s="1"/>
      <c r="E134" s="1"/>
      <c r="F134" s="1"/>
      <c r="G134" s="1"/>
      <c r="H134" s="1"/>
      <c r="I134" s="1"/>
      <c r="J134" s="1"/>
      <c r="K134" s="1"/>
      <c r="L134" s="1"/>
      <c r="M134" s="1"/>
      <c r="N134" s="1"/>
      <c r="O134" s="1"/>
    </row>
    <row r="135" spans="1:15" ht="15.95" customHeight="1" x14ac:dyDescent="0.25">
      <c r="A135" s="4"/>
      <c r="B135" s="1"/>
      <c r="C135" s="1"/>
      <c r="D135" s="1"/>
      <c r="E135" s="1"/>
      <c r="F135" s="1"/>
      <c r="G135" s="1"/>
      <c r="H135" s="1"/>
      <c r="I135" s="1"/>
      <c r="J135" s="1"/>
      <c r="K135" s="1"/>
      <c r="L135" s="1"/>
      <c r="M135" s="1"/>
      <c r="N135" s="1"/>
      <c r="O135" s="1"/>
    </row>
    <row r="136" spans="1:15" ht="15.95" customHeight="1" x14ac:dyDescent="0.25">
      <c r="A136" s="4"/>
      <c r="B136" s="1"/>
      <c r="C136" s="1"/>
      <c r="D136" s="1"/>
      <c r="E136" s="1"/>
      <c r="F136" s="1"/>
      <c r="G136" s="1"/>
      <c r="H136" s="1"/>
      <c r="I136" s="1"/>
      <c r="J136" s="1"/>
      <c r="K136" s="1"/>
      <c r="L136" s="1"/>
      <c r="M136" s="1"/>
      <c r="N136" s="1"/>
      <c r="O136" s="1"/>
    </row>
    <row r="137" spans="1:15" ht="15.95" customHeight="1" x14ac:dyDescent="0.25">
      <c r="A137" s="4"/>
      <c r="B137" s="1"/>
      <c r="C137" s="1"/>
      <c r="D137" s="1"/>
      <c r="E137" s="1"/>
      <c r="F137" s="1"/>
      <c r="G137" s="1"/>
      <c r="H137" s="1"/>
      <c r="I137" s="1"/>
      <c r="J137" s="1"/>
      <c r="K137" s="1"/>
      <c r="L137" s="1"/>
      <c r="M137" s="1"/>
      <c r="N137" s="1"/>
      <c r="O137" s="1"/>
    </row>
    <row r="138" spans="1:15" ht="15.95" customHeight="1" x14ac:dyDescent="0.25">
      <c r="A138" s="4"/>
      <c r="B138" s="1"/>
      <c r="C138" s="1"/>
      <c r="D138" s="1"/>
      <c r="E138" s="1"/>
      <c r="F138" s="1"/>
      <c r="G138" s="1"/>
      <c r="H138" s="1"/>
      <c r="I138" s="1"/>
      <c r="J138" s="1"/>
      <c r="K138" s="1"/>
      <c r="L138" s="1"/>
      <c r="M138" s="1"/>
      <c r="N138" s="1"/>
      <c r="O138" s="1"/>
    </row>
    <row r="139" spans="1:15" ht="15.95" customHeight="1" x14ac:dyDescent="0.25">
      <c r="A139" s="4"/>
      <c r="B139" s="1"/>
      <c r="C139" s="1"/>
      <c r="D139" s="1"/>
      <c r="E139" s="1"/>
      <c r="F139" s="1"/>
      <c r="G139" s="1"/>
      <c r="H139" s="1"/>
      <c r="I139" s="1"/>
      <c r="J139" s="1"/>
      <c r="K139" s="1"/>
      <c r="L139" s="1"/>
      <c r="M139" s="1"/>
      <c r="N139" s="1"/>
      <c r="O139" s="1"/>
    </row>
    <row r="140" spans="1:15" ht="15.95" customHeight="1" x14ac:dyDescent="0.25">
      <c r="A140" s="4"/>
      <c r="B140" s="1"/>
      <c r="C140" s="1"/>
      <c r="D140" s="1"/>
      <c r="E140" s="1"/>
      <c r="F140" s="1"/>
      <c r="G140" s="1"/>
      <c r="H140" s="1"/>
      <c r="I140" s="1"/>
      <c r="J140" s="1"/>
      <c r="K140" s="1"/>
      <c r="L140" s="1"/>
      <c r="M140" s="1"/>
      <c r="N140" s="1"/>
      <c r="O140" s="1"/>
    </row>
    <row r="141" spans="1:15" ht="15.95" customHeight="1" x14ac:dyDescent="0.25">
      <c r="A141" s="4"/>
      <c r="B141" s="1"/>
      <c r="C141" s="1"/>
      <c r="D141" s="1"/>
      <c r="E141" s="1"/>
      <c r="F141" s="1"/>
      <c r="G141" s="1"/>
      <c r="H141" s="1"/>
      <c r="I141" s="1"/>
      <c r="J141" s="1"/>
      <c r="K141" s="1"/>
      <c r="L141" s="1"/>
      <c r="M141" s="1"/>
      <c r="N141" s="1"/>
      <c r="O141" s="1"/>
    </row>
    <row r="142" spans="1:15" ht="15.95" customHeight="1" x14ac:dyDescent="0.25">
      <c r="A142" s="4"/>
      <c r="B142" s="1"/>
      <c r="C142" s="1"/>
      <c r="D142" s="1"/>
      <c r="E142" s="1"/>
      <c r="F142" s="1"/>
      <c r="G142" s="1"/>
      <c r="H142" s="1"/>
      <c r="I142" s="1"/>
      <c r="J142" s="1"/>
      <c r="K142" s="1"/>
      <c r="L142" s="1"/>
      <c r="M142" s="1"/>
      <c r="N142" s="1"/>
      <c r="O142" s="1"/>
    </row>
    <row r="143" spans="1:15" ht="15.95" customHeight="1" x14ac:dyDescent="0.25">
      <c r="A143" s="4"/>
      <c r="B143" s="1"/>
      <c r="C143" s="1"/>
      <c r="D143" s="1"/>
      <c r="E143" s="1"/>
      <c r="F143" s="1"/>
      <c r="G143" s="1"/>
      <c r="H143" s="1"/>
      <c r="I143" s="1"/>
      <c r="J143" s="1"/>
      <c r="K143" s="1"/>
      <c r="L143" s="1"/>
      <c r="M143" s="1"/>
      <c r="N143" s="1"/>
      <c r="O143" s="1"/>
    </row>
    <row r="144" spans="1:15" ht="15.95" customHeight="1" x14ac:dyDescent="0.25">
      <c r="A144" s="4"/>
      <c r="B144" s="1"/>
      <c r="C144" s="1"/>
      <c r="D144" s="1"/>
      <c r="E144" s="1"/>
      <c r="F144" s="1"/>
      <c r="G144" s="1"/>
      <c r="H144" s="1"/>
      <c r="I144" s="1"/>
      <c r="J144" s="1"/>
      <c r="K144" s="1"/>
      <c r="L144" s="1"/>
      <c r="M144" s="1"/>
      <c r="N144" s="1"/>
      <c r="O144" s="1"/>
    </row>
    <row r="145" spans="1:15" ht="15.95" customHeight="1" x14ac:dyDescent="0.25">
      <c r="A145" s="4"/>
      <c r="B145" s="1"/>
      <c r="C145" s="1"/>
      <c r="D145" s="1"/>
      <c r="E145" s="1"/>
      <c r="F145" s="1"/>
      <c r="G145" s="1"/>
      <c r="H145" s="1"/>
      <c r="I145" s="1"/>
      <c r="J145" s="1"/>
      <c r="K145" s="1"/>
      <c r="L145" s="1"/>
      <c r="M145" s="1"/>
      <c r="N145" s="1"/>
      <c r="O145" s="1"/>
    </row>
    <row r="146" spans="1:15" ht="15.95" customHeight="1" x14ac:dyDescent="0.25">
      <c r="A146" s="4"/>
      <c r="B146" s="1"/>
      <c r="C146" s="1"/>
      <c r="D146" s="1"/>
      <c r="E146" s="1"/>
      <c r="F146" s="1"/>
      <c r="G146" s="1"/>
      <c r="H146" s="1"/>
      <c r="I146" s="1"/>
      <c r="J146" s="1"/>
      <c r="K146" s="1"/>
      <c r="L146" s="1"/>
      <c r="M146" s="1"/>
      <c r="N146" s="1"/>
      <c r="O146" s="1"/>
    </row>
    <row r="147" spans="1:15" ht="15.95" customHeight="1" x14ac:dyDescent="0.25">
      <c r="A147" s="4"/>
      <c r="B147" s="1"/>
      <c r="C147" s="1"/>
      <c r="D147" s="1"/>
      <c r="E147" s="1"/>
      <c r="F147" s="1"/>
      <c r="G147" s="1"/>
      <c r="H147" s="1"/>
      <c r="I147" s="1"/>
      <c r="J147" s="1"/>
      <c r="K147" s="1"/>
      <c r="L147" s="1"/>
      <c r="M147" s="1"/>
      <c r="N147" s="1"/>
      <c r="O147" s="1"/>
    </row>
    <row r="148" spans="1:15" ht="15.95" customHeight="1" x14ac:dyDescent="0.25">
      <c r="A148" s="4"/>
      <c r="B148" s="1"/>
      <c r="C148" s="1"/>
      <c r="D148" s="1"/>
      <c r="E148" s="1"/>
      <c r="F148" s="1"/>
      <c r="G148" s="1"/>
      <c r="H148" s="1"/>
      <c r="I148" s="1"/>
      <c r="J148" s="1"/>
      <c r="K148" s="1"/>
      <c r="L148" s="1"/>
      <c r="M148" s="1"/>
      <c r="N148" s="1"/>
      <c r="O148" s="1"/>
    </row>
    <row r="149" spans="1:15" ht="15.95" customHeight="1" x14ac:dyDescent="0.25">
      <c r="A149" s="4"/>
      <c r="B149" s="1"/>
      <c r="C149" s="1"/>
      <c r="D149" s="1"/>
      <c r="E149" s="1"/>
      <c r="F149" s="1"/>
      <c r="G149" s="1"/>
      <c r="H149" s="1"/>
      <c r="I149" s="1"/>
      <c r="J149" s="1"/>
      <c r="K149" s="1"/>
      <c r="L149" s="1"/>
      <c r="M149" s="1"/>
      <c r="N149" s="1"/>
      <c r="O149" s="1"/>
    </row>
    <row r="150" spans="1:15" ht="15.95" customHeight="1" x14ac:dyDescent="0.25">
      <c r="A150" s="4"/>
      <c r="B150" s="1"/>
      <c r="C150" s="1"/>
      <c r="D150" s="1"/>
      <c r="E150" s="1"/>
      <c r="F150" s="1"/>
      <c r="G150" s="1"/>
      <c r="H150" s="1"/>
      <c r="I150" s="1"/>
      <c r="J150" s="1"/>
      <c r="K150" s="1"/>
      <c r="L150" s="1"/>
      <c r="M150" s="1"/>
      <c r="N150" s="1"/>
      <c r="O150" s="1"/>
    </row>
    <row r="151" spans="1:15" ht="15.95" customHeight="1" x14ac:dyDescent="0.25">
      <c r="A151" s="4"/>
      <c r="B151" s="1"/>
      <c r="C151" s="1"/>
      <c r="D151" s="1"/>
      <c r="E151" s="1"/>
      <c r="F151" s="1"/>
      <c r="G151" s="1"/>
      <c r="H151" s="1"/>
      <c r="I151" s="1"/>
      <c r="J151" s="1"/>
      <c r="K151" s="1"/>
      <c r="L151" s="1"/>
      <c r="M151" s="1"/>
      <c r="N151" s="1"/>
      <c r="O151" s="1"/>
    </row>
    <row r="152" spans="1:15" ht="15.95" customHeight="1" x14ac:dyDescent="0.25">
      <c r="A152" s="4"/>
      <c r="B152" s="1"/>
      <c r="C152" s="1"/>
      <c r="D152" s="1"/>
      <c r="E152" s="1"/>
      <c r="F152" s="1"/>
      <c r="G152" s="1"/>
      <c r="H152" s="1"/>
      <c r="I152" s="1"/>
      <c r="J152" s="1"/>
      <c r="K152" s="1"/>
      <c r="L152" s="1"/>
      <c r="M152" s="1"/>
      <c r="N152" s="1"/>
      <c r="O152" s="1"/>
    </row>
    <row r="153" spans="1:15" ht="15.95" customHeight="1" x14ac:dyDescent="0.25">
      <c r="A153" s="4"/>
      <c r="B153" s="1"/>
      <c r="C153" s="1"/>
      <c r="D153" s="1"/>
      <c r="E153" s="1"/>
      <c r="F153" s="1"/>
      <c r="G153" s="1"/>
      <c r="H153" s="1"/>
      <c r="I153" s="1"/>
      <c r="J153" s="1"/>
      <c r="K153" s="1"/>
      <c r="L153" s="1"/>
      <c r="M153" s="1"/>
      <c r="N153" s="1"/>
      <c r="O153" s="1"/>
    </row>
    <row r="154" spans="1:15" ht="15.95" customHeight="1" x14ac:dyDescent="0.25">
      <c r="A154" s="4"/>
      <c r="B154" s="1"/>
      <c r="C154" s="1"/>
      <c r="D154" s="1"/>
      <c r="E154" s="1"/>
      <c r="F154" s="1"/>
      <c r="G154" s="1"/>
      <c r="H154" s="1"/>
      <c r="I154" s="1"/>
      <c r="J154" s="1"/>
      <c r="K154" s="1"/>
      <c r="L154" s="1"/>
      <c r="M154" s="1"/>
      <c r="N154" s="1"/>
      <c r="O154" s="1"/>
    </row>
    <row r="155" spans="1:15" ht="15.95" customHeight="1" x14ac:dyDescent="0.25">
      <c r="A155" s="4"/>
      <c r="B155" s="1"/>
      <c r="C155" s="1"/>
      <c r="D155" s="1"/>
      <c r="E155" s="1"/>
      <c r="F155" s="1"/>
      <c r="G155" s="1"/>
      <c r="H155" s="1"/>
      <c r="I155" s="1"/>
      <c r="J155" s="1"/>
      <c r="K155" s="1"/>
      <c r="L155" s="1"/>
      <c r="M155" s="1"/>
      <c r="N155" s="1"/>
      <c r="O155" s="1"/>
    </row>
    <row r="156" spans="1:15" ht="15.95" customHeight="1" x14ac:dyDescent="0.25">
      <c r="A156" s="4"/>
      <c r="B156" s="1"/>
      <c r="C156" s="1"/>
      <c r="D156" s="1"/>
      <c r="E156" s="1"/>
      <c r="F156" s="1"/>
      <c r="G156" s="1"/>
      <c r="H156" s="1"/>
      <c r="I156" s="1"/>
      <c r="J156" s="1"/>
      <c r="K156" s="1"/>
      <c r="L156" s="1"/>
      <c r="M156" s="1"/>
      <c r="N156" s="1"/>
      <c r="O156" s="1"/>
    </row>
    <row r="157" spans="1:15" ht="15.95" customHeight="1" x14ac:dyDescent="0.25">
      <c r="A157" s="4"/>
      <c r="B157" s="1"/>
      <c r="C157" s="1"/>
      <c r="D157" s="1"/>
      <c r="E157" s="1"/>
      <c r="F157" s="1"/>
      <c r="G157" s="1"/>
      <c r="H157" s="1"/>
      <c r="I157" s="1"/>
      <c r="J157" s="1"/>
      <c r="K157" s="1"/>
      <c r="L157" s="1"/>
      <c r="M157" s="1"/>
      <c r="N157" s="1"/>
      <c r="O157" s="1"/>
    </row>
    <row r="158" spans="1:15" ht="15.95" customHeight="1" x14ac:dyDescent="0.25">
      <c r="A158" s="4"/>
      <c r="B158" s="1"/>
      <c r="C158" s="1"/>
      <c r="D158" s="1"/>
      <c r="E158" s="1"/>
      <c r="F158" s="1"/>
      <c r="G158" s="1"/>
      <c r="H158" s="1"/>
      <c r="I158" s="1"/>
      <c r="J158" s="1"/>
      <c r="K158" s="1"/>
      <c r="L158" s="1"/>
      <c r="M158" s="1"/>
      <c r="N158" s="1"/>
      <c r="O158" s="1"/>
    </row>
    <row r="159" spans="1:15" ht="15.95" customHeight="1" x14ac:dyDescent="0.25">
      <c r="A159" s="4"/>
      <c r="B159" s="1"/>
      <c r="C159" s="1"/>
      <c r="D159" s="1"/>
      <c r="E159" s="1"/>
      <c r="F159" s="1"/>
      <c r="G159" s="1"/>
      <c r="H159" s="1"/>
      <c r="I159" s="1"/>
      <c r="J159" s="1"/>
      <c r="K159" s="1"/>
      <c r="L159" s="1"/>
      <c r="M159" s="1"/>
      <c r="N159" s="1"/>
      <c r="O159" s="1"/>
    </row>
    <row r="160" spans="1:15" ht="15.95" customHeight="1" x14ac:dyDescent="0.25">
      <c r="A160" s="4"/>
      <c r="B160" s="1"/>
      <c r="C160" s="1"/>
      <c r="D160" s="1"/>
      <c r="E160" s="1"/>
      <c r="F160" s="1"/>
      <c r="G160" s="1"/>
      <c r="H160" s="1"/>
      <c r="I160" s="1"/>
      <c r="J160" s="1"/>
      <c r="K160" s="1"/>
      <c r="L160" s="1"/>
      <c r="M160" s="1"/>
      <c r="N160" s="1"/>
      <c r="O160" s="1"/>
    </row>
    <row r="161" spans="1:15" ht="15.95" customHeight="1" x14ac:dyDescent="0.25">
      <c r="A161" s="4"/>
      <c r="B161" s="1"/>
      <c r="C161" s="1"/>
      <c r="D161" s="1"/>
      <c r="E161" s="1"/>
      <c r="F161" s="1"/>
      <c r="G161" s="1"/>
      <c r="H161" s="1"/>
      <c r="I161" s="1"/>
      <c r="J161" s="1"/>
      <c r="K161" s="1"/>
      <c r="L161" s="1"/>
      <c r="M161" s="1"/>
      <c r="N161" s="1"/>
      <c r="O161" s="1"/>
    </row>
    <row r="162" spans="1:15" ht="15.95" customHeight="1" x14ac:dyDescent="0.25">
      <c r="A162" s="4"/>
      <c r="B162" s="1"/>
      <c r="C162" s="1"/>
      <c r="D162" s="1"/>
      <c r="E162" s="1"/>
      <c r="F162" s="1"/>
      <c r="G162" s="1"/>
      <c r="H162" s="1"/>
      <c r="I162" s="1"/>
      <c r="J162" s="1"/>
      <c r="K162" s="1"/>
      <c r="L162" s="1"/>
      <c r="M162" s="1"/>
      <c r="N162" s="1"/>
      <c r="O162" s="1"/>
    </row>
    <row r="163" spans="1:15" ht="15.95" customHeight="1" x14ac:dyDescent="0.25">
      <c r="A163" s="4"/>
      <c r="B163" s="1"/>
      <c r="C163" s="1"/>
      <c r="D163" s="1"/>
      <c r="E163" s="1"/>
      <c r="F163" s="1"/>
      <c r="G163" s="1"/>
      <c r="H163" s="1"/>
      <c r="I163" s="1"/>
      <c r="J163" s="1"/>
      <c r="K163" s="1"/>
      <c r="L163" s="1"/>
      <c r="M163" s="1"/>
      <c r="N163" s="1"/>
      <c r="O163" s="1"/>
    </row>
    <row r="164" spans="1:15" ht="15.95" customHeight="1" x14ac:dyDescent="0.25">
      <c r="A164" s="4"/>
      <c r="B164" s="1"/>
      <c r="C164" s="1"/>
      <c r="D164" s="1"/>
      <c r="E164" s="1"/>
      <c r="F164" s="1"/>
      <c r="G164" s="1"/>
      <c r="H164" s="1"/>
      <c r="I164" s="1"/>
      <c r="J164" s="1"/>
      <c r="K164" s="1"/>
      <c r="L164" s="1"/>
      <c r="M164" s="1"/>
      <c r="N164" s="1"/>
      <c r="O164" s="1"/>
    </row>
    <row r="165" spans="1:15" ht="15.95" customHeight="1" x14ac:dyDescent="0.25">
      <c r="A165" s="4"/>
      <c r="B165" s="1"/>
      <c r="C165" s="1"/>
      <c r="D165" s="1"/>
      <c r="E165" s="1"/>
      <c r="F165" s="1"/>
      <c r="G165" s="1"/>
      <c r="H165" s="1"/>
      <c r="I165" s="1"/>
      <c r="J165" s="1"/>
      <c r="K165" s="1"/>
      <c r="L165" s="1"/>
      <c r="M165" s="1"/>
      <c r="N165" s="1"/>
      <c r="O165" s="1"/>
    </row>
    <row r="166" spans="1:15" ht="15.95" customHeight="1" x14ac:dyDescent="0.25">
      <c r="A166" s="4"/>
      <c r="B166" s="1"/>
      <c r="C166" s="1"/>
      <c r="D166" s="1"/>
      <c r="E166" s="1"/>
      <c r="F166" s="1"/>
      <c r="G166" s="1"/>
      <c r="H166" s="1"/>
      <c r="I166" s="1"/>
      <c r="J166" s="1"/>
      <c r="K166" s="1"/>
      <c r="L166" s="1"/>
      <c r="M166" s="1"/>
      <c r="N166" s="1"/>
      <c r="O166" s="1"/>
    </row>
    <row r="167" spans="1:15" ht="15.95" customHeight="1" x14ac:dyDescent="0.25">
      <c r="A167" s="4"/>
      <c r="B167" s="1"/>
      <c r="C167" s="1"/>
      <c r="D167" s="1"/>
      <c r="E167" s="1"/>
      <c r="F167" s="1"/>
      <c r="G167" s="1"/>
      <c r="H167" s="1"/>
      <c r="I167" s="1"/>
      <c r="J167" s="1"/>
      <c r="K167" s="1"/>
      <c r="L167" s="1"/>
      <c r="M167" s="1"/>
      <c r="N167" s="1"/>
      <c r="O167" s="1"/>
    </row>
    <row r="168" spans="1:15" ht="15.95" customHeight="1" x14ac:dyDescent="0.25">
      <c r="A168" s="4"/>
      <c r="B168" s="1"/>
      <c r="C168" s="1"/>
      <c r="D168" s="1"/>
      <c r="E168" s="1"/>
      <c r="F168" s="1"/>
      <c r="G168" s="1"/>
      <c r="H168" s="1"/>
      <c r="I168" s="1"/>
      <c r="J168" s="1"/>
      <c r="K168" s="1"/>
      <c r="L168" s="1"/>
      <c r="M168" s="1"/>
      <c r="N168" s="1"/>
      <c r="O168" s="1"/>
    </row>
    <row r="169" spans="1:15" ht="15.95" customHeight="1" x14ac:dyDescent="0.25">
      <c r="A169" s="4"/>
      <c r="B169" s="1"/>
      <c r="C169" s="1"/>
      <c r="D169" s="1"/>
      <c r="E169" s="1"/>
      <c r="F169" s="1"/>
      <c r="G169" s="1"/>
      <c r="H169" s="1"/>
      <c r="I169" s="1"/>
      <c r="J169" s="1"/>
      <c r="K169" s="1"/>
      <c r="L169" s="1"/>
      <c r="M169" s="1"/>
      <c r="N169" s="1"/>
      <c r="O169" s="1"/>
    </row>
    <row r="170" spans="1:15" ht="15.95" customHeight="1" x14ac:dyDescent="0.25">
      <c r="A170" s="4"/>
      <c r="B170" s="1"/>
      <c r="C170" s="1"/>
      <c r="D170" s="1"/>
      <c r="E170" s="1"/>
      <c r="F170" s="1"/>
      <c r="G170" s="1"/>
      <c r="H170" s="1"/>
      <c r="I170" s="1"/>
      <c r="J170" s="1"/>
      <c r="K170" s="1"/>
      <c r="L170" s="1"/>
      <c r="M170" s="1"/>
      <c r="N170" s="1"/>
      <c r="O170" s="1"/>
    </row>
    <row r="171" spans="1:15" ht="15.95" customHeight="1" x14ac:dyDescent="0.25">
      <c r="A171" s="4"/>
      <c r="B171" s="1"/>
      <c r="C171" s="1"/>
      <c r="D171" s="1"/>
      <c r="E171" s="1"/>
      <c r="F171" s="1"/>
      <c r="G171" s="1"/>
      <c r="H171" s="1"/>
      <c r="I171" s="1"/>
      <c r="J171" s="1"/>
      <c r="K171" s="1"/>
      <c r="L171" s="1"/>
      <c r="M171" s="1"/>
      <c r="N171" s="1"/>
      <c r="O171" s="1"/>
    </row>
    <row r="172" spans="1:15" ht="15.95" customHeight="1" x14ac:dyDescent="0.25">
      <c r="A172" s="4"/>
      <c r="B172" s="1"/>
      <c r="C172" s="1"/>
      <c r="D172" s="1"/>
      <c r="E172" s="1"/>
      <c r="F172" s="1"/>
      <c r="G172" s="1"/>
      <c r="H172" s="1"/>
      <c r="I172" s="1"/>
      <c r="J172" s="1"/>
      <c r="K172" s="1"/>
      <c r="L172" s="1"/>
      <c r="M172" s="1"/>
      <c r="N172" s="1"/>
      <c r="O172" s="1"/>
    </row>
    <row r="173" spans="1:15" ht="15.95" customHeight="1" x14ac:dyDescent="0.25">
      <c r="A173" s="4"/>
      <c r="B173" s="1"/>
      <c r="C173" s="1"/>
      <c r="D173" s="1"/>
      <c r="E173" s="1"/>
      <c r="F173" s="1"/>
      <c r="G173" s="1"/>
      <c r="H173" s="1"/>
      <c r="I173" s="1"/>
      <c r="J173" s="1"/>
      <c r="K173" s="1"/>
      <c r="L173" s="1"/>
      <c r="M173" s="1"/>
      <c r="N173" s="1"/>
      <c r="O173" s="1"/>
    </row>
    <row r="174" spans="1:15" ht="15.95" customHeight="1" x14ac:dyDescent="0.25">
      <c r="A174" s="4"/>
      <c r="B174" s="1"/>
      <c r="C174" s="1"/>
      <c r="D174" s="1"/>
      <c r="E174" s="1"/>
      <c r="F174" s="1"/>
      <c r="G174" s="1"/>
      <c r="H174" s="1"/>
      <c r="I174" s="1"/>
      <c r="J174" s="1"/>
      <c r="K174" s="1"/>
      <c r="L174" s="1"/>
      <c r="M174" s="1"/>
      <c r="N174" s="1"/>
      <c r="O174" s="1"/>
    </row>
    <row r="175" spans="1:15" ht="15.95" customHeight="1" x14ac:dyDescent="0.25">
      <c r="A175" s="4"/>
      <c r="B175" s="1"/>
      <c r="C175" s="1"/>
      <c r="D175" s="1"/>
      <c r="E175" s="1"/>
      <c r="F175" s="1"/>
      <c r="G175" s="1"/>
      <c r="H175" s="1"/>
      <c r="I175" s="1"/>
      <c r="J175" s="1"/>
      <c r="K175" s="1"/>
      <c r="L175" s="1"/>
      <c r="M175" s="1"/>
      <c r="N175" s="1"/>
      <c r="O175" s="1"/>
    </row>
    <row r="176" spans="1:15" ht="15.95" customHeight="1" x14ac:dyDescent="0.25">
      <c r="A176" s="4"/>
      <c r="B176" s="1"/>
      <c r="C176" s="1"/>
      <c r="D176" s="1"/>
      <c r="E176" s="1"/>
      <c r="F176" s="1"/>
      <c r="G176" s="1"/>
      <c r="H176" s="1"/>
      <c r="I176" s="1"/>
      <c r="J176" s="1"/>
      <c r="K176" s="1"/>
      <c r="L176" s="1"/>
      <c r="M176" s="1"/>
      <c r="N176" s="1"/>
      <c r="O176" s="1"/>
    </row>
    <row r="177" spans="1:15" ht="15.95" customHeight="1" x14ac:dyDescent="0.25">
      <c r="A177" s="4"/>
      <c r="B177" s="1"/>
      <c r="C177" s="1"/>
      <c r="D177" s="1"/>
      <c r="E177" s="1"/>
      <c r="F177" s="1"/>
      <c r="G177" s="1"/>
      <c r="H177" s="1"/>
      <c r="I177" s="1"/>
      <c r="J177" s="1"/>
      <c r="K177" s="1"/>
      <c r="L177" s="1"/>
      <c r="M177" s="1"/>
      <c r="N177" s="1"/>
      <c r="O177" s="1"/>
    </row>
    <row r="178" spans="1:15" ht="15.95" customHeight="1" x14ac:dyDescent="0.25">
      <c r="A178" s="4"/>
      <c r="B178" s="1"/>
      <c r="C178" s="1"/>
      <c r="D178" s="1"/>
      <c r="E178" s="1"/>
      <c r="F178" s="1"/>
      <c r="G178" s="1"/>
      <c r="H178" s="1"/>
      <c r="I178" s="1"/>
      <c r="J178" s="1"/>
      <c r="K178" s="1"/>
      <c r="L178" s="1"/>
      <c r="M178" s="1"/>
      <c r="N178" s="1"/>
      <c r="O178" s="1"/>
    </row>
    <row r="179" spans="1:15" ht="15.95" customHeight="1" x14ac:dyDescent="0.25">
      <c r="A179" s="4"/>
      <c r="B179" s="1"/>
      <c r="C179" s="1"/>
      <c r="D179" s="1"/>
      <c r="E179" s="1"/>
      <c r="F179" s="1"/>
      <c r="G179" s="1"/>
      <c r="H179" s="1"/>
      <c r="I179" s="1"/>
      <c r="J179" s="1"/>
      <c r="K179" s="1"/>
      <c r="L179" s="1"/>
      <c r="M179" s="1"/>
      <c r="N179" s="1"/>
      <c r="O179" s="1"/>
    </row>
    <row r="180" spans="1:15" ht="15.95" customHeight="1" x14ac:dyDescent="0.25">
      <c r="A180" s="4"/>
      <c r="B180" s="1"/>
      <c r="C180" s="1"/>
      <c r="D180" s="1"/>
      <c r="E180" s="1"/>
      <c r="F180" s="1"/>
      <c r="G180" s="1"/>
      <c r="H180" s="1"/>
      <c r="I180" s="1"/>
      <c r="J180" s="1"/>
      <c r="K180" s="1"/>
      <c r="L180" s="1"/>
      <c r="M180" s="1"/>
      <c r="N180" s="1"/>
      <c r="O180" s="1"/>
    </row>
    <row r="181" spans="1:15" ht="15.95" customHeight="1" x14ac:dyDescent="0.25">
      <c r="A181" s="4"/>
      <c r="B181" s="1"/>
      <c r="C181" s="1"/>
      <c r="D181" s="1"/>
      <c r="E181" s="1"/>
      <c r="F181" s="1"/>
      <c r="G181" s="1"/>
      <c r="H181" s="1"/>
      <c r="I181" s="1"/>
      <c r="J181" s="1"/>
      <c r="K181" s="1"/>
      <c r="L181" s="1"/>
      <c r="M181" s="1"/>
      <c r="N181" s="1"/>
      <c r="O181" s="1"/>
    </row>
    <row r="182" spans="1:15" ht="15.95" customHeight="1" x14ac:dyDescent="0.25">
      <c r="A182" s="4"/>
      <c r="B182" s="1"/>
      <c r="C182" s="1"/>
      <c r="D182" s="1"/>
      <c r="E182" s="1"/>
      <c r="F182" s="1"/>
      <c r="G182" s="1"/>
      <c r="H182" s="1"/>
      <c r="I182" s="1"/>
      <c r="J182" s="1"/>
      <c r="K182" s="1"/>
      <c r="L182" s="1"/>
      <c r="M182" s="1"/>
      <c r="N182" s="1"/>
      <c r="O182" s="1"/>
    </row>
    <row r="183" spans="1:15" ht="15.95" customHeight="1" x14ac:dyDescent="0.25">
      <c r="A183" s="4"/>
      <c r="B183" s="1"/>
      <c r="C183" s="1"/>
      <c r="D183" s="1"/>
      <c r="E183" s="1"/>
      <c r="F183" s="1"/>
      <c r="G183" s="1"/>
      <c r="H183" s="1"/>
      <c r="I183" s="1"/>
      <c r="J183" s="1"/>
      <c r="K183" s="1"/>
      <c r="L183" s="1"/>
      <c r="M183" s="1"/>
      <c r="N183" s="1"/>
      <c r="O183" s="1"/>
    </row>
    <row r="184" spans="1:15" ht="15.95" customHeight="1" x14ac:dyDescent="0.25">
      <c r="A184" s="4"/>
      <c r="B184" s="1"/>
      <c r="C184" s="1"/>
      <c r="D184" s="1"/>
      <c r="E184" s="1"/>
      <c r="F184" s="1"/>
      <c r="G184" s="1"/>
      <c r="H184" s="1"/>
      <c r="I184" s="1"/>
      <c r="J184" s="1"/>
      <c r="K184" s="1"/>
      <c r="L184" s="1"/>
      <c r="M184" s="1"/>
      <c r="N184" s="1"/>
      <c r="O184" s="1"/>
    </row>
    <row r="185" spans="1:15" ht="15.95" customHeight="1" x14ac:dyDescent="0.25">
      <c r="A185" s="4"/>
      <c r="B185" s="1"/>
      <c r="C185" s="1"/>
      <c r="D185" s="1"/>
      <c r="E185" s="1"/>
      <c r="F185" s="1"/>
      <c r="G185" s="1"/>
      <c r="H185" s="1"/>
      <c r="I185" s="1"/>
      <c r="J185" s="1"/>
      <c r="K185" s="1"/>
      <c r="L185" s="1"/>
      <c r="M185" s="1"/>
      <c r="N185" s="1"/>
      <c r="O185" s="1"/>
    </row>
    <row r="186" spans="1:15" ht="15.95" customHeight="1" x14ac:dyDescent="0.25">
      <c r="A186" s="4"/>
      <c r="B186" s="1"/>
      <c r="C186" s="1"/>
      <c r="D186" s="1"/>
      <c r="E186" s="1"/>
      <c r="F186" s="1"/>
      <c r="G186" s="1"/>
      <c r="H186" s="1"/>
      <c r="I186" s="1"/>
      <c r="J186" s="1"/>
      <c r="K186" s="1"/>
      <c r="L186" s="1"/>
      <c r="M186" s="1"/>
      <c r="N186" s="1"/>
      <c r="O186" s="1"/>
    </row>
    <row r="187" spans="1:15" ht="15.95" customHeight="1" x14ac:dyDescent="0.25">
      <c r="A187" s="4"/>
      <c r="B187" s="1"/>
      <c r="C187" s="1"/>
      <c r="D187" s="1"/>
      <c r="E187" s="1"/>
      <c r="F187" s="1"/>
      <c r="G187" s="1"/>
      <c r="H187" s="1"/>
      <c r="I187" s="1"/>
      <c r="J187" s="1"/>
      <c r="K187" s="1"/>
      <c r="L187" s="1"/>
      <c r="M187" s="1"/>
      <c r="N187" s="1"/>
      <c r="O187" s="1"/>
    </row>
    <row r="188" spans="1:15" ht="15.95" customHeight="1" x14ac:dyDescent="0.25">
      <c r="A188" s="4"/>
      <c r="B188" s="1"/>
      <c r="C188" s="1"/>
      <c r="D188" s="1"/>
      <c r="E188" s="1"/>
      <c r="F188" s="1"/>
      <c r="G188" s="1"/>
      <c r="H188" s="1"/>
      <c r="I188" s="1"/>
      <c r="J188" s="1"/>
      <c r="K188" s="1"/>
      <c r="L188" s="1"/>
      <c r="M188" s="1"/>
      <c r="N188" s="1"/>
      <c r="O188" s="1"/>
    </row>
    <row r="189" spans="1:15" ht="15.95" customHeight="1" x14ac:dyDescent="0.25">
      <c r="A189" s="4"/>
      <c r="B189" s="1"/>
      <c r="C189" s="1"/>
      <c r="D189" s="1"/>
      <c r="E189" s="1"/>
      <c r="F189" s="1"/>
      <c r="G189" s="1"/>
      <c r="H189" s="1"/>
      <c r="I189" s="1"/>
      <c r="J189" s="1"/>
      <c r="K189" s="1"/>
      <c r="L189" s="1"/>
      <c r="M189" s="1"/>
      <c r="N189" s="1"/>
      <c r="O189" s="1"/>
    </row>
    <row r="190" spans="1:15" ht="15.95" customHeight="1" x14ac:dyDescent="0.25">
      <c r="A190" s="4"/>
      <c r="B190" s="1"/>
      <c r="C190" s="1"/>
      <c r="D190" s="1"/>
      <c r="E190" s="1"/>
      <c r="F190" s="1"/>
      <c r="G190" s="1"/>
      <c r="H190" s="1"/>
      <c r="I190" s="1"/>
      <c r="J190" s="1"/>
      <c r="K190" s="1"/>
      <c r="L190" s="1"/>
      <c r="M190" s="1"/>
      <c r="N190" s="1"/>
      <c r="O190" s="1"/>
    </row>
    <row r="191" spans="1:15" ht="15.95" customHeight="1" x14ac:dyDescent="0.25">
      <c r="A191" s="4"/>
      <c r="B191" s="1"/>
      <c r="C191" s="1"/>
      <c r="D191" s="1"/>
      <c r="E191" s="1"/>
      <c r="F191" s="1"/>
      <c r="G191" s="1"/>
      <c r="H191" s="1"/>
      <c r="I191" s="1"/>
      <c r="J191" s="1"/>
      <c r="K191" s="1"/>
      <c r="L191" s="1"/>
      <c r="M191" s="1"/>
      <c r="N191" s="1"/>
      <c r="O191" s="1"/>
    </row>
    <row r="192" spans="1:15" ht="15.95" customHeight="1" x14ac:dyDescent="0.25">
      <c r="A192" s="4"/>
      <c r="B192" s="1"/>
      <c r="C192" s="1"/>
      <c r="D192" s="1"/>
      <c r="E192" s="1"/>
      <c r="F192" s="1"/>
      <c r="G192" s="1"/>
      <c r="H192" s="1"/>
      <c r="I192" s="1"/>
      <c r="J192" s="1"/>
      <c r="K192" s="1"/>
      <c r="L192" s="1"/>
      <c r="M192" s="1"/>
      <c r="N192" s="1"/>
      <c r="O192" s="1"/>
    </row>
    <row r="193" spans="1:15" ht="15.95" customHeight="1" x14ac:dyDescent="0.25">
      <c r="A193" s="4"/>
      <c r="B193" s="1"/>
      <c r="C193" s="1"/>
      <c r="D193" s="1"/>
      <c r="E193" s="1"/>
      <c r="F193" s="1"/>
      <c r="G193" s="1"/>
      <c r="H193" s="1"/>
      <c r="I193" s="1"/>
      <c r="J193" s="1"/>
      <c r="K193" s="1"/>
      <c r="L193" s="1"/>
      <c r="M193" s="1"/>
      <c r="N193" s="1"/>
      <c r="O193" s="1"/>
    </row>
    <row r="194" spans="1:15" ht="15.95" customHeight="1" x14ac:dyDescent="0.25">
      <c r="A194" s="4"/>
      <c r="B194" s="1"/>
      <c r="C194" s="1"/>
      <c r="D194" s="1"/>
      <c r="E194" s="1"/>
      <c r="F194" s="1"/>
      <c r="G194" s="1"/>
      <c r="H194" s="1"/>
      <c r="I194" s="1"/>
      <c r="J194" s="1"/>
      <c r="K194" s="1"/>
      <c r="L194" s="1"/>
      <c r="M194" s="1"/>
      <c r="N194" s="1"/>
      <c r="O194" s="1"/>
    </row>
    <row r="195" spans="1:15" ht="15.95" customHeight="1" x14ac:dyDescent="0.25">
      <c r="A195" s="4"/>
      <c r="B195" s="1"/>
      <c r="C195" s="1"/>
      <c r="D195" s="1"/>
      <c r="E195" s="1"/>
      <c r="F195" s="1"/>
      <c r="G195" s="1"/>
      <c r="H195" s="1"/>
      <c r="I195" s="1"/>
      <c r="J195" s="1"/>
      <c r="K195" s="1"/>
      <c r="L195" s="1"/>
      <c r="M195" s="1"/>
      <c r="N195" s="1"/>
      <c r="O195" s="1"/>
    </row>
    <row r="196" spans="1:15" ht="15.95" customHeight="1" x14ac:dyDescent="0.25">
      <c r="A196" s="4"/>
      <c r="B196" s="1"/>
      <c r="C196" s="1"/>
      <c r="D196" s="1"/>
      <c r="E196" s="1"/>
      <c r="F196" s="1"/>
      <c r="G196" s="1"/>
      <c r="H196" s="1"/>
      <c r="I196" s="1"/>
      <c r="J196" s="1"/>
      <c r="K196" s="1"/>
      <c r="L196" s="1"/>
      <c r="M196" s="1"/>
      <c r="N196" s="1"/>
      <c r="O196" s="1"/>
    </row>
    <row r="197" spans="1:15" ht="15.95" customHeight="1" x14ac:dyDescent="0.25">
      <c r="A197" s="4"/>
      <c r="B197" s="1"/>
      <c r="C197" s="1"/>
      <c r="D197" s="1"/>
      <c r="E197" s="1"/>
      <c r="F197" s="1"/>
      <c r="G197" s="1"/>
      <c r="H197" s="1"/>
      <c r="I197" s="1"/>
      <c r="J197" s="1"/>
      <c r="K197" s="1"/>
      <c r="L197" s="1"/>
      <c r="M197" s="1"/>
      <c r="N197" s="1"/>
      <c r="O197" s="1"/>
    </row>
    <row r="198" spans="1:15" ht="15.95" customHeight="1" x14ac:dyDescent="0.25">
      <c r="A198" s="4"/>
      <c r="B198" s="1"/>
      <c r="C198" s="1"/>
      <c r="D198" s="1"/>
      <c r="E198" s="1"/>
      <c r="F198" s="1"/>
      <c r="G198" s="1"/>
      <c r="H198" s="1"/>
      <c r="I198" s="1"/>
      <c r="J198" s="1"/>
      <c r="K198" s="1"/>
      <c r="L198" s="1"/>
      <c r="M198" s="1"/>
      <c r="N198" s="1"/>
      <c r="O198" s="1"/>
    </row>
    <row r="199" spans="1:15" ht="15.95" customHeight="1" x14ac:dyDescent="0.25">
      <c r="A199" s="4"/>
      <c r="B199" s="1"/>
      <c r="C199" s="1"/>
      <c r="D199" s="1"/>
      <c r="E199" s="1"/>
      <c r="F199" s="1"/>
      <c r="G199" s="1"/>
      <c r="H199" s="1"/>
      <c r="I199" s="1"/>
      <c r="J199" s="1"/>
      <c r="K199" s="1"/>
      <c r="L199" s="1"/>
      <c r="M199" s="1"/>
      <c r="N199" s="1"/>
      <c r="O199" s="1"/>
    </row>
    <row r="200" spans="1:15" ht="15.95" customHeight="1" x14ac:dyDescent="0.25">
      <c r="A200" s="4"/>
      <c r="B200" s="1"/>
      <c r="C200" s="1"/>
      <c r="D200" s="1"/>
      <c r="E200" s="1"/>
      <c r="F200" s="1"/>
      <c r="G200" s="1"/>
      <c r="H200" s="1"/>
      <c r="I200" s="1"/>
      <c r="J200" s="1"/>
      <c r="K200" s="1"/>
      <c r="L200" s="1"/>
      <c r="M200" s="1"/>
      <c r="N200" s="1"/>
      <c r="O200" s="1"/>
    </row>
    <row r="201" spans="1:15" ht="15.95" customHeight="1" x14ac:dyDescent="0.25">
      <c r="A201" s="4"/>
      <c r="B201" s="1"/>
      <c r="C201" s="1"/>
      <c r="D201" s="1"/>
      <c r="E201" s="1"/>
      <c r="F201" s="1"/>
      <c r="G201" s="1"/>
      <c r="H201" s="1"/>
      <c r="I201" s="1"/>
      <c r="J201" s="1"/>
      <c r="K201" s="1"/>
      <c r="L201" s="1"/>
      <c r="M201" s="1"/>
      <c r="N201" s="1"/>
      <c r="O201" s="1"/>
    </row>
    <row r="202" spans="1:15" ht="15.95" customHeight="1" x14ac:dyDescent="0.25">
      <c r="A202" s="4"/>
      <c r="B202" s="1"/>
      <c r="C202" s="1"/>
      <c r="D202" s="1"/>
      <c r="E202" s="1"/>
      <c r="F202" s="1"/>
      <c r="G202" s="1"/>
      <c r="H202" s="1"/>
      <c r="I202" s="1"/>
      <c r="J202" s="1"/>
      <c r="K202" s="1"/>
      <c r="L202" s="1"/>
      <c r="M202" s="1"/>
      <c r="N202" s="1"/>
      <c r="O202" s="1"/>
    </row>
    <row r="203" spans="1:15" ht="15.95" customHeight="1" x14ac:dyDescent="0.25">
      <c r="A203" s="4"/>
      <c r="B203" s="1"/>
      <c r="C203" s="1"/>
      <c r="D203" s="1"/>
      <c r="E203" s="1"/>
      <c r="F203" s="1"/>
      <c r="G203" s="1"/>
      <c r="H203" s="1"/>
      <c r="I203" s="1"/>
      <c r="J203" s="1"/>
      <c r="K203" s="1"/>
      <c r="L203" s="1"/>
      <c r="M203" s="1"/>
      <c r="N203" s="1"/>
      <c r="O203" s="1"/>
    </row>
    <row r="204" spans="1:15" ht="15.95" customHeight="1" x14ac:dyDescent="0.25">
      <c r="A204" s="4"/>
      <c r="B204" s="1"/>
      <c r="C204" s="1"/>
      <c r="D204" s="1"/>
      <c r="E204" s="1"/>
      <c r="F204" s="1"/>
      <c r="G204" s="1"/>
      <c r="H204" s="1"/>
      <c r="I204" s="1"/>
      <c r="J204" s="1"/>
      <c r="K204" s="1"/>
      <c r="L204" s="1"/>
      <c r="M204" s="1"/>
      <c r="N204" s="1"/>
      <c r="O204" s="1"/>
    </row>
    <row r="205" spans="1:15" ht="15.95" customHeight="1" x14ac:dyDescent="0.25">
      <c r="A205" s="4"/>
      <c r="B205" s="1"/>
      <c r="C205" s="1"/>
      <c r="D205" s="1"/>
      <c r="E205" s="1"/>
      <c r="F205" s="1"/>
      <c r="G205" s="1"/>
      <c r="H205" s="1"/>
      <c r="I205" s="1"/>
      <c r="J205" s="1"/>
      <c r="K205" s="1"/>
      <c r="L205" s="1"/>
      <c r="M205" s="1"/>
      <c r="N205" s="1"/>
      <c r="O205" s="1"/>
    </row>
    <row r="206" spans="1:15" ht="15.95" customHeight="1" x14ac:dyDescent="0.25">
      <c r="A206" s="4"/>
      <c r="B206" s="1"/>
      <c r="C206" s="1"/>
      <c r="D206" s="1"/>
      <c r="E206" s="1"/>
      <c r="F206" s="1"/>
      <c r="G206" s="1"/>
      <c r="H206" s="1"/>
      <c r="I206" s="1"/>
      <c r="J206" s="1"/>
      <c r="K206" s="1"/>
      <c r="L206" s="1"/>
      <c r="M206" s="1"/>
      <c r="N206" s="1"/>
      <c r="O206" s="1"/>
    </row>
    <row r="207" spans="1:15" ht="15.95" customHeight="1" x14ac:dyDescent="0.25">
      <c r="A207" s="4"/>
      <c r="B207" s="1"/>
      <c r="C207" s="1"/>
      <c r="D207" s="1"/>
      <c r="E207" s="1"/>
      <c r="F207" s="1"/>
      <c r="G207" s="1"/>
      <c r="H207" s="1"/>
      <c r="I207" s="1"/>
      <c r="J207" s="1"/>
      <c r="K207" s="1"/>
      <c r="L207" s="1"/>
      <c r="M207" s="1"/>
      <c r="N207" s="1"/>
      <c r="O207" s="1"/>
    </row>
    <row r="208" spans="1:15" ht="15.95" customHeight="1" x14ac:dyDescent="0.25">
      <c r="A208" s="4"/>
      <c r="B208" s="1"/>
      <c r="C208" s="1"/>
      <c r="D208" s="1"/>
      <c r="E208" s="1"/>
      <c r="F208" s="1"/>
      <c r="G208" s="1"/>
      <c r="H208" s="1"/>
      <c r="I208" s="1"/>
      <c r="J208" s="1"/>
      <c r="K208" s="1"/>
      <c r="L208" s="1"/>
      <c r="M208" s="1"/>
      <c r="N208" s="1"/>
      <c r="O208" s="1"/>
    </row>
    <row r="209" spans="1:15" ht="15.95" customHeight="1" x14ac:dyDescent="0.25">
      <c r="A209" s="4"/>
      <c r="B209" s="1"/>
      <c r="C209" s="1"/>
      <c r="D209" s="1"/>
      <c r="E209" s="1"/>
      <c r="F209" s="1"/>
      <c r="G209" s="1"/>
      <c r="H209" s="1"/>
      <c r="I209" s="1"/>
      <c r="J209" s="1"/>
      <c r="K209" s="1"/>
      <c r="L209" s="1"/>
      <c r="M209" s="1"/>
      <c r="N209" s="1"/>
      <c r="O209" s="1"/>
    </row>
    <row r="210" spans="1:15" ht="15.95" customHeight="1" x14ac:dyDescent="0.25">
      <c r="A210" s="4"/>
      <c r="B210" s="1"/>
      <c r="C210" s="1"/>
      <c r="D210" s="1"/>
      <c r="E210" s="1"/>
      <c r="F210" s="1"/>
      <c r="G210" s="1"/>
      <c r="H210" s="1"/>
      <c r="I210" s="1"/>
      <c r="J210" s="1"/>
      <c r="K210" s="1"/>
      <c r="L210" s="1"/>
      <c r="M210" s="1"/>
      <c r="N210" s="1"/>
      <c r="O210" s="1"/>
    </row>
    <row r="211" spans="1:15" ht="15.95" customHeight="1" x14ac:dyDescent="0.25">
      <c r="A211" s="4"/>
      <c r="B211" s="1"/>
      <c r="C211" s="1"/>
      <c r="D211" s="1"/>
      <c r="E211" s="1"/>
      <c r="F211" s="1"/>
      <c r="G211" s="1"/>
      <c r="H211" s="1"/>
      <c r="I211" s="1"/>
      <c r="J211" s="1"/>
      <c r="K211" s="1"/>
      <c r="L211" s="1"/>
      <c r="M211" s="1"/>
      <c r="N211" s="1"/>
      <c r="O211" s="1"/>
    </row>
    <row r="212" spans="1:15" ht="15.95" customHeight="1" x14ac:dyDescent="0.25">
      <c r="A212" s="4"/>
      <c r="B212" s="1"/>
      <c r="C212" s="1"/>
      <c r="D212" s="1"/>
      <c r="E212" s="1"/>
      <c r="F212" s="1"/>
      <c r="G212" s="1"/>
      <c r="H212" s="1"/>
      <c r="I212" s="1"/>
      <c r="J212" s="1"/>
      <c r="K212" s="1"/>
      <c r="L212" s="1"/>
      <c r="M212" s="1"/>
      <c r="N212" s="1"/>
      <c r="O212" s="1"/>
    </row>
    <row r="213" spans="1:15" ht="15.95" customHeight="1" x14ac:dyDescent="0.25">
      <c r="A213" s="4"/>
      <c r="B213" s="1"/>
      <c r="C213" s="1"/>
      <c r="D213" s="1"/>
      <c r="E213" s="1"/>
      <c r="F213" s="1"/>
      <c r="G213" s="1"/>
      <c r="H213" s="1"/>
      <c r="I213" s="1"/>
      <c r="J213" s="1"/>
      <c r="K213" s="1"/>
      <c r="L213" s="1"/>
      <c r="M213" s="1"/>
      <c r="N213" s="1"/>
      <c r="O213" s="1"/>
    </row>
    <row r="214" spans="1:15" ht="15.95" customHeight="1" x14ac:dyDescent="0.25">
      <c r="A214" s="4"/>
      <c r="B214" s="1"/>
      <c r="C214" s="1"/>
      <c r="D214" s="1"/>
      <c r="E214" s="1"/>
      <c r="F214" s="1"/>
      <c r="G214" s="1"/>
      <c r="H214" s="1"/>
      <c r="I214" s="1"/>
      <c r="J214" s="1"/>
      <c r="K214" s="1"/>
      <c r="L214" s="1"/>
      <c r="M214" s="1"/>
      <c r="N214" s="1"/>
      <c r="O214" s="1"/>
    </row>
    <row r="215" spans="1:15" ht="15.95" customHeight="1" x14ac:dyDescent="0.25">
      <c r="A215" s="4"/>
      <c r="B215" s="1"/>
      <c r="C215" s="1"/>
      <c r="D215" s="1"/>
      <c r="E215" s="1"/>
      <c r="F215" s="1"/>
      <c r="G215" s="1"/>
      <c r="H215" s="1"/>
      <c r="I215" s="1"/>
      <c r="J215" s="1"/>
      <c r="K215" s="1"/>
      <c r="L215" s="1"/>
      <c r="M215" s="1"/>
      <c r="N215" s="1"/>
      <c r="O215" s="1"/>
    </row>
    <row r="216" spans="1:15" ht="15.95" customHeight="1" x14ac:dyDescent="0.25">
      <c r="A216" s="4"/>
      <c r="B216" s="1"/>
      <c r="C216" s="1"/>
      <c r="D216" s="1"/>
      <c r="E216" s="1"/>
      <c r="F216" s="1"/>
      <c r="G216" s="1"/>
      <c r="H216" s="1"/>
      <c r="I216" s="1"/>
      <c r="J216" s="1"/>
      <c r="K216" s="1"/>
      <c r="L216" s="1"/>
      <c r="M216" s="1"/>
      <c r="N216" s="1"/>
      <c r="O216" s="1"/>
    </row>
    <row r="217" spans="1:15" ht="15.95" customHeight="1" x14ac:dyDescent="0.25">
      <c r="A217" s="4"/>
      <c r="B217" s="1"/>
      <c r="C217" s="1"/>
      <c r="D217" s="1"/>
      <c r="E217" s="1"/>
      <c r="F217" s="1"/>
      <c r="G217" s="1"/>
      <c r="H217" s="1"/>
      <c r="I217" s="1"/>
      <c r="J217" s="1"/>
      <c r="K217" s="1"/>
      <c r="L217" s="1"/>
      <c r="M217" s="1"/>
      <c r="N217" s="1"/>
      <c r="O217" s="1"/>
    </row>
    <row r="218" spans="1:15" ht="15.95" customHeight="1" x14ac:dyDescent="0.25">
      <c r="A218" s="4"/>
      <c r="B218" s="1"/>
      <c r="C218" s="1"/>
      <c r="D218" s="1"/>
      <c r="E218" s="1"/>
      <c r="F218" s="1"/>
      <c r="G218" s="1"/>
      <c r="H218" s="1"/>
      <c r="I218" s="1"/>
      <c r="J218" s="1"/>
      <c r="K218" s="1"/>
      <c r="L218" s="1"/>
      <c r="M218" s="1"/>
      <c r="N218" s="1"/>
      <c r="O218" s="1"/>
    </row>
    <row r="219" spans="1:15" ht="15.95" customHeight="1" x14ac:dyDescent="0.25">
      <c r="A219" s="4"/>
      <c r="B219" s="1"/>
      <c r="C219" s="1"/>
      <c r="D219" s="1"/>
      <c r="E219" s="1"/>
      <c r="F219" s="1"/>
      <c r="G219" s="1"/>
      <c r="H219" s="1"/>
      <c r="I219" s="1"/>
      <c r="J219" s="1"/>
      <c r="K219" s="1"/>
      <c r="L219" s="1"/>
      <c r="M219" s="1"/>
      <c r="N219" s="1"/>
      <c r="O219" s="1"/>
    </row>
    <row r="220" spans="1:15" ht="15.95" customHeight="1" x14ac:dyDescent="0.25">
      <c r="A220" s="4"/>
      <c r="B220" s="1"/>
      <c r="C220" s="1"/>
      <c r="D220" s="1"/>
      <c r="E220" s="1"/>
      <c r="F220" s="1"/>
      <c r="G220" s="1"/>
      <c r="H220" s="1"/>
      <c r="I220" s="1"/>
      <c r="J220" s="1"/>
      <c r="K220" s="1"/>
      <c r="L220" s="1"/>
      <c r="M220" s="1"/>
      <c r="N220" s="1"/>
      <c r="O220" s="1"/>
    </row>
    <row r="221" spans="1:15" ht="15.95" customHeight="1" x14ac:dyDescent="0.25">
      <c r="A221" s="4"/>
      <c r="B221" s="1"/>
      <c r="C221" s="1"/>
      <c r="D221" s="1"/>
      <c r="E221" s="1"/>
      <c r="F221" s="1"/>
      <c r="G221" s="1"/>
      <c r="H221" s="1"/>
      <c r="I221" s="1"/>
      <c r="J221" s="1"/>
      <c r="K221" s="1"/>
      <c r="L221" s="1"/>
      <c r="M221" s="1"/>
      <c r="N221" s="1"/>
      <c r="O221" s="1"/>
    </row>
    <row r="222" spans="1:15" ht="15.95" customHeight="1" x14ac:dyDescent="0.25">
      <c r="A222" s="4"/>
      <c r="B222" s="1"/>
      <c r="C222" s="1"/>
      <c r="D222" s="1"/>
      <c r="E222" s="1"/>
      <c r="F222" s="1"/>
      <c r="G222" s="1"/>
      <c r="H222" s="1"/>
      <c r="I222" s="1"/>
      <c r="J222" s="1"/>
      <c r="K222" s="1"/>
      <c r="L222" s="1"/>
      <c r="M222" s="1"/>
      <c r="N222" s="1"/>
      <c r="O222" s="1"/>
    </row>
    <row r="223" spans="1:15" ht="15.95" customHeight="1" x14ac:dyDescent="0.25">
      <c r="A223" s="4"/>
      <c r="B223" s="1"/>
      <c r="C223" s="1"/>
      <c r="D223" s="1"/>
      <c r="E223" s="1"/>
      <c r="F223" s="1"/>
      <c r="G223" s="1"/>
      <c r="H223" s="1"/>
      <c r="I223" s="1"/>
      <c r="J223" s="1"/>
      <c r="K223" s="1"/>
      <c r="L223" s="1"/>
      <c r="M223" s="1"/>
      <c r="N223" s="1"/>
      <c r="O223" s="1"/>
    </row>
    <row r="224" spans="1:15" ht="15.95" customHeight="1" x14ac:dyDescent="0.25">
      <c r="A224" s="4"/>
      <c r="B224" s="1"/>
      <c r="C224" s="1"/>
      <c r="D224" s="1"/>
      <c r="E224" s="1"/>
      <c r="F224" s="1"/>
      <c r="G224" s="1"/>
      <c r="H224" s="1"/>
      <c r="I224" s="1"/>
      <c r="J224" s="1"/>
      <c r="K224" s="1"/>
      <c r="L224" s="1"/>
      <c r="M224" s="1"/>
      <c r="N224" s="1"/>
      <c r="O224" s="1"/>
    </row>
    <row r="225" spans="1:15" ht="15.95" customHeight="1" x14ac:dyDescent="0.25">
      <c r="A225" s="4"/>
      <c r="B225" s="1"/>
      <c r="C225" s="1"/>
      <c r="D225" s="1"/>
      <c r="E225" s="1"/>
      <c r="F225" s="1"/>
      <c r="G225" s="1"/>
      <c r="H225" s="1"/>
      <c r="I225" s="1"/>
      <c r="J225" s="1"/>
      <c r="K225" s="1"/>
      <c r="L225" s="1"/>
      <c r="M225" s="1"/>
      <c r="N225" s="1"/>
      <c r="O225" s="1"/>
    </row>
    <row r="226" spans="1:15" ht="15.95" customHeight="1" x14ac:dyDescent="0.25">
      <c r="A226" s="4"/>
      <c r="B226" s="1"/>
      <c r="C226" s="1"/>
      <c r="D226" s="1"/>
      <c r="E226" s="1"/>
      <c r="F226" s="1"/>
      <c r="G226" s="1"/>
      <c r="H226" s="1"/>
      <c r="I226" s="1"/>
      <c r="J226" s="1"/>
      <c r="K226" s="1"/>
      <c r="L226" s="1"/>
      <c r="M226" s="1"/>
      <c r="N226" s="1"/>
      <c r="O226" s="1"/>
    </row>
    <row r="227" spans="1:15" ht="15.95" customHeight="1" x14ac:dyDescent="0.25">
      <c r="A227" s="4"/>
      <c r="B227" s="1"/>
      <c r="C227" s="1"/>
      <c r="D227" s="1"/>
      <c r="E227" s="1"/>
      <c r="F227" s="1"/>
      <c r="G227" s="1"/>
      <c r="H227" s="1"/>
      <c r="I227" s="1"/>
      <c r="J227" s="1"/>
      <c r="K227" s="1"/>
      <c r="L227" s="1"/>
      <c r="M227" s="1"/>
      <c r="N227" s="1"/>
      <c r="O227" s="1"/>
    </row>
    <row r="228" spans="1:15" ht="15.95" customHeight="1" x14ac:dyDescent="0.25">
      <c r="A228" s="4"/>
      <c r="B228" s="1"/>
      <c r="C228" s="1"/>
      <c r="D228" s="1"/>
      <c r="E228" s="1"/>
      <c r="F228" s="1"/>
      <c r="G228" s="1"/>
      <c r="H228" s="1"/>
      <c r="I228" s="1"/>
      <c r="J228" s="1"/>
      <c r="K228" s="1"/>
      <c r="L228" s="1"/>
      <c r="M228" s="1"/>
      <c r="N228" s="1"/>
      <c r="O228" s="1"/>
    </row>
    <row r="229" spans="1:15" ht="15.95" customHeight="1" x14ac:dyDescent="0.25">
      <c r="A229" s="4"/>
      <c r="B229" s="1"/>
      <c r="C229" s="1"/>
      <c r="D229" s="1"/>
      <c r="E229" s="1"/>
      <c r="F229" s="1"/>
      <c r="G229" s="1"/>
      <c r="H229" s="1"/>
      <c r="I229" s="1"/>
      <c r="J229" s="1"/>
      <c r="K229" s="1"/>
      <c r="L229" s="1"/>
      <c r="M229" s="1"/>
      <c r="N229" s="1"/>
      <c r="O229" s="1"/>
    </row>
    <row r="230" spans="1:15" ht="15.95" customHeight="1" x14ac:dyDescent="0.25">
      <c r="A230" s="4"/>
      <c r="B230" s="1"/>
      <c r="C230" s="1"/>
      <c r="D230" s="1"/>
      <c r="E230" s="1"/>
      <c r="F230" s="1"/>
      <c r="G230" s="1"/>
      <c r="H230" s="1"/>
      <c r="I230" s="1"/>
      <c r="J230" s="1"/>
      <c r="K230" s="1"/>
      <c r="L230" s="1"/>
      <c r="M230" s="1"/>
      <c r="N230" s="1"/>
      <c r="O230" s="1"/>
    </row>
    <row r="231" spans="1:15" ht="15.95" customHeight="1" x14ac:dyDescent="0.25">
      <c r="A231" s="4"/>
      <c r="B231" s="1"/>
      <c r="C231" s="1"/>
      <c r="D231" s="1"/>
      <c r="E231" s="1"/>
      <c r="F231" s="1"/>
      <c r="G231" s="1"/>
      <c r="H231" s="1"/>
      <c r="I231" s="1"/>
      <c r="J231" s="1"/>
      <c r="K231" s="1"/>
      <c r="L231" s="1"/>
      <c r="M231" s="1"/>
      <c r="N231" s="1"/>
      <c r="O231" s="1"/>
    </row>
    <row r="232" spans="1:15" ht="15.95" customHeight="1" x14ac:dyDescent="0.25">
      <c r="A232" s="4"/>
      <c r="B232" s="1"/>
      <c r="C232" s="1"/>
      <c r="D232" s="1"/>
      <c r="E232" s="1"/>
      <c r="F232" s="1"/>
      <c r="G232" s="1"/>
      <c r="H232" s="1"/>
      <c r="I232" s="1"/>
      <c r="J232" s="1"/>
      <c r="K232" s="1"/>
      <c r="L232" s="1"/>
      <c r="M232" s="1"/>
      <c r="N232" s="1"/>
      <c r="O232" s="1"/>
    </row>
    <row r="233" spans="1:15" ht="15.95" customHeight="1" x14ac:dyDescent="0.25">
      <c r="A233" s="4"/>
      <c r="B233" s="1"/>
      <c r="C233" s="1"/>
      <c r="D233" s="1"/>
      <c r="E233" s="1"/>
      <c r="F233" s="1"/>
      <c r="G233" s="1"/>
      <c r="H233" s="1"/>
      <c r="I233" s="1"/>
      <c r="J233" s="1"/>
      <c r="K233" s="1"/>
      <c r="L233" s="1"/>
      <c r="M233" s="1"/>
      <c r="N233" s="1"/>
      <c r="O233" s="1"/>
    </row>
    <row r="234" spans="1:15" ht="15.95" customHeight="1" x14ac:dyDescent="0.25">
      <c r="A234" s="4"/>
      <c r="B234" s="1"/>
      <c r="C234" s="1"/>
      <c r="D234" s="1"/>
      <c r="E234" s="1"/>
      <c r="F234" s="1"/>
      <c r="G234" s="1"/>
      <c r="H234" s="1"/>
      <c r="I234" s="1"/>
      <c r="J234" s="1"/>
      <c r="K234" s="1"/>
      <c r="L234" s="1"/>
      <c r="M234" s="1"/>
      <c r="N234" s="1"/>
      <c r="O234" s="1"/>
    </row>
    <row r="235" spans="1:15" ht="15.95" customHeight="1" x14ac:dyDescent="0.25">
      <c r="A235" s="4"/>
      <c r="B235" s="1"/>
      <c r="C235" s="1"/>
      <c r="D235" s="1"/>
      <c r="E235" s="1"/>
      <c r="F235" s="1"/>
      <c r="G235" s="1"/>
      <c r="H235" s="1"/>
      <c r="I235" s="1"/>
      <c r="J235" s="1"/>
      <c r="K235" s="1"/>
      <c r="L235" s="1"/>
      <c r="M235" s="1"/>
      <c r="N235" s="1"/>
      <c r="O235" s="1"/>
    </row>
    <row r="236" spans="1:15" ht="15.95" customHeight="1" x14ac:dyDescent="0.25">
      <c r="A236" s="4"/>
      <c r="B236" s="1"/>
      <c r="C236" s="1"/>
      <c r="D236" s="1"/>
      <c r="E236" s="1"/>
      <c r="F236" s="1"/>
      <c r="G236" s="1"/>
      <c r="H236" s="1"/>
      <c r="I236" s="1"/>
      <c r="J236" s="1"/>
      <c r="K236" s="1"/>
      <c r="L236" s="1"/>
      <c r="M236" s="1"/>
      <c r="N236" s="1"/>
      <c r="O236" s="1"/>
    </row>
    <row r="237" spans="1:15" ht="15.95" customHeight="1" x14ac:dyDescent="0.25">
      <c r="A237" s="4"/>
      <c r="B237" s="1"/>
      <c r="C237" s="1"/>
      <c r="D237" s="1"/>
      <c r="E237" s="1"/>
      <c r="F237" s="1"/>
      <c r="G237" s="1"/>
      <c r="H237" s="1"/>
      <c r="I237" s="1"/>
      <c r="J237" s="1"/>
      <c r="K237" s="1"/>
      <c r="L237" s="1"/>
      <c r="M237" s="1"/>
      <c r="N237" s="1"/>
      <c r="O237" s="1"/>
    </row>
    <row r="238" spans="1:15" ht="15.95" customHeight="1" x14ac:dyDescent="0.25">
      <c r="A238" s="4"/>
      <c r="B238" s="1"/>
      <c r="C238" s="1"/>
      <c r="D238" s="1"/>
      <c r="E238" s="1"/>
      <c r="F238" s="1"/>
      <c r="G238" s="1"/>
      <c r="H238" s="1"/>
      <c r="I238" s="1"/>
      <c r="J238" s="1"/>
      <c r="K238" s="1"/>
      <c r="L238" s="1"/>
      <c r="M238" s="1"/>
      <c r="N238" s="1"/>
      <c r="O238" s="1"/>
    </row>
    <row r="239" spans="1:15" ht="15.95" customHeight="1" x14ac:dyDescent="0.25">
      <c r="A239" s="4"/>
      <c r="B239" s="1"/>
      <c r="C239" s="1"/>
      <c r="D239" s="1"/>
      <c r="E239" s="1"/>
      <c r="F239" s="1"/>
      <c r="G239" s="1"/>
      <c r="H239" s="1"/>
      <c r="I239" s="1"/>
      <c r="J239" s="1"/>
      <c r="K239" s="1"/>
      <c r="L239" s="1"/>
      <c r="M239" s="1"/>
      <c r="N239" s="1"/>
      <c r="O239" s="1"/>
    </row>
    <row r="240" spans="1:15" ht="15.95" customHeight="1" x14ac:dyDescent="0.25">
      <c r="A240" s="4"/>
      <c r="B240" s="1"/>
      <c r="C240" s="1"/>
      <c r="D240" s="1"/>
      <c r="E240" s="1"/>
      <c r="F240" s="1"/>
      <c r="G240" s="1"/>
      <c r="H240" s="1"/>
      <c r="I240" s="1"/>
      <c r="J240" s="1"/>
      <c r="K240" s="1"/>
      <c r="L240" s="1"/>
      <c r="M240" s="1"/>
      <c r="N240" s="1"/>
      <c r="O240" s="1"/>
    </row>
    <row r="241" spans="1:15" ht="15.95" customHeight="1" x14ac:dyDescent="0.25">
      <c r="A241" s="4"/>
      <c r="B241" s="1"/>
      <c r="C241" s="1"/>
      <c r="D241" s="1"/>
      <c r="E241" s="1"/>
      <c r="F241" s="1"/>
      <c r="G241" s="1"/>
      <c r="H241" s="1"/>
      <c r="I241" s="1"/>
      <c r="J241" s="1"/>
      <c r="K241" s="1"/>
      <c r="L241" s="1"/>
      <c r="M241" s="1"/>
      <c r="N241" s="1"/>
      <c r="O241" s="1"/>
    </row>
    <row r="242" spans="1:15" ht="15.95" customHeight="1" x14ac:dyDescent="0.25">
      <c r="A242" s="4"/>
      <c r="B242" s="1"/>
      <c r="C242" s="1"/>
      <c r="D242" s="1"/>
      <c r="E242" s="1"/>
      <c r="F242" s="1"/>
      <c r="G242" s="1"/>
      <c r="H242" s="1"/>
      <c r="I242" s="1"/>
      <c r="J242" s="1"/>
      <c r="K242" s="1"/>
      <c r="L242" s="1"/>
      <c r="M242" s="1"/>
      <c r="N242" s="1"/>
      <c r="O242" s="1"/>
    </row>
    <row r="243" spans="1:15" ht="15.95" customHeight="1" x14ac:dyDescent="0.25">
      <c r="A243" s="4"/>
      <c r="B243" s="1"/>
      <c r="C243" s="1"/>
      <c r="D243" s="1"/>
      <c r="E243" s="1"/>
      <c r="F243" s="1"/>
      <c r="G243" s="1"/>
      <c r="H243" s="1"/>
      <c r="I243" s="1"/>
      <c r="J243" s="1"/>
      <c r="K243" s="1"/>
      <c r="L243" s="1"/>
      <c r="M243" s="1"/>
      <c r="N243" s="1"/>
      <c r="O243" s="1"/>
    </row>
    <row r="244" spans="1:15" ht="15.95" customHeight="1" x14ac:dyDescent="0.25">
      <c r="A244" s="4"/>
      <c r="B244" s="1"/>
      <c r="C244" s="1"/>
      <c r="D244" s="1"/>
      <c r="E244" s="1"/>
      <c r="F244" s="1"/>
      <c r="G244" s="1"/>
      <c r="H244" s="1"/>
      <c r="I244" s="1"/>
      <c r="J244" s="1"/>
      <c r="K244" s="1"/>
      <c r="L244" s="1"/>
      <c r="M244" s="1"/>
      <c r="N244" s="1"/>
      <c r="O244" s="1"/>
    </row>
    <row r="245" spans="1:15" ht="15.95" customHeight="1" x14ac:dyDescent="0.25">
      <c r="A245" s="4"/>
      <c r="B245" s="1"/>
      <c r="C245" s="1"/>
      <c r="D245" s="1"/>
      <c r="E245" s="1"/>
      <c r="F245" s="1"/>
      <c r="G245" s="1"/>
      <c r="H245" s="1"/>
      <c r="I245" s="1"/>
      <c r="J245" s="1"/>
      <c r="K245" s="1"/>
      <c r="L245" s="1"/>
      <c r="M245" s="1"/>
      <c r="N245" s="1"/>
      <c r="O245" s="1"/>
    </row>
    <row r="246" spans="1:15" ht="15.95" customHeight="1" x14ac:dyDescent="0.25">
      <c r="A246" s="4"/>
      <c r="B246" s="1"/>
      <c r="C246" s="1"/>
      <c r="D246" s="1"/>
      <c r="E246" s="1"/>
      <c r="F246" s="1"/>
      <c r="G246" s="1"/>
      <c r="H246" s="1"/>
      <c r="I246" s="1"/>
      <c r="J246" s="1"/>
      <c r="K246" s="1"/>
      <c r="L246" s="1"/>
      <c r="M246" s="1"/>
      <c r="N246" s="1"/>
      <c r="O246" s="1"/>
    </row>
    <row r="247" spans="1:15" ht="15.95" customHeight="1" x14ac:dyDescent="0.25">
      <c r="A247" s="4"/>
      <c r="B247" s="1"/>
      <c r="C247" s="1"/>
      <c r="D247" s="1"/>
      <c r="E247" s="1"/>
      <c r="F247" s="1"/>
      <c r="G247" s="1"/>
      <c r="H247" s="1"/>
      <c r="I247" s="1"/>
      <c r="J247" s="1"/>
      <c r="K247" s="1"/>
      <c r="L247" s="1"/>
      <c r="M247" s="1"/>
      <c r="N247" s="1"/>
      <c r="O247" s="1"/>
    </row>
    <row r="248" spans="1:15" ht="15.95" customHeight="1" x14ac:dyDescent="0.25">
      <c r="A248" s="4"/>
      <c r="B248" s="1"/>
      <c r="C248" s="1"/>
      <c r="D248" s="1"/>
      <c r="E248" s="1"/>
      <c r="F248" s="1"/>
      <c r="G248" s="1"/>
      <c r="H248" s="1"/>
      <c r="I248" s="1"/>
      <c r="J248" s="1"/>
      <c r="K248" s="1"/>
      <c r="L248" s="1"/>
      <c r="M248" s="1"/>
      <c r="N248" s="1"/>
      <c r="O248" s="1"/>
    </row>
    <row r="249" spans="1:15" ht="15.95" customHeight="1" x14ac:dyDescent="0.25">
      <c r="A249" s="4"/>
      <c r="B249" s="1"/>
      <c r="C249" s="1"/>
      <c r="D249" s="1"/>
      <c r="E249" s="1"/>
      <c r="F249" s="1"/>
      <c r="G249" s="1"/>
      <c r="H249" s="1"/>
      <c r="I249" s="1"/>
      <c r="J249" s="1"/>
      <c r="K249" s="1"/>
      <c r="L249" s="1"/>
      <c r="M249" s="1"/>
      <c r="N249" s="1"/>
      <c r="O249" s="1"/>
    </row>
    <row r="250" spans="1:15" ht="15.95" customHeight="1" x14ac:dyDescent="0.25">
      <c r="A250" s="4"/>
      <c r="B250" s="1"/>
      <c r="C250" s="1"/>
      <c r="D250" s="1"/>
      <c r="E250" s="1"/>
      <c r="F250" s="1"/>
      <c r="G250" s="1"/>
      <c r="H250" s="1"/>
      <c r="I250" s="1"/>
      <c r="J250" s="1"/>
      <c r="K250" s="1"/>
      <c r="L250" s="1"/>
      <c r="M250" s="1"/>
      <c r="N250" s="1"/>
      <c r="O250" s="1"/>
    </row>
    <row r="251" spans="1:15" ht="15.95" customHeight="1" x14ac:dyDescent="0.25">
      <c r="A251" s="4"/>
      <c r="B251" s="1"/>
      <c r="C251" s="1"/>
      <c r="D251" s="1"/>
      <c r="E251" s="1"/>
      <c r="F251" s="1"/>
      <c r="G251" s="1"/>
      <c r="H251" s="1"/>
      <c r="I251" s="1"/>
      <c r="J251" s="1"/>
      <c r="K251" s="1"/>
      <c r="L251" s="1"/>
      <c r="M251" s="1"/>
      <c r="N251" s="1"/>
      <c r="O251" s="1"/>
    </row>
    <row r="252" spans="1:15" ht="15.95" customHeight="1" x14ac:dyDescent="0.25">
      <c r="A252" s="4"/>
      <c r="B252" s="1"/>
      <c r="C252" s="1"/>
      <c r="D252" s="1"/>
      <c r="E252" s="1"/>
      <c r="F252" s="1"/>
      <c r="G252" s="1"/>
      <c r="H252" s="1"/>
      <c r="I252" s="1"/>
      <c r="J252" s="1"/>
      <c r="K252" s="1"/>
      <c r="L252" s="1"/>
      <c r="M252" s="1"/>
      <c r="N252" s="1"/>
      <c r="O252" s="1"/>
    </row>
    <row r="253" spans="1:15" ht="15.95" customHeight="1" x14ac:dyDescent="0.25">
      <c r="A253" s="4"/>
      <c r="B253" s="1"/>
      <c r="C253" s="1"/>
      <c r="D253" s="1"/>
      <c r="E253" s="1"/>
      <c r="F253" s="1"/>
      <c r="G253" s="1"/>
      <c r="H253" s="1"/>
      <c r="I253" s="1"/>
      <c r="J253" s="1"/>
      <c r="K253" s="1"/>
      <c r="L253" s="1"/>
      <c r="M253" s="1"/>
      <c r="N253" s="1"/>
      <c r="O253" s="1"/>
    </row>
    <row r="254" spans="1:15" ht="15.95" customHeight="1" x14ac:dyDescent="0.25">
      <c r="A254" s="4"/>
      <c r="B254" s="1"/>
      <c r="C254" s="1"/>
      <c r="D254" s="1"/>
      <c r="E254" s="1"/>
      <c r="F254" s="1"/>
      <c r="G254" s="1"/>
      <c r="H254" s="1"/>
      <c r="I254" s="1"/>
      <c r="J254" s="1"/>
      <c r="K254" s="1"/>
      <c r="L254" s="1"/>
      <c r="M254" s="1"/>
      <c r="N254" s="1"/>
      <c r="O254" s="1"/>
    </row>
    <row r="255" spans="1:15" ht="15.95" customHeight="1" x14ac:dyDescent="0.25">
      <c r="A255" s="4"/>
      <c r="B255" s="1"/>
      <c r="C255" s="1"/>
      <c r="D255" s="1"/>
      <c r="E255" s="1"/>
      <c r="F255" s="1"/>
      <c r="G255" s="1"/>
      <c r="H255" s="1"/>
      <c r="I255" s="1"/>
      <c r="J255" s="1"/>
      <c r="K255" s="1"/>
      <c r="L255" s="1"/>
      <c r="M255" s="1"/>
      <c r="N255" s="1"/>
      <c r="O255" s="1"/>
    </row>
    <row r="256" spans="1:15" ht="15.95" customHeight="1" x14ac:dyDescent="0.25">
      <c r="A256" s="4"/>
      <c r="B256" s="1"/>
      <c r="C256" s="1"/>
      <c r="D256" s="1"/>
      <c r="E256" s="1"/>
      <c r="F256" s="1"/>
      <c r="G256" s="1"/>
      <c r="H256" s="1"/>
      <c r="I256" s="1"/>
      <c r="J256" s="1"/>
      <c r="K256" s="1"/>
      <c r="L256" s="1"/>
      <c r="M256" s="1"/>
      <c r="N256" s="1"/>
      <c r="O256" s="1"/>
    </row>
    <row r="257" spans="1:15" ht="15.95" customHeight="1" x14ac:dyDescent="0.25">
      <c r="A257" s="4"/>
      <c r="B257" s="1"/>
      <c r="C257" s="1"/>
      <c r="D257" s="1"/>
      <c r="E257" s="1"/>
      <c r="F257" s="1"/>
      <c r="G257" s="1"/>
      <c r="H257" s="1"/>
      <c r="I257" s="1"/>
      <c r="J257" s="1"/>
      <c r="K257" s="1"/>
      <c r="L257" s="1"/>
      <c r="M257" s="1"/>
      <c r="N257" s="1"/>
      <c r="O257" s="1"/>
    </row>
    <row r="258" spans="1:15" ht="15.95" customHeight="1" x14ac:dyDescent="0.25">
      <c r="A258" s="4"/>
      <c r="B258" s="1"/>
      <c r="C258" s="1"/>
      <c r="D258" s="1"/>
      <c r="E258" s="1"/>
      <c r="F258" s="1"/>
      <c r="G258" s="1"/>
      <c r="H258" s="1"/>
      <c r="I258" s="1"/>
      <c r="J258" s="1"/>
      <c r="K258" s="1"/>
      <c r="L258" s="1"/>
      <c r="M258" s="1"/>
      <c r="N258" s="1"/>
      <c r="O258" s="1"/>
    </row>
    <row r="259" spans="1:15" ht="15.95" customHeight="1" x14ac:dyDescent="0.25">
      <c r="A259" s="4"/>
      <c r="B259" s="1"/>
      <c r="C259" s="1"/>
      <c r="D259" s="1"/>
      <c r="E259" s="1"/>
      <c r="F259" s="1"/>
      <c r="G259" s="1"/>
      <c r="H259" s="1"/>
      <c r="I259" s="1"/>
      <c r="J259" s="1"/>
      <c r="K259" s="1"/>
      <c r="L259" s="1"/>
      <c r="M259" s="1"/>
      <c r="N259" s="1"/>
      <c r="O259" s="1"/>
    </row>
    <row r="260" spans="1:15" ht="15.95" customHeight="1" x14ac:dyDescent="0.25">
      <c r="A260" s="4"/>
      <c r="B260" s="1"/>
      <c r="C260" s="1"/>
      <c r="D260" s="1"/>
      <c r="E260" s="1"/>
      <c r="F260" s="1"/>
      <c r="G260" s="1"/>
      <c r="H260" s="1"/>
      <c r="I260" s="1"/>
      <c r="J260" s="1"/>
      <c r="K260" s="1"/>
      <c r="L260" s="1"/>
      <c r="M260" s="1"/>
      <c r="N260" s="1"/>
      <c r="O260" s="1"/>
    </row>
    <row r="261" spans="1:15" ht="15.95" customHeight="1" x14ac:dyDescent="0.25">
      <c r="A261" s="4"/>
      <c r="B261" s="1"/>
      <c r="C261" s="1"/>
      <c r="D261" s="1"/>
      <c r="E261" s="1"/>
      <c r="F261" s="1"/>
      <c r="G261" s="1"/>
      <c r="H261" s="1"/>
      <c r="I261" s="1"/>
      <c r="J261" s="1"/>
      <c r="K261" s="1"/>
      <c r="L261" s="1"/>
      <c r="M261" s="1"/>
      <c r="N261" s="1"/>
      <c r="O261" s="1"/>
    </row>
    <row r="262" spans="1:15" ht="15.95" customHeight="1" x14ac:dyDescent="0.25">
      <c r="A262" s="4"/>
      <c r="B262" s="1"/>
      <c r="C262" s="1"/>
      <c r="D262" s="1"/>
      <c r="E262" s="1"/>
      <c r="F262" s="1"/>
      <c r="G262" s="1"/>
      <c r="H262" s="1"/>
      <c r="I262" s="1"/>
      <c r="J262" s="1"/>
      <c r="K262" s="1"/>
      <c r="L262" s="1"/>
      <c r="M262" s="1"/>
      <c r="N262" s="1"/>
      <c r="O262" s="1"/>
    </row>
    <row r="263" spans="1:15" ht="15.95" customHeight="1" x14ac:dyDescent="0.25">
      <c r="A263" s="4"/>
      <c r="B263" s="1"/>
      <c r="C263" s="1"/>
      <c r="D263" s="1"/>
      <c r="E263" s="1"/>
      <c r="F263" s="1"/>
      <c r="G263" s="1"/>
      <c r="H263" s="1"/>
      <c r="I263" s="1"/>
      <c r="J263" s="1"/>
      <c r="K263" s="1"/>
      <c r="L263" s="1"/>
      <c r="M263" s="1"/>
      <c r="N263" s="1"/>
      <c r="O263" s="1"/>
    </row>
    <row r="264" spans="1:15" ht="15.95" customHeight="1" x14ac:dyDescent="0.25">
      <c r="A264" s="4"/>
      <c r="B264" s="1"/>
      <c r="C264" s="1"/>
      <c r="D264" s="1"/>
      <c r="E264" s="1"/>
      <c r="F264" s="1"/>
      <c r="G264" s="1"/>
      <c r="H264" s="1"/>
      <c r="I264" s="1"/>
      <c r="J264" s="1"/>
      <c r="K264" s="1"/>
      <c r="L264" s="1"/>
      <c r="M264" s="1"/>
      <c r="N264" s="1"/>
      <c r="O264" s="1"/>
    </row>
    <row r="265" spans="1:15" ht="15.95" customHeight="1" x14ac:dyDescent="0.25">
      <c r="A265" s="4"/>
      <c r="B265" s="1"/>
      <c r="C265" s="1"/>
      <c r="D265" s="1"/>
      <c r="E265" s="1"/>
      <c r="F265" s="1"/>
      <c r="G265" s="1"/>
      <c r="H265" s="1"/>
      <c r="I265" s="1"/>
      <c r="J265" s="1"/>
      <c r="K265" s="1"/>
      <c r="L265" s="1"/>
      <c r="M265" s="1"/>
      <c r="N265" s="1"/>
      <c r="O265" s="1"/>
    </row>
    <row r="266" spans="1:15" ht="15.95" customHeight="1" x14ac:dyDescent="0.25">
      <c r="A266" s="4"/>
      <c r="B266" s="1"/>
      <c r="C266" s="1"/>
      <c r="D266" s="1"/>
      <c r="E266" s="1"/>
      <c r="F266" s="1"/>
      <c r="G266" s="1"/>
      <c r="H266" s="1"/>
      <c r="I266" s="1"/>
      <c r="J266" s="1"/>
      <c r="K266" s="1"/>
      <c r="L266" s="1"/>
      <c r="M266" s="1"/>
      <c r="N266" s="1"/>
      <c r="O266" s="1"/>
    </row>
    <row r="267" spans="1:15" ht="15.95" customHeight="1" x14ac:dyDescent="0.25">
      <c r="A267" s="4"/>
      <c r="B267" s="1"/>
      <c r="C267" s="1"/>
      <c r="D267" s="1"/>
      <c r="E267" s="1"/>
      <c r="F267" s="1"/>
      <c r="G267" s="1"/>
      <c r="H267" s="1"/>
      <c r="I267" s="1"/>
      <c r="J267" s="1"/>
      <c r="K267" s="1"/>
      <c r="L267" s="1"/>
      <c r="M267" s="1"/>
      <c r="N267" s="1"/>
      <c r="O267" s="1"/>
    </row>
    <row r="268" spans="1:15" ht="15.95" customHeight="1" x14ac:dyDescent="0.25">
      <c r="A268" s="4"/>
      <c r="B268" s="1"/>
      <c r="C268" s="1"/>
      <c r="D268" s="1"/>
      <c r="E268" s="1"/>
      <c r="F268" s="1"/>
      <c r="G268" s="1"/>
      <c r="H268" s="1"/>
      <c r="I268" s="1"/>
      <c r="J268" s="1"/>
      <c r="K268" s="1"/>
      <c r="L268" s="1"/>
      <c r="M268" s="1"/>
      <c r="N268" s="1"/>
      <c r="O268" s="1"/>
    </row>
    <row r="269" spans="1:15" ht="15.95" customHeight="1" x14ac:dyDescent="0.25">
      <c r="A269" s="4"/>
      <c r="B269" s="1"/>
      <c r="C269" s="1"/>
      <c r="D269" s="1"/>
      <c r="E269" s="1"/>
      <c r="F269" s="1"/>
      <c r="G269" s="1"/>
      <c r="H269" s="1"/>
      <c r="I269" s="1"/>
      <c r="J269" s="1"/>
      <c r="K269" s="1"/>
      <c r="L269" s="1"/>
      <c r="M269" s="1"/>
      <c r="N269" s="1"/>
      <c r="O269" s="1"/>
    </row>
    <row r="270" spans="1:15" ht="15.95" customHeight="1" x14ac:dyDescent="0.25">
      <c r="A270" s="4"/>
      <c r="B270" s="1"/>
      <c r="C270" s="1"/>
      <c r="D270" s="1"/>
      <c r="E270" s="1"/>
      <c r="F270" s="1"/>
      <c r="G270" s="1"/>
      <c r="H270" s="1"/>
      <c r="I270" s="1"/>
      <c r="J270" s="1"/>
      <c r="K270" s="1"/>
      <c r="L270" s="1"/>
      <c r="M270" s="1"/>
      <c r="N270" s="1"/>
      <c r="O270" s="1"/>
    </row>
    <row r="271" spans="1:15" ht="15.95" customHeight="1" x14ac:dyDescent="0.25">
      <c r="A271" s="4"/>
      <c r="B271" s="1"/>
      <c r="C271" s="1"/>
      <c r="D271" s="1"/>
      <c r="E271" s="1"/>
      <c r="F271" s="1"/>
      <c r="G271" s="1"/>
      <c r="H271" s="1"/>
      <c r="I271" s="1"/>
      <c r="J271" s="1"/>
      <c r="K271" s="1"/>
      <c r="L271" s="1"/>
      <c r="M271" s="1"/>
      <c r="N271" s="1"/>
      <c r="O271" s="1"/>
    </row>
    <row r="272" spans="1:15" ht="15.95" customHeight="1" x14ac:dyDescent="0.25">
      <c r="A272" s="4"/>
      <c r="B272" s="1"/>
      <c r="C272" s="1"/>
      <c r="D272" s="1"/>
      <c r="E272" s="1"/>
      <c r="F272" s="1"/>
      <c r="G272" s="1"/>
      <c r="H272" s="1"/>
      <c r="I272" s="1"/>
      <c r="J272" s="1"/>
      <c r="K272" s="1"/>
      <c r="L272" s="1"/>
      <c r="M272" s="1"/>
      <c r="N272" s="1"/>
      <c r="O272" s="1"/>
    </row>
    <row r="273" spans="1:15" ht="15.95" customHeight="1" x14ac:dyDescent="0.25">
      <c r="A273" s="4"/>
      <c r="B273" s="1"/>
      <c r="C273" s="1"/>
      <c r="D273" s="1"/>
      <c r="E273" s="1"/>
      <c r="F273" s="1"/>
      <c r="G273" s="1"/>
      <c r="H273" s="1"/>
      <c r="I273" s="1"/>
      <c r="J273" s="1"/>
      <c r="K273" s="1"/>
      <c r="L273" s="1"/>
      <c r="M273" s="1"/>
      <c r="N273" s="1"/>
      <c r="O273" s="1"/>
    </row>
    <row r="274" spans="1:15" ht="15.95" customHeight="1" x14ac:dyDescent="0.25">
      <c r="A274" s="4"/>
      <c r="B274" s="1"/>
      <c r="C274" s="1"/>
      <c r="D274" s="1"/>
      <c r="E274" s="1"/>
      <c r="F274" s="1"/>
      <c r="G274" s="1"/>
      <c r="H274" s="1"/>
      <c r="I274" s="1"/>
      <c r="J274" s="1"/>
      <c r="K274" s="1"/>
      <c r="L274" s="1"/>
      <c r="M274" s="1"/>
      <c r="N274" s="1"/>
      <c r="O274" s="1"/>
    </row>
    <row r="275" spans="1:15" ht="15.95" customHeight="1" x14ac:dyDescent="0.25">
      <c r="A275" s="4"/>
      <c r="B275" s="1"/>
      <c r="C275" s="1"/>
      <c r="D275" s="1"/>
      <c r="E275" s="1"/>
      <c r="F275" s="1"/>
      <c r="G275" s="1"/>
      <c r="H275" s="1"/>
      <c r="I275" s="1"/>
      <c r="J275" s="1"/>
      <c r="K275" s="1"/>
      <c r="L275" s="1"/>
      <c r="M275" s="1"/>
      <c r="N275" s="1"/>
      <c r="O275" s="1"/>
    </row>
    <row r="276" spans="1:15" ht="15.95" customHeight="1" x14ac:dyDescent="0.25">
      <c r="A276" s="4"/>
      <c r="B276" s="1"/>
      <c r="C276" s="1"/>
      <c r="D276" s="1"/>
      <c r="E276" s="1"/>
      <c r="F276" s="1"/>
      <c r="G276" s="1"/>
      <c r="H276" s="1"/>
      <c r="I276" s="1"/>
      <c r="J276" s="1"/>
      <c r="K276" s="1"/>
      <c r="L276" s="1"/>
      <c r="M276" s="1"/>
      <c r="N276" s="1"/>
      <c r="O276" s="1"/>
    </row>
    <row r="277" spans="1:15" ht="15.95" customHeight="1" x14ac:dyDescent="0.25">
      <c r="A277" s="4"/>
      <c r="B277" s="1"/>
      <c r="C277" s="1"/>
      <c r="D277" s="1"/>
      <c r="E277" s="1"/>
      <c r="F277" s="1"/>
      <c r="G277" s="1"/>
      <c r="H277" s="1"/>
      <c r="I277" s="1"/>
      <c r="J277" s="1"/>
      <c r="K277" s="1"/>
      <c r="L277" s="1"/>
      <c r="M277" s="1"/>
      <c r="N277" s="1"/>
      <c r="O277" s="1"/>
    </row>
    <row r="278" spans="1:15" ht="15.95" customHeight="1" x14ac:dyDescent="0.25">
      <c r="A278" s="4"/>
      <c r="B278" s="1"/>
      <c r="C278" s="1"/>
      <c r="D278" s="1"/>
      <c r="E278" s="1"/>
      <c r="F278" s="1"/>
      <c r="G278" s="1"/>
      <c r="H278" s="1"/>
      <c r="I278" s="1"/>
      <c r="J278" s="1"/>
      <c r="K278" s="1"/>
      <c r="L278" s="1"/>
      <c r="M278" s="1"/>
      <c r="N278" s="1"/>
      <c r="O278" s="1"/>
    </row>
    <row r="279" spans="1:15" ht="15.95" customHeight="1" x14ac:dyDescent="0.25">
      <c r="A279" s="4"/>
      <c r="B279" s="1"/>
      <c r="C279" s="1"/>
      <c r="D279" s="1"/>
      <c r="E279" s="1"/>
      <c r="F279" s="1"/>
      <c r="G279" s="1"/>
      <c r="H279" s="1"/>
      <c r="I279" s="1"/>
      <c r="J279" s="1"/>
      <c r="K279" s="1"/>
      <c r="L279" s="1"/>
      <c r="M279" s="1"/>
      <c r="N279" s="1"/>
      <c r="O279" s="1"/>
    </row>
    <row r="280" spans="1:15" ht="15.95" customHeight="1" x14ac:dyDescent="0.25">
      <c r="A280" s="4"/>
      <c r="B280" s="1"/>
      <c r="C280" s="1"/>
      <c r="D280" s="1"/>
      <c r="E280" s="1"/>
      <c r="F280" s="1"/>
      <c r="G280" s="1"/>
      <c r="H280" s="1"/>
      <c r="I280" s="1"/>
      <c r="J280" s="1"/>
      <c r="K280" s="1"/>
      <c r="L280" s="1"/>
      <c r="M280" s="1"/>
      <c r="N280" s="1"/>
      <c r="O280" s="1"/>
    </row>
    <row r="281" spans="1:15" ht="15.95" customHeight="1" x14ac:dyDescent="0.25">
      <c r="A281" s="4"/>
      <c r="B281" s="1"/>
      <c r="C281" s="1"/>
      <c r="D281" s="1"/>
      <c r="E281" s="1"/>
      <c r="F281" s="1"/>
      <c r="G281" s="1"/>
      <c r="H281" s="1"/>
      <c r="I281" s="1"/>
      <c r="J281" s="1"/>
      <c r="K281" s="1"/>
      <c r="L281" s="1"/>
      <c r="M281" s="1"/>
      <c r="N281" s="1"/>
      <c r="O281" s="1"/>
    </row>
    <row r="282" spans="1:15" ht="15.95" customHeight="1" x14ac:dyDescent="0.25">
      <c r="A282" s="4"/>
      <c r="B282" s="1"/>
      <c r="C282" s="1"/>
      <c r="D282" s="1"/>
      <c r="E282" s="1"/>
      <c r="F282" s="1"/>
      <c r="G282" s="1"/>
      <c r="H282" s="1"/>
      <c r="I282" s="1"/>
      <c r="J282" s="1"/>
      <c r="K282" s="1"/>
      <c r="L282" s="1"/>
      <c r="M282" s="1"/>
      <c r="N282" s="1"/>
      <c r="O282" s="1"/>
    </row>
    <row r="283" spans="1:15" ht="15.95" customHeight="1" x14ac:dyDescent="0.25">
      <c r="A283" s="4"/>
      <c r="B283" s="1"/>
      <c r="C283" s="1"/>
      <c r="D283" s="1"/>
      <c r="E283" s="1"/>
      <c r="F283" s="1"/>
      <c r="G283" s="1"/>
      <c r="H283" s="1"/>
      <c r="I283" s="1"/>
      <c r="J283" s="1"/>
      <c r="K283" s="1"/>
      <c r="L283" s="1"/>
      <c r="M283" s="1"/>
      <c r="N283" s="1"/>
      <c r="O283" s="1"/>
    </row>
    <row r="284" spans="1:15" ht="15.95" customHeight="1" x14ac:dyDescent="0.25">
      <c r="A284" s="4"/>
      <c r="B284" s="1"/>
      <c r="C284" s="1"/>
      <c r="D284" s="1"/>
      <c r="E284" s="1"/>
      <c r="F284" s="1"/>
      <c r="G284" s="1"/>
      <c r="H284" s="1"/>
      <c r="I284" s="1"/>
      <c r="J284" s="1"/>
      <c r="K284" s="1"/>
      <c r="L284" s="1"/>
      <c r="M284" s="1"/>
      <c r="N284" s="1"/>
      <c r="O284" s="1"/>
    </row>
    <row r="285" spans="1:15" ht="15.95" customHeight="1" x14ac:dyDescent="0.25">
      <c r="A285" s="4"/>
      <c r="B285" s="1"/>
      <c r="C285" s="1"/>
      <c r="D285" s="1"/>
      <c r="E285" s="1"/>
      <c r="F285" s="1"/>
      <c r="G285" s="1"/>
      <c r="H285" s="1"/>
      <c r="I285" s="1"/>
      <c r="J285" s="1"/>
      <c r="K285" s="1"/>
      <c r="L285" s="1"/>
      <c r="M285" s="1"/>
      <c r="N285" s="1"/>
      <c r="O285" s="1"/>
    </row>
    <row r="286" spans="1:15" ht="15.95" customHeight="1" x14ac:dyDescent="0.25">
      <c r="A286" s="4"/>
      <c r="B286" s="1"/>
      <c r="C286" s="1"/>
      <c r="D286" s="1"/>
      <c r="E286" s="1"/>
      <c r="F286" s="1"/>
      <c r="G286" s="1"/>
      <c r="H286" s="1"/>
      <c r="I286" s="1"/>
      <c r="J286" s="1"/>
      <c r="K286" s="1"/>
      <c r="L286" s="1"/>
      <c r="M286" s="1"/>
      <c r="N286" s="1"/>
      <c r="O286" s="1"/>
    </row>
    <row r="287" spans="1:15" ht="15.95" customHeight="1" x14ac:dyDescent="0.25">
      <c r="A287" s="4"/>
      <c r="B287" s="1"/>
      <c r="C287" s="1"/>
      <c r="D287" s="1"/>
      <c r="E287" s="1"/>
      <c r="F287" s="1"/>
      <c r="G287" s="1"/>
      <c r="H287" s="1"/>
      <c r="I287" s="1"/>
      <c r="J287" s="1"/>
      <c r="K287" s="1"/>
      <c r="L287" s="1"/>
      <c r="M287" s="1"/>
      <c r="N287" s="1"/>
      <c r="O287" s="1"/>
    </row>
    <row r="288" spans="1:15" ht="15.95" customHeight="1" x14ac:dyDescent="0.25">
      <c r="A288" s="4"/>
      <c r="B288" s="1"/>
      <c r="C288" s="1"/>
      <c r="D288" s="1"/>
      <c r="E288" s="1"/>
      <c r="F288" s="1"/>
      <c r="G288" s="1"/>
      <c r="H288" s="1"/>
      <c r="I288" s="1"/>
      <c r="J288" s="1"/>
      <c r="K288" s="1"/>
      <c r="L288" s="1"/>
      <c r="M288" s="1"/>
      <c r="N288" s="1"/>
      <c r="O288" s="1"/>
    </row>
    <row r="289" spans="1:15" ht="15.95" customHeight="1" x14ac:dyDescent="0.25">
      <c r="A289" s="4"/>
      <c r="B289" s="1"/>
      <c r="C289" s="1"/>
      <c r="D289" s="1"/>
      <c r="E289" s="1"/>
      <c r="F289" s="1"/>
      <c r="G289" s="1"/>
      <c r="H289" s="1"/>
      <c r="I289" s="1"/>
      <c r="J289" s="1"/>
      <c r="K289" s="1"/>
      <c r="L289" s="1"/>
      <c r="M289" s="1"/>
      <c r="N289" s="1"/>
      <c r="O289" s="1"/>
    </row>
    <row r="290" spans="1:15" ht="15.95" customHeight="1" x14ac:dyDescent="0.25">
      <c r="A290" s="4"/>
      <c r="B290" s="1"/>
      <c r="C290" s="1"/>
      <c r="D290" s="1"/>
      <c r="E290" s="1"/>
      <c r="F290" s="1"/>
      <c r="G290" s="1"/>
      <c r="H290" s="1"/>
      <c r="I290" s="1"/>
      <c r="J290" s="1"/>
      <c r="K290" s="1"/>
      <c r="L290" s="1"/>
      <c r="M290" s="1"/>
      <c r="N290" s="1"/>
      <c r="O290" s="1"/>
    </row>
    <row r="291" spans="1:15" ht="15.95" customHeight="1" x14ac:dyDescent="0.25">
      <c r="A291" s="4"/>
      <c r="B291" s="1"/>
      <c r="C291" s="1"/>
      <c r="D291" s="1"/>
      <c r="E291" s="1"/>
      <c r="F291" s="1"/>
      <c r="G291" s="1"/>
      <c r="H291" s="1"/>
      <c r="I291" s="1"/>
      <c r="J291" s="1"/>
      <c r="K291" s="1"/>
      <c r="L291" s="1"/>
      <c r="M291" s="1"/>
      <c r="N291" s="1"/>
      <c r="O291" s="1"/>
    </row>
    <row r="292" spans="1:15" ht="15.95" customHeight="1" x14ac:dyDescent="0.25">
      <c r="A292" s="4"/>
      <c r="B292" s="1"/>
      <c r="C292" s="1"/>
      <c r="D292" s="1"/>
      <c r="E292" s="1"/>
      <c r="F292" s="1"/>
      <c r="G292" s="1"/>
      <c r="H292" s="1"/>
      <c r="I292" s="1"/>
      <c r="J292" s="1"/>
      <c r="K292" s="1"/>
      <c r="L292" s="1"/>
      <c r="M292" s="1"/>
      <c r="N292" s="1"/>
      <c r="O292" s="1"/>
    </row>
    <row r="293" spans="1:15" ht="15.95" customHeight="1" x14ac:dyDescent="0.25">
      <c r="A293" s="4"/>
      <c r="B293" s="1"/>
      <c r="C293" s="1"/>
      <c r="D293" s="1"/>
      <c r="E293" s="1"/>
      <c r="F293" s="1"/>
      <c r="G293" s="1"/>
      <c r="H293" s="1"/>
      <c r="I293" s="1"/>
      <c r="J293" s="1"/>
      <c r="K293" s="1"/>
      <c r="L293" s="1"/>
      <c r="M293" s="1"/>
      <c r="N293" s="1"/>
      <c r="O293" s="1"/>
    </row>
    <row r="294" spans="1:15" ht="15.95" customHeight="1" x14ac:dyDescent="0.25">
      <c r="A294" s="4"/>
      <c r="B294" s="1"/>
      <c r="C294" s="1"/>
      <c r="D294" s="1"/>
      <c r="E294" s="1"/>
      <c r="F294" s="1"/>
      <c r="G294" s="1"/>
      <c r="H294" s="1"/>
      <c r="I294" s="1"/>
      <c r="J294" s="1"/>
      <c r="K294" s="1"/>
      <c r="L294" s="1"/>
      <c r="M294" s="1"/>
      <c r="N294" s="1"/>
      <c r="O294" s="1"/>
    </row>
    <row r="295" spans="1:15" ht="15.95" customHeight="1" x14ac:dyDescent="0.25">
      <c r="A295" s="4"/>
      <c r="B295" s="1"/>
      <c r="C295" s="1"/>
      <c r="D295" s="1"/>
      <c r="E295" s="1"/>
      <c r="F295" s="1"/>
      <c r="G295" s="1"/>
      <c r="H295" s="1"/>
      <c r="I295" s="1"/>
      <c r="J295" s="1"/>
      <c r="K295" s="1"/>
      <c r="L295" s="1"/>
      <c r="M295" s="1"/>
      <c r="N295" s="1"/>
      <c r="O295" s="1"/>
    </row>
    <row r="296" spans="1:15" ht="15.95" customHeight="1" x14ac:dyDescent="0.25">
      <c r="A296" s="4"/>
      <c r="B296" s="1"/>
      <c r="C296" s="1"/>
      <c r="D296" s="1"/>
      <c r="E296" s="1"/>
      <c r="F296" s="1"/>
      <c r="G296" s="1"/>
      <c r="H296" s="1"/>
      <c r="I296" s="1"/>
      <c r="J296" s="1"/>
      <c r="K296" s="1"/>
      <c r="L296" s="1"/>
      <c r="M296" s="1"/>
      <c r="N296" s="1"/>
      <c r="O296" s="1"/>
    </row>
    <row r="297" spans="1:15" ht="15.95" customHeight="1" x14ac:dyDescent="0.25">
      <c r="A297" s="4"/>
      <c r="B297" s="1"/>
      <c r="C297" s="1"/>
      <c r="D297" s="1"/>
      <c r="E297" s="1"/>
      <c r="F297" s="1"/>
      <c r="G297" s="1"/>
      <c r="H297" s="1"/>
      <c r="I297" s="1"/>
      <c r="J297" s="1"/>
      <c r="K297" s="1"/>
      <c r="L297" s="1"/>
      <c r="M297" s="1"/>
      <c r="N297" s="1"/>
      <c r="O297" s="1"/>
    </row>
    <row r="298" spans="1:15" ht="15.95" customHeight="1" x14ac:dyDescent="0.25">
      <c r="A298" s="4"/>
      <c r="B298" s="1"/>
      <c r="C298" s="1"/>
      <c r="D298" s="1"/>
      <c r="E298" s="1"/>
      <c r="F298" s="1"/>
      <c r="G298" s="1"/>
      <c r="H298" s="1"/>
      <c r="I298" s="1"/>
      <c r="J298" s="1"/>
      <c r="K298" s="1"/>
      <c r="L298" s="1"/>
      <c r="M298" s="1"/>
      <c r="N298" s="1"/>
      <c r="O298" s="1"/>
    </row>
    <row r="299" spans="1:15" ht="15.95" customHeight="1" x14ac:dyDescent="0.25">
      <c r="A299" s="4"/>
      <c r="B299" s="1"/>
      <c r="C299" s="1"/>
      <c r="D299" s="1"/>
      <c r="E299" s="1"/>
      <c r="F299" s="1"/>
      <c r="G299" s="1"/>
      <c r="H299" s="1"/>
      <c r="I299" s="1"/>
      <c r="J299" s="1"/>
      <c r="K299" s="1"/>
      <c r="L299" s="1"/>
      <c r="M299" s="1"/>
      <c r="N299" s="1"/>
      <c r="O299" s="1"/>
    </row>
    <row r="300" spans="1:15" ht="15.95" customHeight="1" x14ac:dyDescent="0.25">
      <c r="A300" s="4"/>
      <c r="B300" s="1"/>
      <c r="C300" s="1"/>
      <c r="D300" s="1"/>
      <c r="E300" s="1"/>
      <c r="F300" s="1"/>
      <c r="G300" s="1"/>
      <c r="H300" s="1"/>
      <c r="I300" s="1"/>
      <c r="J300" s="1"/>
      <c r="K300" s="1"/>
      <c r="L300" s="1"/>
      <c r="M300" s="1"/>
      <c r="N300" s="1"/>
      <c r="O300" s="1"/>
    </row>
    <row r="301" spans="1:15" ht="15.95" customHeight="1" x14ac:dyDescent="0.25">
      <c r="A301" s="4"/>
      <c r="B301" s="1"/>
      <c r="C301" s="1"/>
      <c r="D301" s="1"/>
      <c r="E301" s="1"/>
      <c r="F301" s="1"/>
      <c r="G301" s="1"/>
      <c r="H301" s="1"/>
      <c r="I301" s="1"/>
      <c r="J301" s="1"/>
      <c r="K301" s="1"/>
      <c r="L301" s="1"/>
      <c r="M301" s="1"/>
      <c r="N301" s="1"/>
      <c r="O301" s="1"/>
    </row>
    <row r="302" spans="1:15" ht="15.95" customHeight="1" x14ac:dyDescent="0.25">
      <c r="A302" s="4"/>
      <c r="B302" s="1"/>
      <c r="C302" s="1"/>
      <c r="D302" s="1"/>
      <c r="E302" s="1"/>
      <c r="F302" s="1"/>
      <c r="G302" s="1"/>
      <c r="H302" s="1"/>
      <c r="I302" s="1"/>
      <c r="J302" s="1"/>
      <c r="K302" s="1"/>
      <c r="L302" s="1"/>
      <c r="M302" s="1"/>
      <c r="N302" s="1"/>
      <c r="O302" s="1"/>
    </row>
    <row r="303" spans="1:15" ht="15.95" customHeight="1" x14ac:dyDescent="0.25">
      <c r="A303" s="4"/>
      <c r="B303" s="1"/>
      <c r="C303" s="1"/>
      <c r="D303" s="1"/>
      <c r="E303" s="1"/>
      <c r="F303" s="1"/>
      <c r="G303" s="1"/>
      <c r="H303" s="1"/>
      <c r="I303" s="1"/>
      <c r="J303" s="1"/>
      <c r="K303" s="1"/>
      <c r="L303" s="1"/>
      <c r="M303" s="1"/>
      <c r="N303" s="1"/>
      <c r="O303" s="1"/>
    </row>
    <row r="304" spans="1:15" ht="15.95" customHeight="1" x14ac:dyDescent="0.25">
      <c r="A304" s="4"/>
      <c r="B304" s="1"/>
      <c r="C304" s="1"/>
      <c r="D304" s="1"/>
      <c r="E304" s="1"/>
      <c r="F304" s="1"/>
      <c r="G304" s="1"/>
      <c r="H304" s="1"/>
      <c r="I304" s="1"/>
      <c r="J304" s="1"/>
      <c r="K304" s="1"/>
      <c r="L304" s="1"/>
      <c r="M304" s="1"/>
      <c r="N304" s="1"/>
      <c r="O304" s="1"/>
    </row>
    <row r="305" spans="1:15" ht="15.95" customHeight="1" x14ac:dyDescent="0.25">
      <c r="A305" s="4"/>
      <c r="B305" s="1"/>
      <c r="C305" s="1"/>
      <c r="D305" s="1"/>
      <c r="E305" s="1"/>
      <c r="F305" s="1"/>
      <c r="G305" s="1"/>
      <c r="H305" s="1"/>
      <c r="I305" s="1"/>
      <c r="J305" s="1"/>
      <c r="K305" s="1"/>
      <c r="L305" s="1"/>
      <c r="M305" s="1"/>
      <c r="N305" s="1"/>
      <c r="O305" s="1"/>
    </row>
    <row r="306" spans="1:15" ht="15.95" customHeight="1" x14ac:dyDescent="0.25">
      <c r="A306" s="4"/>
      <c r="B306" s="1"/>
      <c r="C306" s="1"/>
      <c r="D306" s="1"/>
      <c r="E306" s="1"/>
      <c r="F306" s="1"/>
      <c r="G306" s="1"/>
      <c r="H306" s="1"/>
      <c r="I306" s="1"/>
      <c r="J306" s="1"/>
      <c r="K306" s="1"/>
      <c r="L306" s="1"/>
      <c r="M306" s="1"/>
      <c r="N306" s="1"/>
      <c r="O306" s="1"/>
    </row>
    <row r="307" spans="1:15" ht="15.95" customHeight="1" x14ac:dyDescent="0.25">
      <c r="A307" s="4"/>
      <c r="B307" s="1"/>
      <c r="C307" s="1"/>
      <c r="D307" s="1"/>
      <c r="E307" s="1"/>
      <c r="F307" s="1"/>
      <c r="G307" s="1"/>
      <c r="H307" s="1"/>
      <c r="I307" s="1"/>
      <c r="J307" s="1"/>
      <c r="K307" s="1"/>
      <c r="L307" s="1"/>
      <c r="M307" s="1"/>
      <c r="N307" s="1"/>
      <c r="O307" s="1"/>
    </row>
    <row r="308" spans="1:15" ht="15.95" customHeight="1" x14ac:dyDescent="0.25">
      <c r="A308" s="4"/>
      <c r="B308" s="1"/>
      <c r="C308" s="1"/>
      <c r="D308" s="1"/>
      <c r="E308" s="1"/>
      <c r="F308" s="1"/>
      <c r="G308" s="1"/>
      <c r="H308" s="1"/>
      <c r="I308" s="1"/>
      <c r="J308" s="1"/>
      <c r="K308" s="1"/>
      <c r="L308" s="1"/>
      <c r="M308" s="1"/>
      <c r="N308" s="1"/>
      <c r="O308" s="1"/>
    </row>
    <row r="309" spans="1:15" ht="15.95" customHeight="1" x14ac:dyDescent="0.25">
      <c r="A309" s="4"/>
      <c r="B309" s="1"/>
      <c r="C309" s="1"/>
      <c r="D309" s="1"/>
      <c r="E309" s="1"/>
      <c r="F309" s="1"/>
      <c r="G309" s="1"/>
      <c r="H309" s="1"/>
      <c r="I309" s="1"/>
      <c r="J309" s="1"/>
      <c r="K309" s="1"/>
      <c r="L309" s="1"/>
      <c r="M309" s="1"/>
      <c r="N309" s="1"/>
      <c r="O309" s="1"/>
    </row>
    <row r="310" spans="1:15" ht="15.95" customHeight="1" x14ac:dyDescent="0.25">
      <c r="A310" s="4"/>
      <c r="B310" s="1"/>
      <c r="C310" s="1"/>
      <c r="D310" s="1"/>
      <c r="E310" s="1"/>
      <c r="F310" s="1"/>
      <c r="G310" s="1"/>
      <c r="H310" s="1"/>
      <c r="I310" s="1"/>
      <c r="J310" s="1"/>
      <c r="K310" s="1"/>
      <c r="L310" s="1"/>
      <c r="M310" s="1"/>
      <c r="N310" s="1"/>
      <c r="O310" s="1"/>
    </row>
    <row r="311" spans="1:15" ht="15.95" customHeight="1" x14ac:dyDescent="0.25">
      <c r="A311" s="4"/>
      <c r="B311" s="1"/>
      <c r="C311" s="1"/>
      <c r="D311" s="1"/>
      <c r="E311" s="1"/>
      <c r="F311" s="1"/>
      <c r="G311" s="1"/>
      <c r="H311" s="1"/>
      <c r="I311" s="1"/>
      <c r="J311" s="1"/>
      <c r="K311" s="1"/>
      <c r="L311" s="1"/>
      <c r="M311" s="1"/>
      <c r="N311" s="1"/>
      <c r="O311" s="1"/>
    </row>
    <row r="312" spans="1:15" ht="15.95" customHeight="1" x14ac:dyDescent="0.25">
      <c r="A312" s="4"/>
      <c r="B312" s="1"/>
      <c r="C312" s="1"/>
      <c r="D312" s="1"/>
      <c r="E312" s="1"/>
      <c r="F312" s="1"/>
      <c r="G312" s="1"/>
      <c r="H312" s="1"/>
      <c r="I312" s="1"/>
      <c r="J312" s="1"/>
      <c r="K312" s="1"/>
      <c r="L312" s="1"/>
      <c r="M312" s="1"/>
      <c r="N312" s="1"/>
      <c r="O312" s="1"/>
    </row>
    <row r="313" spans="1:15" ht="15.95" customHeight="1" x14ac:dyDescent="0.25">
      <c r="A313" s="4"/>
      <c r="B313" s="1"/>
      <c r="C313" s="1"/>
      <c r="D313" s="1"/>
      <c r="E313" s="1"/>
      <c r="F313" s="1"/>
      <c r="G313" s="1"/>
      <c r="H313" s="1"/>
      <c r="I313" s="1"/>
      <c r="J313" s="1"/>
      <c r="K313" s="1"/>
      <c r="L313" s="1"/>
      <c r="M313" s="1"/>
      <c r="N313" s="1"/>
      <c r="O313" s="1"/>
    </row>
    <row r="314" spans="1:15" ht="15.95" customHeight="1" x14ac:dyDescent="0.25">
      <c r="A314" s="4"/>
      <c r="B314" s="1"/>
      <c r="C314" s="1"/>
      <c r="D314" s="1"/>
      <c r="E314" s="1"/>
      <c r="F314" s="1"/>
      <c r="G314" s="1"/>
      <c r="H314" s="1"/>
      <c r="I314" s="1"/>
      <c r="J314" s="1"/>
      <c r="K314" s="1"/>
      <c r="L314" s="1"/>
      <c r="M314" s="1"/>
      <c r="N314" s="1"/>
      <c r="O314" s="1"/>
    </row>
    <row r="315" spans="1:15" ht="15.95" customHeight="1" x14ac:dyDescent="0.25">
      <c r="A315" s="4"/>
      <c r="B315" s="1"/>
      <c r="C315" s="1"/>
      <c r="D315" s="1"/>
      <c r="E315" s="1"/>
      <c r="F315" s="1"/>
      <c r="G315" s="1"/>
      <c r="H315" s="1"/>
      <c r="I315" s="1"/>
      <c r="J315" s="1"/>
      <c r="K315" s="1"/>
      <c r="L315" s="1"/>
      <c r="M315" s="1"/>
      <c r="N315" s="1"/>
      <c r="O315" s="1"/>
    </row>
    <row r="316" spans="1:15" ht="15.95" customHeight="1" x14ac:dyDescent="0.25">
      <c r="A316" s="4"/>
      <c r="B316" s="1"/>
      <c r="C316" s="1"/>
      <c r="D316" s="1"/>
      <c r="E316" s="1"/>
      <c r="F316" s="1"/>
      <c r="G316" s="1"/>
      <c r="H316" s="1"/>
      <c r="I316" s="1"/>
      <c r="J316" s="1"/>
      <c r="K316" s="1"/>
      <c r="L316" s="1"/>
      <c r="M316" s="1"/>
      <c r="N316" s="1"/>
      <c r="O316" s="1"/>
    </row>
    <row r="317" spans="1:15" ht="15.95" customHeight="1" x14ac:dyDescent="0.25">
      <c r="A317" s="4"/>
      <c r="B317" s="1"/>
      <c r="C317" s="1"/>
      <c r="D317" s="1"/>
      <c r="E317" s="1"/>
      <c r="F317" s="1"/>
      <c r="G317" s="1"/>
      <c r="H317" s="1"/>
      <c r="I317" s="1"/>
      <c r="J317" s="1"/>
      <c r="K317" s="1"/>
      <c r="L317" s="1"/>
      <c r="M317" s="1"/>
      <c r="N317" s="1"/>
      <c r="O317" s="1"/>
    </row>
    <row r="318" spans="1:15" ht="15.95" customHeight="1" x14ac:dyDescent="0.25">
      <c r="A318" s="4"/>
      <c r="B318" s="1"/>
      <c r="C318" s="1"/>
      <c r="D318" s="1"/>
      <c r="E318" s="1"/>
      <c r="F318" s="1"/>
      <c r="G318" s="1"/>
      <c r="H318" s="1"/>
      <c r="I318" s="1"/>
      <c r="J318" s="1"/>
      <c r="K318" s="1"/>
      <c r="L318" s="1"/>
      <c r="M318" s="1"/>
      <c r="N318" s="1"/>
      <c r="O318" s="1"/>
    </row>
    <row r="319" spans="1:15" ht="15.95" customHeight="1" x14ac:dyDescent="0.25">
      <c r="A319" s="4"/>
      <c r="B319" s="1"/>
      <c r="C319" s="1"/>
      <c r="D319" s="1"/>
      <c r="E319" s="1"/>
      <c r="F319" s="1"/>
      <c r="G319" s="1"/>
      <c r="H319" s="1"/>
      <c r="I319" s="1"/>
      <c r="J319" s="1"/>
      <c r="K319" s="1"/>
      <c r="L319" s="1"/>
      <c r="M319" s="1"/>
      <c r="N319" s="1"/>
      <c r="O319" s="1"/>
    </row>
    <row r="320" spans="1:15" ht="15.95" customHeight="1" x14ac:dyDescent="0.25">
      <c r="A320" s="4"/>
      <c r="B320" s="1"/>
      <c r="C320" s="1"/>
      <c r="D320" s="1"/>
      <c r="E320" s="1"/>
      <c r="F320" s="1"/>
      <c r="G320" s="1"/>
      <c r="H320" s="1"/>
      <c r="I320" s="1"/>
      <c r="J320" s="1"/>
      <c r="K320" s="1"/>
      <c r="L320" s="1"/>
      <c r="M320" s="1"/>
      <c r="N320" s="1"/>
      <c r="O320" s="1"/>
    </row>
    <row r="321" spans="1:15" ht="15.95" customHeight="1" x14ac:dyDescent="0.25">
      <c r="A321" s="4"/>
      <c r="B321" s="1"/>
      <c r="C321" s="1"/>
      <c r="D321" s="1"/>
      <c r="E321" s="1"/>
      <c r="F321" s="1"/>
      <c r="G321" s="1"/>
      <c r="H321" s="1"/>
      <c r="I321" s="1"/>
      <c r="J321" s="1"/>
      <c r="K321" s="1"/>
      <c r="L321" s="1"/>
      <c r="M321" s="1"/>
      <c r="N321" s="1"/>
      <c r="O321" s="1"/>
    </row>
    <row r="322" spans="1:15" ht="15.95" customHeight="1" x14ac:dyDescent="0.25">
      <c r="A322" s="4"/>
      <c r="B322" s="1"/>
      <c r="C322" s="1"/>
      <c r="D322" s="1"/>
      <c r="E322" s="1"/>
      <c r="F322" s="1"/>
      <c r="G322" s="1"/>
      <c r="H322" s="1"/>
      <c r="I322" s="1"/>
      <c r="J322" s="1"/>
      <c r="K322" s="1"/>
      <c r="L322" s="1"/>
      <c r="M322" s="1"/>
      <c r="N322" s="1"/>
      <c r="O322" s="1"/>
    </row>
    <row r="323" spans="1:15" ht="15.95" customHeight="1" x14ac:dyDescent="0.25">
      <c r="A323" s="4"/>
      <c r="B323" s="1"/>
      <c r="C323" s="1"/>
      <c r="D323" s="1"/>
      <c r="E323" s="1"/>
      <c r="F323" s="1"/>
      <c r="G323" s="1"/>
      <c r="H323" s="1"/>
      <c r="I323" s="1"/>
      <c r="J323" s="1"/>
      <c r="K323" s="1"/>
      <c r="L323" s="1"/>
      <c r="M323" s="1"/>
      <c r="N323" s="1"/>
      <c r="O323" s="1"/>
    </row>
    <row r="324" spans="1:15" ht="15.95" customHeight="1" x14ac:dyDescent="0.25">
      <c r="A324" s="4"/>
      <c r="B324" s="1"/>
      <c r="C324" s="1"/>
      <c r="D324" s="1"/>
      <c r="E324" s="1"/>
      <c r="F324" s="1"/>
      <c r="G324" s="1"/>
      <c r="H324" s="1"/>
      <c r="I324" s="1"/>
      <c r="J324" s="1"/>
      <c r="K324" s="1"/>
      <c r="L324" s="1"/>
      <c r="M324" s="1"/>
      <c r="N324" s="1"/>
      <c r="O324" s="1"/>
    </row>
    <row r="325" spans="1:15" ht="15.95" customHeight="1" x14ac:dyDescent="0.25">
      <c r="A325" s="4"/>
      <c r="B325" s="1"/>
      <c r="C325" s="1"/>
      <c r="D325" s="1"/>
      <c r="E325" s="1"/>
      <c r="F325" s="1"/>
      <c r="G325" s="1"/>
      <c r="H325" s="1"/>
      <c r="I325" s="1"/>
      <c r="J325" s="1"/>
      <c r="K325" s="1"/>
      <c r="L325" s="1"/>
      <c r="M325" s="1"/>
      <c r="N325" s="1"/>
      <c r="O325" s="1"/>
    </row>
    <row r="326" spans="1:15" ht="15.95" customHeight="1" x14ac:dyDescent="0.25">
      <c r="A326" s="4"/>
      <c r="B326" s="1"/>
      <c r="C326" s="1"/>
      <c r="D326" s="1"/>
      <c r="E326" s="1"/>
      <c r="F326" s="1"/>
      <c r="G326" s="1"/>
      <c r="H326" s="1"/>
      <c r="I326" s="1"/>
      <c r="J326" s="1"/>
      <c r="K326" s="1"/>
      <c r="L326" s="1"/>
      <c r="M326" s="1"/>
      <c r="N326" s="1"/>
      <c r="O326" s="1"/>
    </row>
    <row r="327" spans="1:15" ht="15.95" customHeight="1" x14ac:dyDescent="0.25">
      <c r="A327" s="4"/>
      <c r="B327" s="1"/>
      <c r="C327" s="1"/>
      <c r="D327" s="1"/>
      <c r="E327" s="1"/>
      <c r="F327" s="1"/>
      <c r="G327" s="1"/>
      <c r="H327" s="1"/>
      <c r="I327" s="1"/>
      <c r="J327" s="1"/>
      <c r="K327" s="1"/>
      <c r="L327" s="1"/>
      <c r="M327" s="1"/>
      <c r="N327" s="1"/>
      <c r="O327" s="1"/>
    </row>
    <row r="328" spans="1:15" ht="15.95" customHeight="1" x14ac:dyDescent="0.25">
      <c r="A328" s="4"/>
      <c r="B328" s="1"/>
      <c r="C328" s="1"/>
      <c r="D328" s="1"/>
      <c r="E328" s="1"/>
      <c r="F328" s="1"/>
      <c r="G328" s="1"/>
      <c r="H328" s="1"/>
      <c r="I328" s="1"/>
      <c r="J328" s="1"/>
      <c r="K328" s="1"/>
      <c r="L328" s="1"/>
      <c r="M328" s="1"/>
      <c r="N328" s="1"/>
      <c r="O328" s="1"/>
    </row>
    <row r="329" spans="1:15" ht="15.95" customHeight="1" x14ac:dyDescent="0.25">
      <c r="A329" s="4"/>
      <c r="B329" s="1"/>
      <c r="C329" s="1"/>
      <c r="D329" s="1"/>
      <c r="E329" s="1"/>
      <c r="F329" s="1"/>
      <c r="G329" s="1"/>
      <c r="H329" s="1"/>
      <c r="I329" s="1"/>
      <c r="J329" s="1"/>
      <c r="K329" s="1"/>
      <c r="L329" s="1"/>
      <c r="M329" s="1"/>
      <c r="N329" s="1"/>
      <c r="O329" s="1"/>
    </row>
    <row r="330" spans="1:15" ht="15.95" customHeight="1" x14ac:dyDescent="0.25">
      <c r="A330" s="4"/>
      <c r="B330" s="1"/>
      <c r="C330" s="1"/>
      <c r="D330" s="1"/>
      <c r="E330" s="1"/>
      <c r="F330" s="1"/>
      <c r="G330" s="1"/>
      <c r="H330" s="1"/>
      <c r="I330" s="1"/>
      <c r="J330" s="1"/>
      <c r="K330" s="1"/>
      <c r="L330" s="1"/>
      <c r="M330" s="1"/>
      <c r="N330" s="1"/>
      <c r="O330" s="1"/>
    </row>
    <row r="331" spans="1:15" ht="15.95" customHeight="1" x14ac:dyDescent="0.25">
      <c r="A331" s="4"/>
      <c r="B331" s="1"/>
      <c r="C331" s="1"/>
      <c r="D331" s="1"/>
      <c r="E331" s="1"/>
      <c r="F331" s="1"/>
      <c r="G331" s="1"/>
      <c r="H331" s="1"/>
      <c r="I331" s="1"/>
      <c r="J331" s="1"/>
      <c r="K331" s="1"/>
      <c r="L331" s="1"/>
      <c r="M331" s="1"/>
      <c r="N331" s="1"/>
      <c r="O331" s="1"/>
    </row>
    <row r="332" spans="1:15" ht="15.95" customHeight="1" x14ac:dyDescent="0.25">
      <c r="A332" s="4"/>
      <c r="B332" s="1"/>
      <c r="C332" s="1"/>
      <c r="D332" s="1"/>
      <c r="E332" s="1"/>
      <c r="F332" s="1"/>
      <c r="G332" s="1"/>
      <c r="H332" s="1"/>
      <c r="I332" s="1"/>
      <c r="J332" s="1"/>
      <c r="K332" s="1"/>
      <c r="L332" s="1"/>
      <c r="M332" s="1"/>
      <c r="N332" s="1"/>
      <c r="O332" s="1"/>
    </row>
    <row r="333" spans="1:15" ht="15.95" customHeight="1" x14ac:dyDescent="0.25">
      <c r="A333" s="4"/>
      <c r="B333" s="1"/>
      <c r="C333" s="1"/>
      <c r="D333" s="1"/>
      <c r="E333" s="1"/>
      <c r="F333" s="1"/>
      <c r="G333" s="1"/>
      <c r="H333" s="1"/>
      <c r="I333" s="1"/>
      <c r="J333" s="1"/>
      <c r="K333" s="1"/>
      <c r="L333" s="1"/>
      <c r="M333" s="1"/>
      <c r="N333" s="1"/>
      <c r="O333" s="1"/>
    </row>
    <row r="334" spans="1:15" ht="15.95" customHeight="1" x14ac:dyDescent="0.25">
      <c r="A334" s="4"/>
      <c r="B334" s="1"/>
      <c r="C334" s="1"/>
      <c r="D334" s="1"/>
      <c r="E334" s="1"/>
      <c r="F334" s="1"/>
      <c r="G334" s="1"/>
      <c r="H334" s="1"/>
      <c r="I334" s="1"/>
      <c r="J334" s="1"/>
      <c r="K334" s="1"/>
      <c r="L334" s="1"/>
      <c r="M334" s="1"/>
      <c r="N334" s="1"/>
      <c r="O334" s="1"/>
    </row>
    <row r="335" spans="1:15" ht="15.95" customHeight="1" x14ac:dyDescent="0.25">
      <c r="A335" s="4"/>
      <c r="B335" s="1"/>
      <c r="C335" s="1"/>
      <c r="D335" s="1"/>
      <c r="E335" s="1"/>
      <c r="F335" s="1"/>
      <c r="G335" s="1"/>
      <c r="H335" s="1"/>
      <c r="I335" s="1"/>
      <c r="J335" s="1"/>
      <c r="K335" s="1"/>
      <c r="L335" s="1"/>
      <c r="M335" s="1"/>
      <c r="N335" s="1"/>
      <c r="O335" s="1"/>
    </row>
    <row r="336" spans="1:15" ht="15.95" customHeight="1" x14ac:dyDescent="0.25">
      <c r="A336" s="4"/>
      <c r="B336" s="1"/>
      <c r="C336" s="1"/>
      <c r="D336" s="1"/>
      <c r="E336" s="1"/>
      <c r="F336" s="1"/>
      <c r="G336" s="1"/>
      <c r="H336" s="1"/>
      <c r="I336" s="1"/>
      <c r="J336" s="1"/>
      <c r="K336" s="1"/>
      <c r="L336" s="1"/>
      <c r="M336" s="1"/>
      <c r="N336" s="1"/>
      <c r="O336" s="1"/>
    </row>
    <row r="337" spans="1:15" ht="15.95" customHeight="1" x14ac:dyDescent="0.25">
      <c r="A337" s="4"/>
      <c r="B337" s="1"/>
      <c r="C337" s="1"/>
      <c r="D337" s="1"/>
      <c r="E337" s="1"/>
      <c r="F337" s="1"/>
      <c r="G337" s="1"/>
      <c r="H337" s="1"/>
      <c r="I337" s="1"/>
      <c r="J337" s="1"/>
      <c r="K337" s="1"/>
      <c r="L337" s="1"/>
      <c r="M337" s="1"/>
      <c r="N337" s="1"/>
      <c r="O337" s="1"/>
    </row>
    <row r="338" spans="1:15" ht="15.95" customHeight="1" x14ac:dyDescent="0.25">
      <c r="A338" s="4"/>
      <c r="B338" s="1"/>
      <c r="C338" s="1"/>
      <c r="D338" s="1"/>
      <c r="E338" s="1"/>
      <c r="F338" s="1"/>
      <c r="G338" s="1"/>
      <c r="H338" s="1"/>
      <c r="I338" s="1"/>
      <c r="J338" s="1"/>
      <c r="K338" s="1"/>
      <c r="L338" s="1"/>
      <c r="M338" s="1"/>
      <c r="N338" s="1"/>
      <c r="O338" s="1"/>
    </row>
    <row r="339" spans="1:15" ht="15.95" customHeight="1" x14ac:dyDescent="0.25">
      <c r="A339" s="4"/>
      <c r="B339" s="1"/>
      <c r="C339" s="1"/>
      <c r="D339" s="1"/>
      <c r="E339" s="1"/>
      <c r="F339" s="1"/>
      <c r="G339" s="1"/>
      <c r="H339" s="1"/>
      <c r="I339" s="1"/>
      <c r="J339" s="1"/>
      <c r="K339" s="1"/>
      <c r="L339" s="1"/>
      <c r="M339" s="1"/>
      <c r="N339" s="1"/>
      <c r="O339" s="1"/>
    </row>
    <row r="340" spans="1:15" ht="15.95" customHeight="1" x14ac:dyDescent="0.25">
      <c r="A340" s="4"/>
      <c r="B340" s="1"/>
      <c r="C340" s="1"/>
      <c r="D340" s="1"/>
      <c r="E340" s="1"/>
      <c r="F340" s="1"/>
      <c r="G340" s="1"/>
      <c r="H340" s="1"/>
      <c r="I340" s="1"/>
      <c r="J340" s="1"/>
      <c r="K340" s="1"/>
      <c r="L340" s="1"/>
      <c r="M340" s="1"/>
      <c r="N340" s="1"/>
      <c r="O340" s="1"/>
    </row>
    <row r="341" spans="1:15" ht="15.95" customHeight="1" x14ac:dyDescent="0.25">
      <c r="A341" s="4"/>
      <c r="B341" s="1"/>
      <c r="C341" s="1"/>
      <c r="D341" s="1"/>
      <c r="E341" s="1"/>
      <c r="F341" s="1"/>
      <c r="G341" s="1"/>
      <c r="H341" s="1"/>
      <c r="I341" s="1"/>
      <c r="J341" s="1"/>
      <c r="K341" s="1"/>
      <c r="L341" s="1"/>
      <c r="M341" s="1"/>
      <c r="N341" s="1"/>
      <c r="O341" s="1"/>
    </row>
    <row r="342" spans="1:15" ht="15.95" customHeight="1" x14ac:dyDescent="0.25">
      <c r="A342" s="4"/>
      <c r="B342" s="1"/>
      <c r="C342" s="1"/>
      <c r="D342" s="1"/>
      <c r="E342" s="1"/>
      <c r="F342" s="1"/>
      <c r="G342" s="1"/>
      <c r="H342" s="1"/>
      <c r="I342" s="1"/>
      <c r="J342" s="1"/>
      <c r="K342" s="1"/>
      <c r="L342" s="1"/>
      <c r="M342" s="1"/>
      <c r="N342" s="1"/>
      <c r="O342" s="1"/>
    </row>
    <row r="343" spans="1:15" ht="15.95" customHeight="1" x14ac:dyDescent="0.25">
      <c r="A343" s="4"/>
      <c r="B343" s="1"/>
      <c r="C343" s="1"/>
      <c r="D343" s="1"/>
      <c r="E343" s="1"/>
      <c r="F343" s="1"/>
      <c r="G343" s="1"/>
      <c r="H343" s="1"/>
      <c r="I343" s="1"/>
      <c r="J343" s="1"/>
      <c r="K343" s="1"/>
      <c r="L343" s="1"/>
      <c r="M343" s="1"/>
      <c r="N343" s="1"/>
      <c r="O343" s="1"/>
    </row>
    <row r="344" spans="1:15" ht="15.95" customHeight="1" x14ac:dyDescent="0.25">
      <c r="A344" s="4"/>
      <c r="B344" s="1"/>
      <c r="C344" s="1"/>
      <c r="D344" s="1"/>
      <c r="E344" s="1"/>
      <c r="F344" s="1"/>
      <c r="G344" s="1"/>
      <c r="H344" s="1"/>
      <c r="I344" s="1"/>
      <c r="J344" s="1"/>
      <c r="K344" s="1"/>
      <c r="L344" s="1"/>
      <c r="M344" s="1"/>
      <c r="N344" s="1"/>
      <c r="O344" s="1"/>
    </row>
    <row r="345" spans="1:15" ht="15.95" customHeight="1" x14ac:dyDescent="0.25">
      <c r="A345" s="4"/>
      <c r="B345" s="1"/>
      <c r="C345" s="1"/>
      <c r="D345" s="1"/>
      <c r="E345" s="1"/>
      <c r="F345" s="1"/>
      <c r="G345" s="1"/>
      <c r="H345" s="1"/>
      <c r="I345" s="1"/>
      <c r="J345" s="1"/>
      <c r="K345" s="1"/>
      <c r="L345" s="1"/>
      <c r="M345" s="1"/>
      <c r="N345" s="1"/>
      <c r="O345" s="1"/>
    </row>
    <row r="346" spans="1:15" ht="15.95" customHeight="1" x14ac:dyDescent="0.25">
      <c r="A346" s="4"/>
      <c r="B346" s="1"/>
      <c r="C346" s="1"/>
      <c r="D346" s="1"/>
      <c r="E346" s="1"/>
      <c r="F346" s="1"/>
      <c r="G346" s="1"/>
      <c r="H346" s="1"/>
      <c r="I346" s="1"/>
      <c r="J346" s="1"/>
      <c r="K346" s="1"/>
      <c r="L346" s="1"/>
      <c r="M346" s="1"/>
      <c r="N346" s="1"/>
      <c r="O346" s="1"/>
    </row>
    <row r="347" spans="1:15" ht="15.95" customHeight="1" x14ac:dyDescent="0.25">
      <c r="A347" s="4"/>
      <c r="B347" s="1"/>
      <c r="C347" s="1"/>
      <c r="D347" s="1"/>
      <c r="E347" s="1"/>
      <c r="F347" s="1"/>
      <c r="G347" s="1"/>
      <c r="H347" s="1"/>
      <c r="I347" s="1"/>
      <c r="J347" s="1"/>
      <c r="K347" s="1"/>
      <c r="L347" s="1"/>
      <c r="M347" s="1"/>
      <c r="N347" s="1"/>
      <c r="O347" s="1"/>
    </row>
    <row r="348" spans="1:15" ht="15.95" customHeight="1" x14ac:dyDescent="0.25">
      <c r="A348" s="4"/>
      <c r="B348" s="1"/>
      <c r="C348" s="1"/>
      <c r="D348" s="1"/>
      <c r="E348" s="1"/>
      <c r="F348" s="1"/>
      <c r="G348" s="1"/>
      <c r="H348" s="1"/>
      <c r="I348" s="1"/>
      <c r="J348" s="1"/>
      <c r="K348" s="1"/>
      <c r="L348" s="1"/>
      <c r="M348" s="1"/>
      <c r="N348" s="1"/>
      <c r="O348" s="1"/>
    </row>
    <row r="349" spans="1:15" ht="15.95" customHeight="1" x14ac:dyDescent="0.25">
      <c r="A349" s="4"/>
      <c r="B349" s="1"/>
      <c r="C349" s="1"/>
      <c r="D349" s="1"/>
      <c r="E349" s="1"/>
      <c r="F349" s="1"/>
      <c r="G349" s="1"/>
      <c r="H349" s="1"/>
      <c r="I349" s="1"/>
      <c r="J349" s="1"/>
      <c r="K349" s="1"/>
      <c r="L349" s="1"/>
      <c r="M349" s="1"/>
      <c r="N349" s="1"/>
      <c r="O349" s="1"/>
    </row>
    <row r="350" spans="1:15" ht="15.95" customHeight="1" x14ac:dyDescent="0.25">
      <c r="A350" s="4"/>
      <c r="B350" s="1"/>
      <c r="C350" s="1"/>
      <c r="D350" s="1"/>
      <c r="E350" s="1"/>
      <c r="F350" s="1"/>
      <c r="G350" s="1"/>
      <c r="H350" s="1"/>
      <c r="I350" s="1"/>
      <c r="J350" s="1"/>
      <c r="K350" s="1"/>
      <c r="L350" s="1"/>
      <c r="M350" s="1"/>
      <c r="N350" s="1"/>
      <c r="O350" s="1"/>
    </row>
    <row r="351" spans="1:15" ht="15.95" customHeight="1" x14ac:dyDescent="0.25">
      <c r="A351" s="4"/>
      <c r="B351" s="1"/>
      <c r="C351" s="1"/>
      <c r="D351" s="1"/>
      <c r="E351" s="1"/>
      <c r="F351" s="1"/>
      <c r="G351" s="1"/>
      <c r="H351" s="1"/>
      <c r="I351" s="1"/>
      <c r="J351" s="1"/>
      <c r="K351" s="1"/>
      <c r="L351" s="1"/>
      <c r="M351" s="1"/>
      <c r="N351" s="1"/>
      <c r="O351" s="1"/>
    </row>
    <row r="352" spans="1:15" ht="15.95" customHeight="1" x14ac:dyDescent="0.25">
      <c r="A352" s="4"/>
      <c r="B352" s="1"/>
      <c r="C352" s="1"/>
      <c r="D352" s="1"/>
      <c r="E352" s="1"/>
      <c r="F352" s="1"/>
      <c r="G352" s="1"/>
      <c r="H352" s="1"/>
      <c r="I352" s="1"/>
      <c r="J352" s="1"/>
      <c r="K352" s="1"/>
      <c r="L352" s="1"/>
      <c r="M352" s="1"/>
      <c r="N352" s="1"/>
      <c r="O352" s="1"/>
    </row>
    <row r="353" spans="1:15" ht="15.95" customHeight="1" x14ac:dyDescent="0.25">
      <c r="A353" s="4"/>
      <c r="B353" s="1"/>
      <c r="C353" s="1"/>
      <c r="D353" s="1"/>
      <c r="E353" s="1"/>
      <c r="F353" s="1"/>
      <c r="G353" s="1"/>
      <c r="H353" s="1"/>
      <c r="I353" s="1"/>
      <c r="J353" s="1"/>
      <c r="K353" s="1"/>
      <c r="L353" s="1"/>
      <c r="M353" s="1"/>
      <c r="N353" s="1"/>
      <c r="O353" s="1"/>
    </row>
    <row r="354" spans="1:15" ht="15.95" customHeight="1" x14ac:dyDescent="0.25">
      <c r="A354" s="4"/>
      <c r="B354" s="1"/>
      <c r="C354" s="1"/>
      <c r="D354" s="1"/>
      <c r="E354" s="1"/>
      <c r="F354" s="1"/>
      <c r="G354" s="1"/>
      <c r="H354" s="1"/>
      <c r="I354" s="1"/>
      <c r="J354" s="1"/>
      <c r="K354" s="1"/>
      <c r="L354" s="1"/>
      <c r="M354" s="1"/>
      <c r="N354" s="1"/>
      <c r="O354" s="1"/>
    </row>
    <row r="355" spans="1:15" ht="15.95" customHeight="1" x14ac:dyDescent="0.25">
      <c r="A355" s="4"/>
      <c r="B355" s="1"/>
      <c r="C355" s="1"/>
      <c r="D355" s="1"/>
      <c r="E355" s="1"/>
      <c r="F355" s="1"/>
      <c r="G355" s="1"/>
      <c r="H355" s="1"/>
      <c r="I355" s="1"/>
      <c r="J355" s="1"/>
      <c r="K355" s="1"/>
      <c r="L355" s="1"/>
      <c r="M355" s="1"/>
      <c r="N355" s="1"/>
      <c r="O355" s="1"/>
    </row>
    <row r="356" spans="1:15" ht="15.95" customHeight="1" x14ac:dyDescent="0.25">
      <c r="A356" s="4"/>
      <c r="B356" s="1"/>
      <c r="C356" s="1"/>
      <c r="D356" s="1"/>
      <c r="E356" s="1"/>
      <c r="F356" s="1"/>
      <c r="G356" s="1"/>
      <c r="H356" s="1"/>
      <c r="I356" s="1"/>
      <c r="J356" s="1"/>
      <c r="K356" s="1"/>
      <c r="L356" s="1"/>
      <c r="M356" s="1"/>
      <c r="N356" s="1"/>
      <c r="O356" s="1"/>
    </row>
    <row r="357" spans="1:15" ht="15.95" customHeight="1" x14ac:dyDescent="0.25">
      <c r="A357" s="4"/>
      <c r="B357" s="1"/>
      <c r="C357" s="1"/>
      <c r="D357" s="1"/>
      <c r="E357" s="1"/>
      <c r="F357" s="1"/>
      <c r="G357" s="1"/>
      <c r="H357" s="1"/>
      <c r="I357" s="1"/>
      <c r="J357" s="1"/>
      <c r="K357" s="1"/>
      <c r="L357" s="1"/>
      <c r="M357" s="1"/>
      <c r="N357" s="1"/>
      <c r="O357" s="1"/>
    </row>
    <row r="358" spans="1:15" ht="15.95" customHeight="1" x14ac:dyDescent="0.25">
      <c r="A358" s="4"/>
      <c r="B358" s="1"/>
      <c r="C358" s="1"/>
      <c r="D358" s="1"/>
      <c r="E358" s="1"/>
      <c r="F358" s="1"/>
      <c r="G358" s="1"/>
      <c r="H358" s="1"/>
      <c r="I358" s="1"/>
      <c r="J358" s="1"/>
      <c r="K358" s="1"/>
      <c r="L358" s="1"/>
      <c r="M358" s="1"/>
      <c r="N358" s="1"/>
      <c r="O358" s="1"/>
    </row>
    <row r="359" spans="1:15" ht="15.95" customHeight="1" x14ac:dyDescent="0.25">
      <c r="A359" s="4"/>
      <c r="B359" s="1"/>
      <c r="C359" s="1"/>
      <c r="D359" s="1"/>
      <c r="E359" s="1"/>
      <c r="F359" s="1"/>
      <c r="G359" s="1"/>
      <c r="H359" s="1"/>
      <c r="I359" s="1"/>
      <c r="J359" s="1"/>
      <c r="K359" s="1"/>
      <c r="L359" s="1"/>
      <c r="M359" s="1"/>
      <c r="N359" s="1"/>
      <c r="O359" s="1"/>
    </row>
    <row r="360" spans="1:15" ht="15.95" customHeight="1" x14ac:dyDescent="0.25">
      <c r="A360" s="4"/>
      <c r="B360" s="1"/>
      <c r="C360" s="1"/>
      <c r="D360" s="1"/>
      <c r="E360" s="1"/>
      <c r="F360" s="1"/>
      <c r="G360" s="1"/>
      <c r="H360" s="1"/>
      <c r="I360" s="1"/>
      <c r="J360" s="1"/>
      <c r="K360" s="1"/>
      <c r="L360" s="1"/>
      <c r="M360" s="1"/>
      <c r="N360" s="1"/>
      <c r="O360" s="1"/>
    </row>
    <row r="361" spans="1:15" ht="15.95" customHeight="1" x14ac:dyDescent="0.25">
      <c r="A361" s="4"/>
      <c r="B361" s="1"/>
      <c r="C361" s="1"/>
      <c r="D361" s="1"/>
      <c r="E361" s="1"/>
      <c r="F361" s="1"/>
      <c r="G361" s="1"/>
      <c r="H361" s="1"/>
      <c r="I361" s="1"/>
      <c r="J361" s="1"/>
      <c r="K361" s="1"/>
      <c r="L361" s="1"/>
      <c r="M361" s="1"/>
      <c r="N361" s="1"/>
      <c r="O361" s="1"/>
    </row>
    <row r="362" spans="1:15" ht="15.95" customHeight="1" x14ac:dyDescent="0.25">
      <c r="A362" s="4"/>
      <c r="B362" s="1"/>
      <c r="C362" s="1"/>
      <c r="D362" s="1"/>
      <c r="E362" s="1"/>
      <c r="F362" s="1"/>
      <c r="G362" s="1"/>
      <c r="H362" s="1"/>
      <c r="I362" s="1"/>
      <c r="J362" s="1"/>
      <c r="K362" s="1"/>
      <c r="L362" s="1"/>
      <c r="M362" s="1"/>
      <c r="N362" s="1"/>
      <c r="O362" s="1"/>
    </row>
    <row r="363" spans="1:15" ht="15.95" customHeight="1" x14ac:dyDescent="0.25">
      <c r="A363" s="4"/>
      <c r="B363" s="1"/>
      <c r="C363" s="1"/>
      <c r="D363" s="1"/>
      <c r="E363" s="1"/>
      <c r="F363" s="1"/>
      <c r="G363" s="1"/>
      <c r="H363" s="1"/>
      <c r="I363" s="1"/>
      <c r="J363" s="1"/>
      <c r="K363" s="1"/>
      <c r="L363" s="1"/>
      <c r="M363" s="1"/>
      <c r="N363" s="1"/>
      <c r="O363" s="1"/>
    </row>
    <row r="364" spans="1:15" ht="15.95" customHeight="1" x14ac:dyDescent="0.25">
      <c r="A364" s="4"/>
      <c r="B364" s="1"/>
      <c r="C364" s="1"/>
      <c r="D364" s="1"/>
      <c r="E364" s="1"/>
      <c r="F364" s="1"/>
      <c r="G364" s="1"/>
      <c r="H364" s="1"/>
      <c r="I364" s="1"/>
      <c r="J364" s="1"/>
      <c r="K364" s="1"/>
      <c r="L364" s="1"/>
      <c r="M364" s="1"/>
      <c r="N364" s="1"/>
      <c r="O364" s="1"/>
    </row>
    <row r="365" spans="1:15" ht="15.95" customHeight="1" x14ac:dyDescent="0.25">
      <c r="A365" s="4"/>
      <c r="B365" s="1"/>
      <c r="C365" s="1"/>
      <c r="D365" s="1"/>
      <c r="E365" s="1"/>
      <c r="F365" s="1"/>
      <c r="G365" s="1"/>
      <c r="H365" s="1"/>
      <c r="I365" s="1"/>
      <c r="J365" s="1"/>
      <c r="K365" s="1"/>
      <c r="L365" s="1"/>
      <c r="M365" s="1"/>
      <c r="N365" s="1"/>
      <c r="O365" s="1"/>
    </row>
    <row r="366" spans="1:15" ht="15.95" customHeight="1" x14ac:dyDescent="0.25">
      <c r="A366" s="4"/>
      <c r="B366" s="1"/>
      <c r="C366" s="1"/>
      <c r="D366" s="1"/>
      <c r="E366" s="1"/>
      <c r="F366" s="1"/>
      <c r="G366" s="1"/>
      <c r="H366" s="1"/>
      <c r="I366" s="1"/>
      <c r="J366" s="1"/>
      <c r="K366" s="1"/>
      <c r="L366" s="1"/>
      <c r="M366" s="1"/>
      <c r="N366" s="1"/>
      <c r="O366" s="1"/>
    </row>
    <row r="367" spans="1:15" ht="15.95" customHeight="1" x14ac:dyDescent="0.25">
      <c r="A367" s="4"/>
      <c r="B367" s="1"/>
      <c r="C367" s="1"/>
      <c r="D367" s="1"/>
      <c r="E367" s="1"/>
      <c r="F367" s="1"/>
      <c r="G367" s="1"/>
      <c r="H367" s="1"/>
      <c r="I367" s="1"/>
      <c r="J367" s="1"/>
      <c r="K367" s="1"/>
      <c r="L367" s="1"/>
      <c r="M367" s="1"/>
      <c r="N367" s="1"/>
      <c r="O367" s="1"/>
    </row>
    <row r="368" spans="1:15" ht="15.95" customHeight="1" x14ac:dyDescent="0.25">
      <c r="A368" s="4"/>
      <c r="B368" s="1"/>
      <c r="C368" s="1"/>
      <c r="D368" s="1"/>
      <c r="E368" s="1"/>
      <c r="F368" s="1"/>
      <c r="G368" s="1"/>
      <c r="H368" s="1"/>
      <c r="I368" s="1"/>
      <c r="J368" s="1"/>
      <c r="K368" s="1"/>
      <c r="L368" s="1"/>
      <c r="M368" s="1"/>
      <c r="N368" s="1"/>
      <c r="O368" s="1"/>
    </row>
    <row r="369" spans="1:15" ht="15.95" customHeight="1" x14ac:dyDescent="0.25">
      <c r="A369" s="4"/>
      <c r="B369" s="1"/>
      <c r="C369" s="1"/>
      <c r="D369" s="1"/>
      <c r="E369" s="1"/>
      <c r="F369" s="1"/>
      <c r="G369" s="1"/>
      <c r="H369" s="1"/>
      <c r="I369" s="1"/>
      <c r="J369" s="1"/>
      <c r="K369" s="1"/>
      <c r="L369" s="1"/>
      <c r="M369" s="1"/>
      <c r="N369" s="1"/>
      <c r="O369" s="1"/>
    </row>
    <row r="370" spans="1:15" ht="15.95" customHeight="1" x14ac:dyDescent="0.25">
      <c r="A370" s="4"/>
      <c r="B370" s="1"/>
      <c r="C370" s="1"/>
      <c r="D370" s="1"/>
      <c r="E370" s="1"/>
      <c r="F370" s="1"/>
      <c r="G370" s="1"/>
      <c r="H370" s="1"/>
      <c r="I370" s="1"/>
      <c r="J370" s="1"/>
      <c r="K370" s="1"/>
      <c r="L370" s="1"/>
      <c r="M370" s="1"/>
      <c r="N370" s="1"/>
      <c r="O370" s="1"/>
    </row>
    <row r="371" spans="1:15" ht="15.95" customHeight="1" x14ac:dyDescent="0.25">
      <c r="A371" s="4"/>
      <c r="B371" s="1"/>
      <c r="C371" s="1"/>
      <c r="D371" s="1"/>
      <c r="E371" s="1"/>
      <c r="F371" s="1"/>
      <c r="G371" s="1"/>
      <c r="H371" s="1"/>
      <c r="I371" s="1"/>
      <c r="J371" s="1"/>
      <c r="K371" s="1"/>
      <c r="L371" s="1"/>
      <c r="M371" s="1"/>
      <c r="N371" s="1"/>
      <c r="O371" s="1"/>
    </row>
    <row r="372" spans="1:15" ht="15.95" customHeight="1" x14ac:dyDescent="0.25">
      <c r="A372" s="4"/>
      <c r="B372" s="1"/>
      <c r="C372" s="1"/>
      <c r="D372" s="1"/>
      <c r="E372" s="1"/>
      <c r="F372" s="1"/>
      <c r="G372" s="1"/>
      <c r="H372" s="1"/>
      <c r="I372" s="1"/>
      <c r="J372" s="1"/>
      <c r="K372" s="1"/>
      <c r="L372" s="1"/>
      <c r="M372" s="1"/>
      <c r="N372" s="1"/>
      <c r="O372" s="1"/>
    </row>
    <row r="373" spans="1:15" ht="15.95" customHeight="1" x14ac:dyDescent="0.25">
      <c r="A373" s="4"/>
      <c r="B373" s="1"/>
      <c r="C373" s="1"/>
      <c r="D373" s="1"/>
      <c r="E373" s="1"/>
      <c r="F373" s="1"/>
      <c r="G373" s="1"/>
      <c r="H373" s="1"/>
      <c r="I373" s="1"/>
      <c r="J373" s="1"/>
      <c r="K373" s="1"/>
      <c r="L373" s="1"/>
      <c r="M373" s="1"/>
      <c r="N373" s="1"/>
      <c r="O373" s="1"/>
    </row>
    <row r="374" spans="1:15" ht="15.95" customHeight="1" x14ac:dyDescent="0.25">
      <c r="A374" s="4"/>
      <c r="B374" s="1"/>
      <c r="C374" s="1"/>
      <c r="D374" s="1"/>
      <c r="E374" s="1"/>
      <c r="F374" s="1"/>
      <c r="G374" s="1"/>
      <c r="H374" s="1"/>
      <c r="I374" s="1"/>
      <c r="J374" s="1"/>
      <c r="K374" s="1"/>
      <c r="L374" s="1"/>
      <c r="M374" s="1"/>
      <c r="N374" s="1"/>
      <c r="O374" s="1"/>
    </row>
    <row r="375" spans="1:15" ht="15.95" customHeight="1" x14ac:dyDescent="0.25">
      <c r="A375" s="4"/>
      <c r="B375" s="1"/>
      <c r="C375" s="1"/>
      <c r="D375" s="1"/>
      <c r="E375" s="1"/>
      <c r="F375" s="1"/>
      <c r="G375" s="1"/>
      <c r="H375" s="1"/>
      <c r="I375" s="1"/>
      <c r="J375" s="1"/>
      <c r="K375" s="1"/>
      <c r="L375" s="1"/>
      <c r="M375" s="1"/>
      <c r="N375" s="1"/>
      <c r="O375" s="1"/>
    </row>
    <row r="376" spans="1:15" ht="15.95" customHeight="1" x14ac:dyDescent="0.25">
      <c r="A376" s="4"/>
      <c r="B376" s="1"/>
      <c r="C376" s="1"/>
      <c r="D376" s="1"/>
      <c r="E376" s="1"/>
      <c r="F376" s="1"/>
      <c r="G376" s="1"/>
      <c r="H376" s="1"/>
      <c r="I376" s="1"/>
      <c r="J376" s="1"/>
      <c r="K376" s="1"/>
      <c r="L376" s="1"/>
      <c r="M376" s="1"/>
      <c r="N376" s="1"/>
      <c r="O376" s="1"/>
    </row>
    <row r="377" spans="1:15" ht="15.95" customHeight="1" x14ac:dyDescent="0.25">
      <c r="A377" s="4"/>
      <c r="B377" s="1"/>
      <c r="C377" s="1"/>
      <c r="D377" s="1"/>
      <c r="E377" s="1"/>
      <c r="F377" s="1"/>
      <c r="G377" s="1"/>
      <c r="H377" s="1"/>
      <c r="I377" s="1"/>
      <c r="J377" s="1"/>
      <c r="K377" s="1"/>
      <c r="L377" s="1"/>
      <c r="M377" s="1"/>
      <c r="N377" s="1"/>
      <c r="O377" s="1"/>
    </row>
    <row r="378" spans="1:15" ht="15.95" customHeight="1" x14ac:dyDescent="0.25">
      <c r="A378" s="4"/>
      <c r="B378" s="1"/>
      <c r="C378" s="1"/>
      <c r="D378" s="1"/>
      <c r="E378" s="1"/>
      <c r="F378" s="1"/>
      <c r="G378" s="1"/>
      <c r="H378" s="1"/>
      <c r="I378" s="1"/>
      <c r="J378" s="1"/>
      <c r="K378" s="1"/>
      <c r="L378" s="1"/>
      <c r="M378" s="1"/>
      <c r="N378" s="1"/>
      <c r="O378" s="1"/>
    </row>
    <row r="379" spans="1:15" ht="15.95" customHeight="1" x14ac:dyDescent="0.25">
      <c r="A379" s="4"/>
      <c r="B379" s="1"/>
      <c r="C379" s="1"/>
      <c r="D379" s="1"/>
      <c r="E379" s="1"/>
      <c r="F379" s="1"/>
      <c r="G379" s="1"/>
      <c r="H379" s="1"/>
      <c r="I379" s="1"/>
      <c r="J379" s="1"/>
      <c r="K379" s="1"/>
      <c r="L379" s="1"/>
      <c r="M379" s="1"/>
      <c r="N379" s="1"/>
      <c r="O379" s="1"/>
    </row>
    <row r="380" spans="1:15" ht="15.95" customHeight="1" x14ac:dyDescent="0.25">
      <c r="A380" s="4"/>
      <c r="B380" s="1"/>
      <c r="C380" s="1"/>
      <c r="D380" s="1"/>
      <c r="E380" s="1"/>
      <c r="F380" s="1"/>
      <c r="G380" s="1"/>
      <c r="H380" s="1"/>
      <c r="I380" s="1"/>
      <c r="J380" s="1"/>
      <c r="K380" s="1"/>
      <c r="L380" s="1"/>
      <c r="M380" s="1"/>
      <c r="N380" s="1"/>
      <c r="O380" s="1"/>
    </row>
    <row r="381" spans="1:15" ht="15.95" customHeight="1" x14ac:dyDescent="0.25">
      <c r="A381" s="4"/>
      <c r="B381" s="1"/>
      <c r="C381" s="1"/>
      <c r="D381" s="1"/>
      <c r="E381" s="1"/>
      <c r="F381" s="1"/>
      <c r="G381" s="1"/>
      <c r="H381" s="1"/>
      <c r="I381" s="1"/>
      <c r="J381" s="1"/>
      <c r="K381" s="1"/>
      <c r="L381" s="1"/>
      <c r="M381" s="1"/>
      <c r="N381" s="1"/>
      <c r="O381" s="1"/>
    </row>
    <row r="382" spans="1:15" ht="15.95" customHeight="1" x14ac:dyDescent="0.25">
      <c r="A382" s="4"/>
      <c r="B382" s="1"/>
      <c r="C382" s="1"/>
      <c r="D382" s="1"/>
      <c r="E382" s="1"/>
      <c r="F382" s="1"/>
      <c r="G382" s="1"/>
      <c r="H382" s="1"/>
      <c r="I382" s="1"/>
      <c r="J382" s="1"/>
      <c r="K382" s="1"/>
      <c r="L382" s="1"/>
      <c r="M382" s="1"/>
      <c r="N382" s="1"/>
      <c r="O382" s="1"/>
    </row>
    <row r="383" spans="1:15" ht="15.95" customHeight="1" x14ac:dyDescent="0.25">
      <c r="A383" s="4"/>
      <c r="B383" s="1"/>
      <c r="C383" s="1"/>
      <c r="D383" s="1"/>
      <c r="E383" s="1"/>
      <c r="F383" s="1"/>
      <c r="G383" s="1"/>
      <c r="H383" s="1"/>
      <c r="I383" s="1"/>
      <c r="J383" s="1"/>
      <c r="K383" s="1"/>
      <c r="L383" s="1"/>
      <c r="M383" s="1"/>
      <c r="N383" s="1"/>
      <c r="O383" s="1"/>
    </row>
    <row r="384" spans="1:15" ht="15.95" customHeight="1" x14ac:dyDescent="0.25">
      <c r="A384" s="4"/>
      <c r="B384" s="1"/>
      <c r="C384" s="1"/>
      <c r="D384" s="1"/>
      <c r="E384" s="1"/>
      <c r="F384" s="1"/>
      <c r="G384" s="1"/>
      <c r="H384" s="1"/>
      <c r="I384" s="1"/>
      <c r="J384" s="1"/>
      <c r="K384" s="1"/>
      <c r="L384" s="1"/>
      <c r="M384" s="1"/>
      <c r="N384" s="1"/>
      <c r="O384" s="1"/>
    </row>
    <row r="385" spans="1:15" ht="15.95" customHeight="1" x14ac:dyDescent="0.25">
      <c r="A385" s="4"/>
      <c r="B385" s="1"/>
      <c r="C385" s="1"/>
      <c r="D385" s="1"/>
      <c r="E385" s="1"/>
      <c r="F385" s="1"/>
      <c r="G385" s="1"/>
      <c r="H385" s="1"/>
      <c r="I385" s="1"/>
      <c r="J385" s="1"/>
      <c r="K385" s="1"/>
      <c r="L385" s="1"/>
      <c r="M385" s="1"/>
      <c r="N385" s="1"/>
      <c r="O385" s="1"/>
    </row>
    <row r="386" spans="1:15" ht="15.95" customHeight="1" x14ac:dyDescent="0.25">
      <c r="A386" s="4"/>
      <c r="B386" s="1"/>
      <c r="C386" s="1"/>
      <c r="D386" s="1"/>
      <c r="E386" s="1"/>
      <c r="F386" s="1"/>
      <c r="G386" s="1"/>
      <c r="H386" s="1"/>
      <c r="I386" s="1"/>
      <c r="J386" s="1"/>
      <c r="K386" s="1"/>
      <c r="L386" s="1"/>
      <c r="M386" s="1"/>
      <c r="N386" s="1"/>
      <c r="O386" s="1"/>
    </row>
    <row r="387" spans="1:15" ht="15.95" customHeight="1" x14ac:dyDescent="0.25">
      <c r="A387" s="4"/>
      <c r="B387" s="1"/>
      <c r="C387" s="1"/>
      <c r="D387" s="1"/>
      <c r="E387" s="1"/>
      <c r="F387" s="1"/>
      <c r="G387" s="1"/>
      <c r="H387" s="1"/>
      <c r="I387" s="1"/>
      <c r="J387" s="1"/>
      <c r="K387" s="1"/>
      <c r="L387" s="1"/>
      <c r="M387" s="1"/>
      <c r="N387" s="1"/>
      <c r="O387" s="1"/>
    </row>
    <row r="388" spans="1:15" ht="15.95" customHeight="1" x14ac:dyDescent="0.25">
      <c r="A388" s="4"/>
      <c r="B388" s="1"/>
      <c r="C388" s="1"/>
      <c r="D388" s="1"/>
      <c r="E388" s="1"/>
      <c r="F388" s="1"/>
      <c r="G388" s="1"/>
      <c r="H388" s="1"/>
      <c r="I388" s="1"/>
      <c r="J388" s="1"/>
      <c r="K388" s="1"/>
      <c r="L388" s="1"/>
      <c r="M388" s="1"/>
      <c r="N388" s="1"/>
      <c r="O388" s="1"/>
    </row>
    <row r="389" spans="1:15" ht="15.95" customHeight="1" x14ac:dyDescent="0.25">
      <c r="A389" s="4"/>
      <c r="B389" s="1"/>
      <c r="C389" s="1"/>
      <c r="D389" s="1"/>
      <c r="E389" s="1"/>
      <c r="F389" s="1"/>
      <c r="G389" s="1"/>
      <c r="H389" s="1"/>
      <c r="I389" s="1"/>
      <c r="J389" s="1"/>
      <c r="K389" s="1"/>
      <c r="L389" s="1"/>
      <c r="M389" s="1"/>
      <c r="N389" s="1"/>
      <c r="O389" s="1"/>
    </row>
    <row r="390" spans="1:15" ht="15.95" customHeight="1" x14ac:dyDescent="0.25">
      <c r="A390" s="4"/>
      <c r="B390" s="1"/>
      <c r="C390" s="1"/>
      <c r="D390" s="1"/>
      <c r="E390" s="1"/>
      <c r="F390" s="1"/>
      <c r="G390" s="1"/>
      <c r="H390" s="1"/>
      <c r="I390" s="1"/>
      <c r="J390" s="1"/>
      <c r="K390" s="1"/>
      <c r="L390" s="1"/>
      <c r="M390" s="1"/>
      <c r="N390" s="1"/>
      <c r="O390" s="1"/>
    </row>
    <row r="391" spans="1:15" ht="15.95" customHeight="1" x14ac:dyDescent="0.25">
      <c r="A391" s="4"/>
      <c r="B391" s="1"/>
      <c r="C391" s="1"/>
      <c r="D391" s="1"/>
      <c r="E391" s="1"/>
      <c r="F391" s="1"/>
      <c r="G391" s="1"/>
      <c r="H391" s="1"/>
      <c r="I391" s="1"/>
      <c r="J391" s="1"/>
      <c r="K391" s="1"/>
      <c r="L391" s="1"/>
      <c r="M391" s="1"/>
      <c r="N391" s="1"/>
      <c r="O391" s="1"/>
    </row>
    <row r="392" spans="1:15" ht="15.95" customHeight="1" x14ac:dyDescent="0.25">
      <c r="A392" s="4"/>
      <c r="B392" s="1"/>
      <c r="C392" s="1"/>
      <c r="D392" s="1"/>
      <c r="E392" s="1"/>
      <c r="F392" s="1"/>
      <c r="G392" s="1"/>
      <c r="H392" s="1"/>
      <c r="I392" s="1"/>
      <c r="J392" s="1"/>
      <c r="K392" s="1"/>
      <c r="L392" s="1"/>
      <c r="M392" s="1"/>
      <c r="N392" s="1"/>
      <c r="O392" s="1"/>
    </row>
    <row r="393" spans="1:15" ht="15.95" customHeight="1" x14ac:dyDescent="0.25">
      <c r="A393" s="4"/>
      <c r="B393" s="1"/>
      <c r="C393" s="1"/>
      <c r="D393" s="1"/>
      <c r="E393" s="1"/>
      <c r="F393" s="1"/>
      <c r="G393" s="1"/>
      <c r="H393" s="1"/>
      <c r="I393" s="1"/>
      <c r="J393" s="1"/>
      <c r="K393" s="1"/>
      <c r="L393" s="1"/>
      <c r="M393" s="1"/>
      <c r="N393" s="1"/>
      <c r="O393" s="1"/>
    </row>
    <row r="394" spans="1:15" ht="15.95" customHeight="1" x14ac:dyDescent="0.25">
      <c r="A394" s="4"/>
      <c r="B394" s="1"/>
      <c r="C394" s="1"/>
      <c r="D394" s="1"/>
      <c r="E394" s="1"/>
      <c r="F394" s="1"/>
      <c r="G394" s="1"/>
      <c r="H394" s="1"/>
      <c r="I394" s="1"/>
      <c r="J394" s="1"/>
      <c r="K394" s="1"/>
      <c r="L394" s="1"/>
      <c r="M394" s="1"/>
      <c r="N394" s="1"/>
      <c r="O394" s="1"/>
    </row>
    <row r="395" spans="1:15" ht="15.95" customHeight="1" x14ac:dyDescent="0.25">
      <c r="A395" s="4"/>
      <c r="B395" s="1"/>
      <c r="C395" s="1"/>
      <c r="D395" s="1"/>
      <c r="E395" s="1"/>
      <c r="F395" s="1"/>
      <c r="G395" s="1"/>
      <c r="H395" s="1"/>
      <c r="I395" s="1"/>
      <c r="J395" s="1"/>
      <c r="K395" s="1"/>
      <c r="L395" s="1"/>
      <c r="M395" s="1"/>
      <c r="N395" s="1"/>
      <c r="O395" s="1"/>
    </row>
    <row r="396" spans="1:15" ht="15.95" customHeight="1" x14ac:dyDescent="0.25">
      <c r="A396" s="4"/>
      <c r="B396" s="1"/>
      <c r="C396" s="1"/>
      <c r="D396" s="1"/>
      <c r="E396" s="1"/>
      <c r="F396" s="1"/>
      <c r="G396" s="1"/>
      <c r="H396" s="1"/>
      <c r="I396" s="1"/>
      <c r="J396" s="1"/>
      <c r="K396" s="1"/>
      <c r="L396" s="1"/>
      <c r="M396" s="1"/>
      <c r="N396" s="1"/>
      <c r="O396" s="1"/>
    </row>
    <row r="397" spans="1:15" ht="15.95" customHeight="1" x14ac:dyDescent="0.25">
      <c r="A397" s="4"/>
      <c r="B397" s="1"/>
      <c r="C397" s="1"/>
      <c r="D397" s="1"/>
      <c r="E397" s="1"/>
      <c r="F397" s="1"/>
      <c r="G397" s="1"/>
      <c r="H397" s="1"/>
      <c r="I397" s="1"/>
      <c r="J397" s="1"/>
      <c r="K397" s="1"/>
      <c r="L397" s="1"/>
      <c r="M397" s="1"/>
      <c r="N397" s="1"/>
      <c r="O397" s="1"/>
    </row>
    <row r="398" spans="1:15" ht="15.95" customHeight="1" x14ac:dyDescent="0.25">
      <c r="A398" s="4"/>
      <c r="B398" s="1"/>
      <c r="C398" s="1"/>
      <c r="D398" s="1"/>
      <c r="E398" s="1"/>
      <c r="F398" s="1"/>
      <c r="G398" s="1"/>
      <c r="H398" s="1"/>
      <c r="I398" s="1"/>
      <c r="J398" s="1"/>
      <c r="K398" s="1"/>
      <c r="L398" s="1"/>
      <c r="M398" s="1"/>
      <c r="N398" s="1"/>
      <c r="O398" s="1"/>
    </row>
    <row r="399" spans="1:15" ht="15.95" customHeight="1" x14ac:dyDescent="0.25">
      <c r="A399" s="4"/>
      <c r="B399" s="1"/>
      <c r="C399" s="1"/>
      <c r="D399" s="1"/>
      <c r="E399" s="1"/>
      <c r="F399" s="1"/>
      <c r="G399" s="1"/>
      <c r="H399" s="1"/>
      <c r="I399" s="1"/>
      <c r="J399" s="1"/>
      <c r="K399" s="1"/>
      <c r="L399" s="1"/>
      <c r="M399" s="1"/>
      <c r="N399" s="1"/>
      <c r="O399" s="1"/>
    </row>
    <row r="400" spans="1:15" ht="15.95" customHeight="1" x14ac:dyDescent="0.25">
      <c r="A400" s="4"/>
      <c r="B400" s="1"/>
      <c r="C400" s="1"/>
      <c r="D400" s="1"/>
      <c r="E400" s="1"/>
      <c r="F400" s="1"/>
      <c r="G400" s="1"/>
      <c r="H400" s="1"/>
      <c r="I400" s="1"/>
      <c r="J400" s="1"/>
      <c r="K400" s="1"/>
      <c r="L400" s="1"/>
      <c r="M400" s="1"/>
      <c r="N400" s="1"/>
      <c r="O400" s="1"/>
    </row>
    <row r="401" spans="1:15" ht="15.95" customHeight="1" x14ac:dyDescent="0.25">
      <c r="A401" s="4"/>
      <c r="B401" s="1"/>
      <c r="C401" s="1"/>
      <c r="D401" s="1"/>
      <c r="E401" s="1"/>
      <c r="F401" s="1"/>
      <c r="G401" s="1"/>
      <c r="H401" s="1"/>
      <c r="I401" s="1"/>
      <c r="J401" s="1"/>
      <c r="K401" s="1"/>
      <c r="L401" s="1"/>
      <c r="M401" s="1"/>
      <c r="N401" s="1"/>
      <c r="O401" s="1"/>
    </row>
    <row r="402" spans="1:15" ht="15.95" customHeight="1" x14ac:dyDescent="0.25">
      <c r="A402" s="4"/>
      <c r="B402" s="1"/>
      <c r="C402" s="1"/>
      <c r="D402" s="1"/>
      <c r="E402" s="1"/>
      <c r="F402" s="1"/>
      <c r="G402" s="1"/>
      <c r="H402" s="1"/>
      <c r="I402" s="1"/>
      <c r="J402" s="1"/>
      <c r="K402" s="1"/>
      <c r="L402" s="1"/>
      <c r="M402" s="1"/>
      <c r="N402" s="1"/>
      <c r="O402" s="1"/>
    </row>
    <row r="403" spans="1:15" ht="15.95" customHeight="1" x14ac:dyDescent="0.25">
      <c r="A403" s="4"/>
      <c r="B403" s="1"/>
      <c r="C403" s="1"/>
      <c r="D403" s="1"/>
      <c r="E403" s="1"/>
      <c r="F403" s="1"/>
      <c r="G403" s="1"/>
      <c r="H403" s="1"/>
      <c r="I403" s="1"/>
      <c r="J403" s="1"/>
      <c r="K403" s="1"/>
      <c r="L403" s="1"/>
      <c r="M403" s="1"/>
      <c r="N403" s="1"/>
      <c r="O403" s="1"/>
    </row>
    <row r="404" spans="1:15" ht="15.95" customHeight="1" x14ac:dyDescent="0.25">
      <c r="A404" s="4"/>
      <c r="B404" s="1"/>
      <c r="C404" s="1"/>
      <c r="D404" s="1"/>
      <c r="E404" s="1"/>
      <c r="F404" s="1"/>
      <c r="G404" s="1"/>
      <c r="H404" s="1"/>
      <c r="I404" s="1"/>
      <c r="J404" s="1"/>
      <c r="K404" s="1"/>
      <c r="L404" s="1"/>
      <c r="M404" s="1"/>
      <c r="N404" s="1"/>
      <c r="O404" s="1"/>
    </row>
    <row r="405" spans="1:15" ht="15.95" customHeight="1" x14ac:dyDescent="0.25">
      <c r="A405" s="4"/>
      <c r="B405" s="1"/>
      <c r="C405" s="1"/>
      <c r="D405" s="1"/>
      <c r="E405" s="1"/>
      <c r="F405" s="1"/>
      <c r="G405" s="1"/>
      <c r="H405" s="1"/>
      <c r="I405" s="1"/>
      <c r="J405" s="1"/>
      <c r="K405" s="1"/>
      <c r="L405" s="1"/>
      <c r="M405" s="1"/>
      <c r="N405" s="1"/>
      <c r="O405" s="1"/>
    </row>
    <row r="406" spans="1:15" ht="15.95" customHeight="1" x14ac:dyDescent="0.25">
      <c r="A406" s="4"/>
      <c r="B406" s="1"/>
      <c r="C406" s="1"/>
      <c r="D406" s="1"/>
      <c r="E406" s="1"/>
      <c r="F406" s="1"/>
      <c r="G406" s="1"/>
      <c r="H406" s="1"/>
      <c r="I406" s="1"/>
      <c r="J406" s="1"/>
      <c r="K406" s="1"/>
      <c r="L406" s="1"/>
      <c r="M406" s="1"/>
      <c r="N406" s="1"/>
      <c r="O406" s="1"/>
    </row>
    <row r="407" spans="1:15" ht="15.95" customHeight="1" x14ac:dyDescent="0.25">
      <c r="A407" s="4"/>
      <c r="B407" s="1"/>
      <c r="C407" s="1"/>
      <c r="D407" s="1"/>
      <c r="E407" s="1"/>
      <c r="F407" s="1"/>
      <c r="G407" s="1"/>
      <c r="H407" s="1"/>
      <c r="I407" s="1"/>
      <c r="J407" s="1"/>
      <c r="K407" s="1"/>
      <c r="L407" s="1"/>
      <c r="M407" s="1"/>
      <c r="N407" s="1"/>
      <c r="O407" s="1"/>
    </row>
    <row r="408" spans="1:15" ht="15.95" customHeight="1" x14ac:dyDescent="0.25">
      <c r="A408" s="4"/>
      <c r="B408" s="1"/>
      <c r="C408" s="1"/>
      <c r="D408" s="1"/>
      <c r="E408" s="1"/>
      <c r="F408" s="1"/>
      <c r="G408" s="1"/>
      <c r="H408" s="1"/>
      <c r="I408" s="1"/>
      <c r="J408" s="1"/>
      <c r="K408" s="1"/>
      <c r="L408" s="1"/>
      <c r="M408" s="1"/>
      <c r="N408" s="1"/>
      <c r="O408" s="1"/>
    </row>
    <row r="409" spans="1:15" ht="15.95" customHeight="1" x14ac:dyDescent="0.25">
      <c r="A409" s="4"/>
      <c r="B409" s="1"/>
      <c r="C409" s="1"/>
      <c r="D409" s="1"/>
      <c r="E409" s="1"/>
      <c r="F409" s="1"/>
      <c r="G409" s="1"/>
      <c r="H409" s="1"/>
      <c r="I409" s="1"/>
      <c r="J409" s="1"/>
      <c r="K409" s="1"/>
      <c r="L409" s="1"/>
      <c r="M409" s="1"/>
      <c r="N409" s="1"/>
      <c r="O409" s="1"/>
    </row>
    <row r="410" spans="1:15" ht="15.95" customHeight="1" x14ac:dyDescent="0.25">
      <c r="A410" s="4"/>
      <c r="B410" s="1"/>
      <c r="C410" s="1"/>
      <c r="D410" s="1"/>
      <c r="E410" s="1"/>
      <c r="F410" s="1"/>
      <c r="G410" s="1"/>
      <c r="H410" s="1"/>
      <c r="I410" s="1"/>
      <c r="J410" s="1"/>
      <c r="K410" s="1"/>
      <c r="L410" s="1"/>
      <c r="M410" s="1"/>
      <c r="N410" s="1"/>
      <c r="O410" s="1"/>
    </row>
    <row r="411" spans="1:15" ht="15.95" customHeight="1" x14ac:dyDescent="0.25">
      <c r="A411" s="4"/>
      <c r="B411" s="1"/>
      <c r="C411" s="1"/>
      <c r="D411" s="1"/>
      <c r="E411" s="1"/>
      <c r="F411" s="1"/>
      <c r="G411" s="1"/>
      <c r="H411" s="1"/>
      <c r="I411" s="1"/>
      <c r="J411" s="1"/>
      <c r="K411" s="1"/>
      <c r="L411" s="1"/>
      <c r="M411" s="1"/>
      <c r="N411" s="1"/>
      <c r="O411" s="1"/>
    </row>
    <row r="412" spans="1:15" ht="15.95" customHeight="1" x14ac:dyDescent="0.25">
      <c r="A412" s="4"/>
      <c r="B412" s="1"/>
      <c r="C412" s="1"/>
      <c r="D412" s="1"/>
      <c r="E412" s="1"/>
      <c r="F412" s="1"/>
      <c r="G412" s="1"/>
      <c r="H412" s="1"/>
      <c r="I412" s="1"/>
      <c r="J412" s="1"/>
      <c r="K412" s="1"/>
      <c r="L412" s="1"/>
      <c r="M412" s="1"/>
      <c r="N412" s="1"/>
      <c r="O412" s="1"/>
    </row>
    <row r="413" spans="1:15" ht="15.95" customHeight="1" x14ac:dyDescent="0.25">
      <c r="A413" s="4"/>
      <c r="B413" s="1"/>
      <c r="C413" s="1"/>
      <c r="D413" s="1"/>
      <c r="E413" s="1"/>
      <c r="F413" s="1"/>
      <c r="G413" s="1"/>
      <c r="H413" s="1"/>
      <c r="I413" s="1"/>
      <c r="J413" s="1"/>
      <c r="K413" s="1"/>
      <c r="L413" s="1"/>
      <c r="M413" s="1"/>
      <c r="N413" s="1"/>
      <c r="O413" s="1"/>
    </row>
    <row r="414" spans="1:15" ht="15.95" customHeight="1" x14ac:dyDescent="0.25">
      <c r="A414" s="4"/>
      <c r="B414" s="1"/>
      <c r="C414" s="1"/>
      <c r="D414" s="1"/>
      <c r="E414" s="1"/>
      <c r="F414" s="1"/>
      <c r="G414" s="1"/>
      <c r="H414" s="1"/>
      <c r="I414" s="1"/>
      <c r="J414" s="1"/>
      <c r="K414" s="1"/>
      <c r="L414" s="1"/>
      <c r="M414" s="1"/>
      <c r="N414" s="1"/>
      <c r="O414" s="1"/>
    </row>
    <row r="415" spans="1:15" ht="15.95" customHeight="1" x14ac:dyDescent="0.25">
      <c r="A415" s="4"/>
      <c r="B415" s="1"/>
      <c r="C415" s="1"/>
      <c r="D415" s="1"/>
      <c r="E415" s="1"/>
      <c r="F415" s="1"/>
      <c r="G415" s="1"/>
      <c r="H415" s="1"/>
      <c r="I415" s="1"/>
      <c r="J415" s="1"/>
      <c r="K415" s="1"/>
      <c r="L415" s="1"/>
      <c r="M415" s="1"/>
      <c r="N415" s="1"/>
      <c r="O415" s="1"/>
    </row>
    <row r="416" spans="1:15" ht="15.95" customHeight="1" x14ac:dyDescent="0.25">
      <c r="A416" s="4"/>
      <c r="B416" s="1"/>
      <c r="C416" s="1"/>
      <c r="D416" s="1"/>
      <c r="E416" s="1"/>
      <c r="F416" s="1"/>
      <c r="G416" s="1"/>
      <c r="H416" s="1"/>
      <c r="I416" s="1"/>
      <c r="J416" s="1"/>
      <c r="K416" s="1"/>
      <c r="L416" s="1"/>
      <c r="M416" s="1"/>
      <c r="N416" s="1"/>
      <c r="O416" s="1"/>
    </row>
    <row r="417" spans="1:15" ht="15.95" customHeight="1" x14ac:dyDescent="0.25">
      <c r="A417" s="4"/>
      <c r="B417" s="1"/>
      <c r="C417" s="1"/>
      <c r="D417" s="1"/>
      <c r="E417" s="1"/>
      <c r="F417" s="1"/>
      <c r="G417" s="1"/>
      <c r="H417" s="1"/>
      <c r="I417" s="1"/>
      <c r="J417" s="1"/>
      <c r="K417" s="1"/>
      <c r="L417" s="1"/>
      <c r="M417" s="1"/>
      <c r="N417" s="1"/>
      <c r="O417" s="1"/>
    </row>
    <row r="418" spans="1:15" ht="15.95" customHeight="1" x14ac:dyDescent="0.25">
      <c r="A418" s="4"/>
      <c r="B418" s="1"/>
      <c r="C418" s="1"/>
      <c r="D418" s="1"/>
      <c r="E418" s="1"/>
      <c r="F418" s="1"/>
      <c r="G418" s="1"/>
      <c r="H418" s="1"/>
      <c r="I418" s="1"/>
      <c r="J418" s="1"/>
      <c r="K418" s="1"/>
      <c r="L418" s="1"/>
      <c r="M418" s="1"/>
      <c r="N418" s="1"/>
      <c r="O418" s="1"/>
    </row>
    <row r="419" spans="1:15" ht="15.95" customHeight="1" x14ac:dyDescent="0.25">
      <c r="A419" s="4"/>
      <c r="B419" s="1"/>
      <c r="C419" s="1"/>
      <c r="D419" s="1"/>
      <c r="E419" s="1"/>
      <c r="F419" s="1"/>
      <c r="G419" s="1"/>
      <c r="H419" s="1"/>
      <c r="I419" s="1"/>
      <c r="J419" s="1"/>
      <c r="K419" s="1"/>
      <c r="L419" s="1"/>
      <c r="M419" s="1"/>
      <c r="N419" s="1"/>
      <c r="O419" s="1"/>
    </row>
    <row r="420" spans="1:15" ht="15.95" customHeight="1" x14ac:dyDescent="0.25">
      <c r="A420" s="4"/>
      <c r="B420" s="1"/>
      <c r="C420" s="1"/>
      <c r="D420" s="1"/>
      <c r="E420" s="1"/>
      <c r="F420" s="1"/>
      <c r="G420" s="1"/>
      <c r="H420" s="1"/>
      <c r="I420" s="1"/>
      <c r="J420" s="1"/>
      <c r="K420" s="1"/>
      <c r="L420" s="1"/>
      <c r="M420" s="1"/>
      <c r="N420" s="1"/>
      <c r="O420" s="1"/>
    </row>
    <row r="421" spans="1:15" ht="15.95" customHeight="1" x14ac:dyDescent="0.25">
      <c r="A421" s="4"/>
      <c r="B421" s="1"/>
      <c r="C421" s="1"/>
      <c r="D421" s="1"/>
      <c r="E421" s="1"/>
      <c r="F421" s="1"/>
      <c r="G421" s="1"/>
      <c r="H421" s="1"/>
      <c r="I421" s="1"/>
      <c r="J421" s="1"/>
      <c r="K421" s="1"/>
      <c r="L421" s="1"/>
      <c r="M421" s="1"/>
      <c r="N421" s="1"/>
      <c r="O421" s="1"/>
    </row>
    <row r="422" spans="1:15" ht="15.95" customHeight="1" x14ac:dyDescent="0.25">
      <c r="A422" s="4"/>
      <c r="B422" s="1"/>
      <c r="C422" s="1"/>
      <c r="D422" s="1"/>
      <c r="E422" s="1"/>
      <c r="F422" s="1"/>
      <c r="G422" s="1"/>
      <c r="H422" s="1"/>
      <c r="I422" s="1"/>
      <c r="J422" s="1"/>
      <c r="K422" s="1"/>
      <c r="L422" s="1"/>
      <c r="M422" s="1"/>
      <c r="N422" s="1"/>
      <c r="O422" s="1"/>
    </row>
    <row r="423" spans="1:15" ht="15.95" customHeight="1" x14ac:dyDescent="0.25">
      <c r="A423" s="4"/>
      <c r="B423" s="1"/>
      <c r="C423" s="1"/>
      <c r="D423" s="1"/>
      <c r="E423" s="1"/>
      <c r="F423" s="1"/>
      <c r="G423" s="1"/>
      <c r="H423" s="1"/>
      <c r="I423" s="1"/>
      <c r="J423" s="1"/>
      <c r="K423" s="1"/>
      <c r="L423" s="1"/>
      <c r="M423" s="1"/>
      <c r="N423" s="1"/>
      <c r="O423" s="1"/>
    </row>
    <row r="424" spans="1:15" ht="15.95" customHeight="1" x14ac:dyDescent="0.25">
      <c r="A424" s="4"/>
      <c r="B424" s="1"/>
      <c r="C424" s="1"/>
      <c r="D424" s="1"/>
      <c r="E424" s="1"/>
      <c r="F424" s="1"/>
      <c r="G424" s="1"/>
      <c r="H424" s="1"/>
      <c r="I424" s="1"/>
      <c r="J424" s="1"/>
      <c r="K424" s="1"/>
      <c r="L424" s="1"/>
      <c r="M424" s="1"/>
      <c r="N424" s="1"/>
      <c r="O424" s="1"/>
    </row>
    <row r="425" spans="1:15" ht="15.95" customHeight="1" x14ac:dyDescent="0.25">
      <c r="A425" s="4"/>
      <c r="B425" s="1"/>
      <c r="C425" s="1"/>
      <c r="D425" s="1"/>
      <c r="E425" s="1"/>
      <c r="F425" s="1"/>
      <c r="G425" s="1"/>
      <c r="H425" s="1"/>
      <c r="I425" s="1"/>
      <c r="J425" s="1"/>
      <c r="K425" s="1"/>
      <c r="L425" s="1"/>
      <c r="M425" s="1"/>
      <c r="N425" s="1"/>
      <c r="O425" s="1"/>
    </row>
    <row r="426" spans="1:15" ht="15.95" customHeight="1" x14ac:dyDescent="0.25">
      <c r="A426" s="4"/>
      <c r="B426" s="1"/>
      <c r="C426" s="1"/>
      <c r="D426" s="1"/>
      <c r="E426" s="1"/>
      <c r="F426" s="1"/>
      <c r="G426" s="1"/>
      <c r="H426" s="1"/>
      <c r="I426" s="1"/>
      <c r="J426" s="1"/>
      <c r="K426" s="1"/>
      <c r="L426" s="1"/>
      <c r="M426" s="1"/>
      <c r="N426" s="1"/>
      <c r="O426" s="1"/>
    </row>
    <row r="427" spans="1:15" ht="15.95" customHeight="1" x14ac:dyDescent="0.25">
      <c r="A427" s="4"/>
      <c r="B427" s="1"/>
      <c r="C427" s="1"/>
      <c r="D427" s="1"/>
      <c r="E427" s="1"/>
      <c r="F427" s="1"/>
      <c r="G427" s="1"/>
      <c r="H427" s="1"/>
      <c r="I427" s="1"/>
      <c r="J427" s="1"/>
      <c r="K427" s="1"/>
      <c r="L427" s="1"/>
      <c r="M427" s="1"/>
      <c r="N427" s="1"/>
      <c r="O427" s="1"/>
    </row>
    <row r="428" spans="1:15" ht="15.95" customHeight="1" x14ac:dyDescent="0.25">
      <c r="A428" s="4"/>
      <c r="B428" s="1"/>
      <c r="C428" s="1"/>
      <c r="D428" s="1"/>
      <c r="E428" s="1"/>
      <c r="F428" s="1"/>
      <c r="G428" s="1"/>
      <c r="H428" s="1"/>
      <c r="I428" s="1"/>
      <c r="J428" s="1"/>
      <c r="K428" s="1"/>
      <c r="L428" s="1"/>
      <c r="M428" s="1"/>
      <c r="N428" s="1"/>
      <c r="O428" s="1"/>
    </row>
    <row r="429" spans="1:15" ht="15.95" customHeight="1" x14ac:dyDescent="0.25">
      <c r="A429" s="4"/>
      <c r="B429" s="1"/>
      <c r="C429" s="1"/>
      <c r="D429" s="1"/>
      <c r="E429" s="1"/>
      <c r="F429" s="1"/>
      <c r="G429" s="1"/>
      <c r="H429" s="1"/>
      <c r="I429" s="1"/>
      <c r="J429" s="1"/>
      <c r="K429" s="1"/>
      <c r="L429" s="1"/>
      <c r="M429" s="1"/>
      <c r="N429" s="1"/>
      <c r="O429" s="1"/>
    </row>
    <row r="430" spans="1:15" ht="15.95" customHeight="1" x14ac:dyDescent="0.25">
      <c r="A430" s="4"/>
      <c r="B430" s="1"/>
      <c r="C430" s="1"/>
      <c r="D430" s="1"/>
      <c r="E430" s="1"/>
      <c r="F430" s="1"/>
      <c r="G430" s="1"/>
      <c r="H430" s="1"/>
      <c r="I430" s="1"/>
      <c r="J430" s="1"/>
      <c r="K430" s="1"/>
      <c r="L430" s="1"/>
      <c r="M430" s="1"/>
      <c r="N430" s="1"/>
      <c r="O430" s="1"/>
    </row>
    <row r="431" spans="1:15" ht="15.95" customHeight="1" x14ac:dyDescent="0.25">
      <c r="A431" s="4"/>
      <c r="B431" s="1"/>
      <c r="C431" s="1"/>
      <c r="D431" s="1"/>
      <c r="E431" s="1"/>
      <c r="F431" s="1"/>
      <c r="G431" s="1"/>
      <c r="H431" s="1"/>
      <c r="I431" s="1"/>
      <c r="J431" s="1"/>
      <c r="K431" s="1"/>
      <c r="L431" s="1"/>
      <c r="M431" s="1"/>
      <c r="N431" s="1"/>
      <c r="O431" s="1"/>
    </row>
    <row r="432" spans="1:15" ht="15.95" customHeight="1" x14ac:dyDescent="0.25">
      <c r="A432" s="4"/>
      <c r="B432" s="1"/>
      <c r="C432" s="1"/>
      <c r="D432" s="1"/>
      <c r="E432" s="1"/>
      <c r="F432" s="1"/>
      <c r="G432" s="1"/>
      <c r="H432" s="1"/>
      <c r="I432" s="1"/>
      <c r="J432" s="1"/>
      <c r="K432" s="1"/>
      <c r="L432" s="1"/>
      <c r="M432" s="1"/>
      <c r="N432" s="1"/>
      <c r="O432" s="1"/>
    </row>
    <row r="433" spans="1:15" ht="15.95" customHeight="1" x14ac:dyDescent="0.25">
      <c r="A433" s="4"/>
      <c r="B433" s="1"/>
      <c r="C433" s="1"/>
      <c r="D433" s="1"/>
      <c r="E433" s="1"/>
      <c r="F433" s="1"/>
      <c r="G433" s="1"/>
      <c r="H433" s="1"/>
      <c r="I433" s="1"/>
      <c r="J433" s="1"/>
      <c r="K433" s="1"/>
      <c r="L433" s="1"/>
      <c r="M433" s="1"/>
      <c r="N433" s="1"/>
      <c r="O433" s="1"/>
    </row>
    <row r="434" spans="1:15" ht="15.95" customHeight="1" x14ac:dyDescent="0.25">
      <c r="A434" s="4"/>
      <c r="B434" s="1"/>
      <c r="C434" s="1"/>
      <c r="D434" s="1"/>
      <c r="E434" s="1"/>
      <c r="F434" s="1"/>
      <c r="G434" s="1"/>
      <c r="H434" s="1"/>
      <c r="I434" s="1"/>
      <c r="J434" s="1"/>
      <c r="K434" s="1"/>
      <c r="L434" s="1"/>
      <c r="M434" s="1"/>
      <c r="N434" s="1"/>
      <c r="O434" s="1"/>
    </row>
    <row r="435" spans="1:15" ht="15.95" customHeight="1" x14ac:dyDescent="0.25">
      <c r="A435" s="4"/>
      <c r="B435" s="1"/>
      <c r="C435" s="1"/>
      <c r="D435" s="1"/>
      <c r="E435" s="1"/>
      <c r="F435" s="1"/>
      <c r="G435" s="1"/>
      <c r="H435" s="1"/>
      <c r="I435" s="1"/>
      <c r="J435" s="1"/>
      <c r="K435" s="1"/>
      <c r="L435" s="1"/>
      <c r="M435" s="1"/>
      <c r="N435" s="1"/>
      <c r="O435" s="1"/>
    </row>
    <row r="436" spans="1:15" ht="15.95" customHeight="1" x14ac:dyDescent="0.25">
      <c r="A436" s="4"/>
      <c r="B436" s="1"/>
      <c r="C436" s="1"/>
      <c r="D436" s="1"/>
      <c r="E436" s="1"/>
      <c r="F436" s="1"/>
      <c r="G436" s="1"/>
      <c r="H436" s="1"/>
      <c r="I436" s="1"/>
      <c r="J436" s="1"/>
      <c r="K436" s="1"/>
      <c r="L436" s="1"/>
      <c r="M436" s="1"/>
      <c r="N436" s="1"/>
      <c r="O436" s="1"/>
    </row>
    <row r="437" spans="1:15" ht="15.95" customHeight="1" x14ac:dyDescent="0.25">
      <c r="A437" s="4"/>
      <c r="B437" s="1"/>
      <c r="C437" s="1"/>
      <c r="D437" s="1"/>
      <c r="E437" s="1"/>
      <c r="F437" s="1"/>
      <c r="G437" s="1"/>
      <c r="H437" s="1"/>
      <c r="I437" s="1"/>
      <c r="J437" s="1"/>
      <c r="K437" s="1"/>
      <c r="L437" s="1"/>
      <c r="M437" s="1"/>
      <c r="N437" s="1"/>
      <c r="O437" s="1"/>
    </row>
    <row r="438" spans="1:15" ht="15.95" customHeight="1" x14ac:dyDescent="0.25">
      <c r="A438" s="4"/>
      <c r="B438" s="1"/>
      <c r="C438" s="1"/>
      <c r="D438" s="1"/>
      <c r="E438" s="1"/>
      <c r="F438" s="1"/>
      <c r="G438" s="1"/>
      <c r="H438" s="1"/>
      <c r="I438" s="1"/>
      <c r="J438" s="1"/>
      <c r="K438" s="1"/>
      <c r="L438" s="1"/>
      <c r="M438" s="1"/>
      <c r="N438" s="1"/>
      <c r="O438" s="1"/>
    </row>
    <row r="439" spans="1:15" ht="15.95" customHeight="1" x14ac:dyDescent="0.25">
      <c r="A439" s="4"/>
      <c r="B439" s="1"/>
      <c r="C439" s="1"/>
      <c r="D439" s="1"/>
      <c r="E439" s="1"/>
      <c r="F439" s="1"/>
      <c r="G439" s="1"/>
      <c r="H439" s="1"/>
      <c r="I439" s="1"/>
      <c r="J439" s="1"/>
      <c r="K439" s="1"/>
      <c r="L439" s="1"/>
      <c r="M439" s="1"/>
      <c r="N439" s="1"/>
      <c r="O439" s="1"/>
    </row>
    <row r="440" spans="1:15" ht="15.95" customHeight="1" x14ac:dyDescent="0.25">
      <c r="A440" s="4"/>
      <c r="B440" s="1"/>
      <c r="C440" s="1"/>
      <c r="D440" s="1"/>
      <c r="E440" s="1"/>
      <c r="F440" s="1"/>
      <c r="G440" s="1"/>
      <c r="H440" s="1"/>
      <c r="I440" s="1"/>
      <c r="J440" s="1"/>
      <c r="K440" s="1"/>
      <c r="L440" s="1"/>
      <c r="M440" s="1"/>
      <c r="N440" s="1"/>
      <c r="O440" s="1"/>
    </row>
    <row r="441" spans="1:15" ht="15.95" customHeight="1" x14ac:dyDescent="0.25">
      <c r="A441" s="4"/>
      <c r="B441" s="1"/>
      <c r="C441" s="1"/>
      <c r="D441" s="1"/>
      <c r="E441" s="1"/>
      <c r="F441" s="1"/>
      <c r="G441" s="1"/>
      <c r="H441" s="1"/>
      <c r="I441" s="1"/>
      <c r="J441" s="1"/>
      <c r="K441" s="1"/>
      <c r="L441" s="1"/>
      <c r="M441" s="1"/>
      <c r="N441" s="1"/>
      <c r="O441" s="1"/>
    </row>
    <row r="442" spans="1:15" ht="15.95" customHeight="1" x14ac:dyDescent="0.25">
      <c r="A442" s="4"/>
      <c r="B442" s="1"/>
      <c r="C442" s="1"/>
      <c r="D442" s="1"/>
      <c r="E442" s="1"/>
      <c r="F442" s="1"/>
      <c r="G442" s="1"/>
      <c r="H442" s="1"/>
      <c r="I442" s="1"/>
      <c r="J442" s="1"/>
      <c r="K442" s="1"/>
      <c r="L442" s="1"/>
      <c r="M442" s="1"/>
      <c r="N442" s="1"/>
      <c r="O442" s="1"/>
    </row>
    <row r="443" spans="1:15" ht="15.95" customHeight="1" x14ac:dyDescent="0.25">
      <c r="A443" s="4"/>
      <c r="B443" s="1"/>
      <c r="C443" s="1"/>
      <c r="D443" s="1"/>
      <c r="E443" s="1"/>
      <c r="F443" s="1"/>
      <c r="G443" s="1"/>
      <c r="H443" s="1"/>
      <c r="I443" s="1"/>
      <c r="J443" s="1"/>
      <c r="K443" s="1"/>
      <c r="L443" s="1"/>
      <c r="M443" s="1"/>
      <c r="N443" s="1"/>
      <c r="O443" s="1"/>
    </row>
    <row r="444" spans="1:15" ht="15.95" customHeight="1" x14ac:dyDescent="0.25">
      <c r="A444" s="4"/>
      <c r="B444" s="1"/>
      <c r="C444" s="1"/>
      <c r="D444" s="1"/>
      <c r="E444" s="1"/>
      <c r="F444" s="1"/>
      <c r="G444" s="1"/>
      <c r="H444" s="1"/>
      <c r="I444" s="1"/>
      <c r="J444" s="1"/>
      <c r="K444" s="1"/>
      <c r="L444" s="1"/>
      <c r="M444" s="1"/>
      <c r="N444" s="1"/>
      <c r="O444" s="1"/>
    </row>
    <row r="445" spans="1:15" ht="15.95" customHeight="1" x14ac:dyDescent="0.25">
      <c r="A445" s="4"/>
      <c r="B445" s="1"/>
      <c r="C445" s="1"/>
      <c r="D445" s="1"/>
      <c r="E445" s="1"/>
      <c r="F445" s="1"/>
      <c r="G445" s="1"/>
      <c r="H445" s="1"/>
      <c r="I445" s="1"/>
      <c r="J445" s="1"/>
      <c r="K445" s="1"/>
      <c r="L445" s="1"/>
      <c r="M445" s="1"/>
      <c r="N445" s="1"/>
      <c r="O445" s="1"/>
    </row>
    <row r="446" spans="1:15" ht="15.95" customHeight="1" x14ac:dyDescent="0.25">
      <c r="A446" s="4"/>
      <c r="B446" s="1"/>
      <c r="C446" s="1"/>
      <c r="D446" s="1"/>
      <c r="E446" s="1"/>
      <c r="F446" s="1"/>
      <c r="G446" s="1"/>
      <c r="H446" s="1"/>
      <c r="I446" s="1"/>
      <c r="J446" s="1"/>
      <c r="K446" s="1"/>
      <c r="L446" s="1"/>
      <c r="M446" s="1"/>
      <c r="N446" s="1"/>
      <c r="O446" s="1"/>
    </row>
    <row r="447" spans="1:15" ht="15.95" customHeight="1" x14ac:dyDescent="0.25">
      <c r="A447" s="4"/>
      <c r="B447" s="1"/>
      <c r="C447" s="1"/>
      <c r="D447" s="1"/>
      <c r="E447" s="1"/>
      <c r="F447" s="1"/>
      <c r="G447" s="1"/>
      <c r="H447" s="1"/>
      <c r="I447" s="1"/>
      <c r="J447" s="1"/>
      <c r="K447" s="1"/>
      <c r="L447" s="1"/>
      <c r="M447" s="1"/>
      <c r="N447" s="1"/>
      <c r="O447" s="1"/>
    </row>
    <row r="448" spans="1:15" ht="15.95" customHeight="1" x14ac:dyDescent="0.25">
      <c r="A448" s="4"/>
      <c r="B448" s="1"/>
      <c r="C448" s="1"/>
      <c r="D448" s="1"/>
      <c r="E448" s="1"/>
      <c r="F448" s="1"/>
      <c r="G448" s="1"/>
      <c r="H448" s="1"/>
      <c r="I448" s="1"/>
      <c r="J448" s="1"/>
      <c r="K448" s="1"/>
      <c r="L448" s="1"/>
      <c r="M448" s="1"/>
      <c r="N448" s="1"/>
      <c r="O448" s="1"/>
    </row>
    <row r="449" spans="1:15" ht="15.95" customHeight="1" x14ac:dyDescent="0.25">
      <c r="A449" s="4"/>
      <c r="B449" s="1"/>
      <c r="C449" s="1"/>
      <c r="D449" s="1"/>
      <c r="E449" s="1"/>
      <c r="F449" s="1"/>
      <c r="G449" s="1"/>
      <c r="H449" s="1"/>
      <c r="I449" s="1"/>
      <c r="J449" s="1"/>
      <c r="K449" s="1"/>
      <c r="L449" s="1"/>
      <c r="M449" s="1"/>
      <c r="N449" s="1"/>
      <c r="O449" s="1"/>
    </row>
    <row r="450" spans="1:15" ht="15.95" customHeight="1" x14ac:dyDescent="0.25">
      <c r="A450" s="4"/>
      <c r="B450" s="1"/>
      <c r="C450" s="1"/>
      <c r="D450" s="1"/>
      <c r="E450" s="1"/>
      <c r="F450" s="1"/>
      <c r="G450" s="1"/>
      <c r="H450" s="1"/>
      <c r="I450" s="1"/>
      <c r="J450" s="1"/>
      <c r="K450" s="1"/>
      <c r="L450" s="1"/>
      <c r="M450" s="1"/>
      <c r="N450" s="1"/>
      <c r="O450" s="1"/>
    </row>
    <row r="451" spans="1:15" ht="15.95" customHeight="1" x14ac:dyDescent="0.25">
      <c r="A451" s="4"/>
      <c r="B451" s="1"/>
      <c r="C451" s="1"/>
      <c r="D451" s="1"/>
      <c r="E451" s="1"/>
      <c r="F451" s="1"/>
      <c r="G451" s="1"/>
      <c r="H451" s="1"/>
      <c r="I451" s="1"/>
      <c r="J451" s="1"/>
      <c r="K451" s="1"/>
      <c r="L451" s="1"/>
      <c r="M451" s="1"/>
      <c r="N451" s="1"/>
      <c r="O451" s="1"/>
    </row>
    <row r="452" spans="1:15" ht="15.95" customHeight="1" x14ac:dyDescent="0.25">
      <c r="A452" s="4"/>
      <c r="B452" s="1"/>
      <c r="C452" s="1"/>
      <c r="D452" s="1"/>
      <c r="E452" s="1"/>
      <c r="F452" s="1"/>
      <c r="G452" s="1"/>
      <c r="H452" s="1"/>
      <c r="I452" s="1"/>
      <c r="J452" s="1"/>
      <c r="K452" s="1"/>
      <c r="L452" s="1"/>
      <c r="M452" s="1"/>
      <c r="N452" s="1"/>
      <c r="O452" s="1"/>
    </row>
    <row r="453" spans="1:15" ht="15.95" customHeight="1" x14ac:dyDescent="0.25">
      <c r="A453" s="4"/>
      <c r="B453" s="1"/>
      <c r="C453" s="1"/>
      <c r="D453" s="1"/>
      <c r="E453" s="1"/>
      <c r="F453" s="1"/>
      <c r="G453" s="1"/>
      <c r="H453" s="1"/>
      <c r="I453" s="1"/>
      <c r="J453" s="1"/>
      <c r="K453" s="1"/>
      <c r="L453" s="1"/>
      <c r="M453" s="1"/>
      <c r="N453" s="1"/>
      <c r="O453" s="1"/>
    </row>
    <row r="454" spans="1:15" ht="15.95" customHeight="1" x14ac:dyDescent="0.25">
      <c r="A454" s="4"/>
      <c r="B454" s="1"/>
      <c r="C454" s="1"/>
      <c r="D454" s="1"/>
      <c r="E454" s="1"/>
      <c r="F454" s="1"/>
      <c r="G454" s="1"/>
      <c r="H454" s="1"/>
      <c r="I454" s="1"/>
      <c r="J454" s="1"/>
      <c r="K454" s="1"/>
      <c r="L454" s="1"/>
      <c r="M454" s="1"/>
      <c r="N454" s="1"/>
      <c r="O454" s="1"/>
    </row>
    <row r="455" spans="1:15" ht="15.95" customHeight="1" x14ac:dyDescent="0.25">
      <c r="A455" s="4"/>
      <c r="B455" s="1"/>
      <c r="C455" s="1"/>
      <c r="D455" s="1"/>
      <c r="E455" s="1"/>
      <c r="F455" s="1"/>
      <c r="G455" s="1"/>
      <c r="H455" s="1"/>
      <c r="I455" s="1"/>
      <c r="J455" s="1"/>
      <c r="K455" s="1"/>
      <c r="L455" s="1"/>
      <c r="M455" s="1"/>
      <c r="N455" s="1"/>
      <c r="O455" s="1"/>
    </row>
    <row r="456" spans="1:15" ht="15.95" customHeight="1" x14ac:dyDescent="0.25">
      <c r="A456" s="4"/>
      <c r="B456" s="1"/>
      <c r="C456" s="1"/>
      <c r="D456" s="1"/>
      <c r="E456" s="1"/>
      <c r="F456" s="1"/>
      <c r="G456" s="1"/>
      <c r="H456" s="1"/>
      <c r="I456" s="1"/>
      <c r="J456" s="1"/>
      <c r="K456" s="1"/>
      <c r="L456" s="1"/>
      <c r="M456" s="1"/>
      <c r="N456" s="1"/>
      <c r="O456" s="1"/>
    </row>
    <row r="457" spans="1:15" ht="15.95" customHeight="1" x14ac:dyDescent="0.25">
      <c r="A457" s="4"/>
      <c r="B457" s="1"/>
      <c r="C457" s="1"/>
      <c r="D457" s="1"/>
      <c r="E457" s="1"/>
      <c r="F457" s="1"/>
      <c r="G457" s="1"/>
      <c r="H457" s="1"/>
      <c r="I457" s="1"/>
      <c r="J457" s="1"/>
      <c r="K457" s="1"/>
      <c r="L457" s="1"/>
      <c r="M457" s="1"/>
      <c r="N457" s="1"/>
      <c r="O457" s="1"/>
    </row>
    <row r="458" spans="1:15" ht="15.95" customHeight="1" x14ac:dyDescent="0.25">
      <c r="A458" s="4"/>
      <c r="B458" s="1"/>
      <c r="C458" s="1"/>
      <c r="D458" s="1"/>
      <c r="E458" s="1"/>
      <c r="F458" s="1"/>
      <c r="G458" s="1"/>
      <c r="H458" s="1"/>
      <c r="I458" s="1"/>
      <c r="J458" s="1"/>
      <c r="K458" s="1"/>
      <c r="L458" s="1"/>
      <c r="M458" s="1"/>
      <c r="N458" s="1"/>
      <c r="O458" s="1"/>
    </row>
    <row r="459" spans="1:15" ht="15.95" customHeight="1" x14ac:dyDescent="0.25">
      <c r="A459" s="4"/>
      <c r="B459" s="1"/>
      <c r="C459" s="1"/>
      <c r="D459" s="1"/>
      <c r="E459" s="1"/>
      <c r="F459" s="1"/>
      <c r="G459" s="1"/>
      <c r="H459" s="1"/>
      <c r="I459" s="1"/>
      <c r="J459" s="1"/>
      <c r="K459" s="1"/>
      <c r="L459" s="1"/>
      <c r="M459" s="1"/>
      <c r="N459" s="1"/>
      <c r="O459" s="1"/>
    </row>
    <row r="460" spans="1:15" ht="15.95" customHeight="1" x14ac:dyDescent="0.25">
      <c r="A460" s="4"/>
      <c r="B460" s="1"/>
      <c r="C460" s="1"/>
      <c r="D460" s="1"/>
      <c r="E460" s="1"/>
      <c r="F460" s="1"/>
      <c r="G460" s="1"/>
      <c r="H460" s="1"/>
      <c r="I460" s="1"/>
      <c r="J460" s="1"/>
      <c r="K460" s="1"/>
      <c r="L460" s="1"/>
      <c r="M460" s="1"/>
      <c r="N460" s="1"/>
      <c r="O460" s="1"/>
    </row>
    <row r="461" spans="1:15" ht="15.95" customHeight="1" x14ac:dyDescent="0.25">
      <c r="A461" s="4"/>
      <c r="B461" s="1"/>
      <c r="C461" s="1"/>
      <c r="D461" s="1"/>
      <c r="E461" s="1"/>
      <c r="F461" s="1"/>
      <c r="G461" s="1"/>
      <c r="H461" s="1"/>
      <c r="I461" s="1"/>
      <c r="J461" s="1"/>
      <c r="K461" s="1"/>
      <c r="L461" s="1"/>
      <c r="M461" s="1"/>
      <c r="N461" s="1"/>
      <c r="O461" s="1"/>
    </row>
    <row r="462" spans="1:15" ht="15.95" customHeight="1" x14ac:dyDescent="0.25">
      <c r="A462" s="4"/>
      <c r="B462" s="1"/>
      <c r="C462" s="1"/>
      <c r="D462" s="1"/>
      <c r="E462" s="1"/>
      <c r="F462" s="1"/>
      <c r="G462" s="1"/>
      <c r="H462" s="1"/>
      <c r="I462" s="1"/>
      <c r="J462" s="1"/>
      <c r="K462" s="1"/>
      <c r="L462" s="1"/>
      <c r="M462" s="1"/>
      <c r="N462" s="1"/>
      <c r="O462" s="1"/>
    </row>
    <row r="463" spans="1:15" ht="15.95" customHeight="1" x14ac:dyDescent="0.25">
      <c r="A463" s="4"/>
      <c r="B463" s="1"/>
      <c r="C463" s="1"/>
      <c r="D463" s="1"/>
      <c r="E463" s="1"/>
      <c r="F463" s="1"/>
      <c r="G463" s="1"/>
      <c r="H463" s="1"/>
      <c r="I463" s="1"/>
      <c r="J463" s="1"/>
      <c r="K463" s="1"/>
      <c r="L463" s="1"/>
      <c r="M463" s="1"/>
      <c r="N463" s="1"/>
      <c r="O463" s="1"/>
    </row>
    <row r="464" spans="1:15" ht="15.95" customHeight="1" x14ac:dyDescent="0.25">
      <c r="A464" s="4"/>
      <c r="B464" s="1"/>
      <c r="C464" s="1"/>
      <c r="D464" s="1"/>
      <c r="E464" s="1"/>
      <c r="F464" s="1"/>
      <c r="G464" s="1"/>
      <c r="H464" s="1"/>
      <c r="I464" s="1"/>
      <c r="J464" s="1"/>
      <c r="K464" s="1"/>
      <c r="L464" s="1"/>
      <c r="M464" s="1"/>
      <c r="N464" s="1"/>
      <c r="O464" s="1"/>
    </row>
    <row r="465" spans="1:15" ht="15.95" customHeight="1" x14ac:dyDescent="0.25">
      <c r="A465" s="4"/>
      <c r="B465" s="1"/>
      <c r="C465" s="1"/>
      <c r="D465" s="1"/>
      <c r="E465" s="1"/>
      <c r="F465" s="1"/>
      <c r="G465" s="1"/>
      <c r="H465" s="1"/>
      <c r="I465" s="1"/>
      <c r="J465" s="1"/>
      <c r="K465" s="1"/>
      <c r="L465" s="1"/>
      <c r="M465" s="1"/>
      <c r="N465" s="1"/>
      <c r="O465" s="1"/>
    </row>
    <row r="466" spans="1:15" ht="15.95" customHeight="1" x14ac:dyDescent="0.25">
      <c r="A466" s="4"/>
      <c r="B466" s="1"/>
      <c r="C466" s="1"/>
      <c r="D466" s="1"/>
      <c r="E466" s="1"/>
      <c r="F466" s="1"/>
      <c r="G466" s="1"/>
      <c r="H466" s="1"/>
      <c r="I466" s="1"/>
      <c r="J466" s="1"/>
      <c r="K466" s="1"/>
      <c r="L466" s="1"/>
      <c r="M466" s="1"/>
      <c r="N466" s="1"/>
      <c r="O466" s="1"/>
    </row>
    <row r="467" spans="1:15" ht="15.95" customHeight="1" x14ac:dyDescent="0.25">
      <c r="A467" s="4"/>
      <c r="B467" s="1"/>
      <c r="C467" s="1"/>
      <c r="D467" s="1"/>
      <c r="E467" s="1"/>
      <c r="F467" s="1"/>
      <c r="G467" s="1"/>
      <c r="H467" s="1"/>
      <c r="I467" s="1"/>
      <c r="J467" s="1"/>
      <c r="K467" s="1"/>
      <c r="L467" s="1"/>
      <c r="M467" s="1"/>
      <c r="N467" s="1"/>
      <c r="O467" s="1"/>
    </row>
    <row r="468" spans="1:15" ht="15.95" customHeight="1" x14ac:dyDescent="0.25">
      <c r="A468" s="4"/>
      <c r="B468" s="1"/>
      <c r="C468" s="1"/>
      <c r="D468" s="1"/>
      <c r="E468" s="1"/>
      <c r="F468" s="1"/>
      <c r="G468" s="1"/>
      <c r="H468" s="1"/>
      <c r="I468" s="1"/>
      <c r="J468" s="1"/>
      <c r="K468" s="1"/>
      <c r="L468" s="1"/>
      <c r="M468" s="1"/>
      <c r="N468" s="1"/>
      <c r="O468" s="1"/>
    </row>
    <row r="469" spans="1:15" ht="15.95" customHeight="1" x14ac:dyDescent="0.25">
      <c r="A469" s="4"/>
      <c r="B469" s="1"/>
      <c r="C469" s="1"/>
      <c r="D469" s="1"/>
      <c r="E469" s="1"/>
      <c r="F469" s="1"/>
      <c r="G469" s="1"/>
      <c r="H469" s="1"/>
      <c r="I469" s="1"/>
      <c r="J469" s="1"/>
      <c r="K469" s="1"/>
      <c r="L469" s="1"/>
      <c r="M469" s="1"/>
      <c r="N469" s="1"/>
      <c r="O469" s="1"/>
    </row>
    <row r="470" spans="1:15" ht="15.95" customHeight="1" x14ac:dyDescent="0.25">
      <c r="A470" s="4"/>
      <c r="B470" s="1"/>
      <c r="C470" s="1"/>
      <c r="D470" s="1"/>
      <c r="E470" s="1"/>
      <c r="F470" s="1"/>
      <c r="G470" s="1"/>
      <c r="H470" s="1"/>
      <c r="I470" s="1"/>
      <c r="J470" s="1"/>
      <c r="K470" s="1"/>
      <c r="L470" s="1"/>
      <c r="M470" s="1"/>
      <c r="N470" s="1"/>
      <c r="O470" s="1"/>
    </row>
    <row r="471" spans="1:15" ht="15.95" customHeight="1" x14ac:dyDescent="0.25">
      <c r="A471" s="4"/>
      <c r="B471" s="1"/>
      <c r="C471" s="1"/>
      <c r="D471" s="1"/>
      <c r="E471" s="1"/>
      <c r="F471" s="1"/>
      <c r="G471" s="1"/>
      <c r="H471" s="1"/>
      <c r="I471" s="1"/>
      <c r="J471" s="1"/>
      <c r="K471" s="1"/>
      <c r="L471" s="1"/>
      <c r="M471" s="1"/>
      <c r="N471" s="1"/>
      <c r="O471" s="1"/>
    </row>
    <row r="472" spans="1:15" ht="15.95" customHeight="1" x14ac:dyDescent="0.25">
      <c r="A472" s="4"/>
      <c r="B472" s="1"/>
      <c r="C472" s="1"/>
      <c r="D472" s="1"/>
      <c r="E472" s="1"/>
      <c r="F472" s="1"/>
      <c r="G472" s="1"/>
      <c r="H472" s="1"/>
      <c r="I472" s="1"/>
      <c r="J472" s="1"/>
      <c r="K472" s="1"/>
      <c r="L472" s="1"/>
      <c r="M472" s="1"/>
      <c r="N472" s="1"/>
      <c r="O472" s="1"/>
    </row>
    <row r="473" spans="1:15" ht="15.95" customHeight="1" x14ac:dyDescent="0.25">
      <c r="A473" s="4"/>
      <c r="B473" s="1"/>
      <c r="C473" s="1"/>
      <c r="D473" s="1"/>
      <c r="E473" s="1"/>
      <c r="F473" s="1"/>
      <c r="G473" s="1"/>
      <c r="H473" s="1"/>
      <c r="I473" s="1"/>
      <c r="J473" s="1"/>
      <c r="K473" s="1"/>
      <c r="L473" s="1"/>
      <c r="M473" s="1"/>
      <c r="N473" s="1"/>
      <c r="O473" s="1"/>
    </row>
    <row r="474" spans="1:15" ht="15.95" customHeight="1" x14ac:dyDescent="0.25">
      <c r="A474" s="4"/>
      <c r="B474" s="1"/>
      <c r="C474" s="1"/>
      <c r="D474" s="1"/>
      <c r="E474" s="1"/>
      <c r="F474" s="1"/>
      <c r="G474" s="1"/>
      <c r="H474" s="1"/>
      <c r="I474" s="1"/>
      <c r="J474" s="1"/>
      <c r="K474" s="1"/>
      <c r="L474" s="1"/>
      <c r="M474" s="1"/>
      <c r="N474" s="1"/>
      <c r="O474" s="1"/>
    </row>
    <row r="475" spans="1:15" ht="15.95" customHeight="1" x14ac:dyDescent="0.25">
      <c r="A475" s="4"/>
      <c r="B475" s="1"/>
      <c r="C475" s="1"/>
      <c r="D475" s="1"/>
      <c r="E475" s="1"/>
      <c r="F475" s="1"/>
      <c r="G475" s="1"/>
      <c r="H475" s="1"/>
      <c r="I475" s="1"/>
      <c r="J475" s="1"/>
      <c r="K475" s="1"/>
      <c r="L475" s="1"/>
      <c r="M475" s="1"/>
      <c r="N475" s="1"/>
      <c r="O475" s="1"/>
    </row>
    <row r="476" spans="1:15" ht="15.95" customHeight="1" x14ac:dyDescent="0.25">
      <c r="A476" s="4"/>
      <c r="B476" s="1"/>
      <c r="C476" s="1"/>
      <c r="D476" s="1"/>
      <c r="E476" s="1"/>
      <c r="F476" s="1"/>
      <c r="G476" s="1"/>
      <c r="H476" s="1"/>
      <c r="I476" s="1"/>
      <c r="J476" s="1"/>
      <c r="K476" s="1"/>
      <c r="L476" s="1"/>
      <c r="M476" s="1"/>
      <c r="N476" s="1"/>
      <c r="O476" s="1"/>
    </row>
    <row r="477" spans="1:15" ht="15.95" customHeight="1" x14ac:dyDescent="0.25">
      <c r="A477" s="4"/>
      <c r="B477" s="1"/>
      <c r="C477" s="1"/>
      <c r="D477" s="1"/>
      <c r="E477" s="1"/>
      <c r="F477" s="1"/>
      <c r="G477" s="1"/>
      <c r="H477" s="1"/>
      <c r="I477" s="1"/>
      <c r="J477" s="1"/>
      <c r="K477" s="1"/>
      <c r="L477" s="1"/>
      <c r="M477" s="1"/>
      <c r="N477" s="1"/>
      <c r="O477" s="1"/>
    </row>
    <row r="478" spans="1:15" ht="15.95" customHeight="1" x14ac:dyDescent="0.25">
      <c r="A478" s="4"/>
      <c r="B478" s="1"/>
      <c r="C478" s="1"/>
      <c r="D478" s="1"/>
      <c r="E478" s="1"/>
      <c r="F478" s="1"/>
      <c r="G478" s="1"/>
      <c r="H478" s="1"/>
      <c r="I478" s="1"/>
      <c r="J478" s="1"/>
      <c r="K478" s="1"/>
      <c r="L478" s="1"/>
      <c r="M478" s="1"/>
      <c r="N478" s="1"/>
      <c r="O478" s="1"/>
    </row>
    <row r="479" spans="1:15" ht="15.95" customHeight="1" x14ac:dyDescent="0.25">
      <c r="A479" s="4"/>
      <c r="B479" s="1"/>
      <c r="C479" s="1"/>
      <c r="D479" s="1"/>
      <c r="E479" s="1"/>
      <c r="F479" s="1"/>
      <c r="G479" s="1"/>
      <c r="H479" s="1"/>
      <c r="I479" s="1"/>
      <c r="J479" s="1"/>
      <c r="K479" s="1"/>
      <c r="L479" s="1"/>
      <c r="M479" s="1"/>
      <c r="N479" s="1"/>
      <c r="O479" s="1"/>
    </row>
    <row r="480" spans="1:15" ht="15.95" customHeight="1" x14ac:dyDescent="0.25">
      <c r="A480" s="4"/>
      <c r="B480" s="1"/>
      <c r="C480" s="1"/>
      <c r="D480" s="1"/>
      <c r="E480" s="1"/>
      <c r="F480" s="1"/>
      <c r="G480" s="1"/>
      <c r="H480" s="1"/>
      <c r="I480" s="1"/>
      <c r="J480" s="1"/>
      <c r="K480" s="1"/>
      <c r="L480" s="1"/>
      <c r="M480" s="1"/>
      <c r="N480" s="1"/>
      <c r="O480" s="1"/>
    </row>
    <row r="481" spans="1:15" ht="15.95" customHeight="1" x14ac:dyDescent="0.25">
      <c r="A481" s="4"/>
      <c r="B481" s="1"/>
      <c r="C481" s="1"/>
      <c r="D481" s="1"/>
      <c r="E481" s="1"/>
      <c r="F481" s="1"/>
      <c r="G481" s="1"/>
      <c r="H481" s="1"/>
      <c r="I481" s="1"/>
      <c r="J481" s="1"/>
      <c r="K481" s="1"/>
      <c r="L481" s="1"/>
      <c r="M481" s="1"/>
      <c r="N481" s="1"/>
      <c r="O481" s="1"/>
    </row>
    <row r="482" spans="1:15" ht="15.95" customHeight="1" x14ac:dyDescent="0.25">
      <c r="A482" s="4"/>
      <c r="B482" s="1"/>
      <c r="C482" s="1"/>
      <c r="D482" s="1"/>
      <c r="E482" s="1"/>
      <c r="F482" s="1"/>
      <c r="G482" s="1"/>
      <c r="H482" s="1"/>
      <c r="I482" s="1"/>
      <c r="J482" s="1"/>
      <c r="K482" s="1"/>
      <c r="L482" s="1"/>
      <c r="M482" s="1"/>
      <c r="N482" s="1"/>
      <c r="O482" s="1"/>
    </row>
    <row r="483" spans="1:15" ht="15.95" customHeight="1" x14ac:dyDescent="0.25">
      <c r="A483" s="4"/>
      <c r="B483" s="1"/>
      <c r="C483" s="1"/>
      <c r="D483" s="1"/>
      <c r="E483" s="1"/>
      <c r="F483" s="1"/>
      <c r="G483" s="1"/>
      <c r="H483" s="1"/>
      <c r="I483" s="1"/>
      <c r="J483" s="1"/>
      <c r="K483" s="1"/>
      <c r="L483" s="1"/>
      <c r="M483" s="1"/>
      <c r="N483" s="1"/>
      <c r="O483" s="1"/>
    </row>
    <row r="484" spans="1:15" ht="15.95" customHeight="1" x14ac:dyDescent="0.25">
      <c r="A484" s="4"/>
      <c r="B484" s="1"/>
      <c r="C484" s="1"/>
      <c r="D484" s="1"/>
      <c r="E484" s="1"/>
      <c r="F484" s="1"/>
      <c r="G484" s="1"/>
      <c r="H484" s="1"/>
      <c r="I484" s="1"/>
      <c r="J484" s="1"/>
      <c r="K484" s="1"/>
      <c r="L484" s="1"/>
      <c r="M484" s="1"/>
      <c r="N484" s="1"/>
      <c r="O484" s="1"/>
    </row>
    <row r="485" spans="1:15" ht="15.95" customHeight="1" x14ac:dyDescent="0.25">
      <c r="A485" s="4"/>
      <c r="B485" s="1"/>
      <c r="C485" s="1"/>
      <c r="D485" s="1"/>
      <c r="E485" s="1"/>
      <c r="F485" s="1"/>
      <c r="G485" s="1"/>
      <c r="H485" s="1"/>
      <c r="I485" s="1"/>
      <c r="J485" s="1"/>
      <c r="K485" s="1"/>
      <c r="L485" s="1"/>
      <c r="M485" s="1"/>
      <c r="N485" s="1"/>
      <c r="O485" s="1"/>
    </row>
    <row r="486" spans="1:15" ht="15.95" customHeight="1" x14ac:dyDescent="0.25">
      <c r="A486" s="4"/>
      <c r="B486" s="1"/>
      <c r="C486" s="1"/>
      <c r="D486" s="1"/>
      <c r="E486" s="1"/>
      <c r="F486" s="1"/>
      <c r="G486" s="1"/>
      <c r="H486" s="1"/>
      <c r="I486" s="1"/>
      <c r="J486" s="1"/>
      <c r="K486" s="1"/>
      <c r="L486" s="1"/>
      <c r="M486" s="1"/>
      <c r="N486" s="1"/>
      <c r="O486" s="1"/>
    </row>
    <row r="487" spans="1:15" ht="15.95" customHeight="1" x14ac:dyDescent="0.25">
      <c r="A487" s="4"/>
      <c r="B487" s="1"/>
      <c r="C487" s="1"/>
      <c r="D487" s="1"/>
      <c r="E487" s="1"/>
      <c r="F487" s="1"/>
      <c r="G487" s="1"/>
      <c r="H487" s="1"/>
      <c r="I487" s="1"/>
      <c r="J487" s="1"/>
      <c r="K487" s="1"/>
      <c r="L487" s="1"/>
      <c r="M487" s="1"/>
      <c r="N487" s="1"/>
      <c r="O487" s="1"/>
    </row>
    <row r="488" spans="1:15" ht="15.95" customHeight="1" x14ac:dyDescent="0.25">
      <c r="A488" s="4"/>
      <c r="B488" s="1"/>
      <c r="C488" s="1"/>
      <c r="D488" s="1"/>
      <c r="E488" s="1"/>
      <c r="F488" s="1"/>
      <c r="G488" s="1"/>
      <c r="H488" s="1"/>
      <c r="I488" s="1"/>
      <c r="J488" s="1"/>
      <c r="K488" s="1"/>
      <c r="L488" s="1"/>
      <c r="M488" s="1"/>
      <c r="N488" s="1"/>
      <c r="O488" s="1"/>
    </row>
    <row r="489" spans="1:15" ht="15.95" customHeight="1" x14ac:dyDescent="0.25">
      <c r="A489" s="4"/>
      <c r="B489" s="1"/>
      <c r="C489" s="1"/>
      <c r="D489" s="1"/>
      <c r="E489" s="1"/>
      <c r="F489" s="1"/>
      <c r="G489" s="1"/>
      <c r="H489" s="1"/>
      <c r="I489" s="1"/>
      <c r="J489" s="1"/>
      <c r="K489" s="1"/>
      <c r="L489" s="1"/>
      <c r="M489" s="1"/>
      <c r="N489" s="1"/>
      <c r="O489" s="1"/>
    </row>
    <row r="490" spans="1:15" ht="15.95" customHeight="1" x14ac:dyDescent="0.25">
      <c r="A490" s="4"/>
      <c r="B490" s="1"/>
      <c r="C490" s="1"/>
      <c r="D490" s="1"/>
      <c r="E490" s="1"/>
      <c r="F490" s="1"/>
      <c r="G490" s="1"/>
      <c r="H490" s="1"/>
      <c r="I490" s="1"/>
      <c r="J490" s="1"/>
      <c r="K490" s="1"/>
      <c r="L490" s="1"/>
      <c r="M490" s="1"/>
      <c r="N490" s="1"/>
      <c r="O490" s="1"/>
    </row>
    <row r="491" spans="1:15" ht="15.95" customHeight="1" x14ac:dyDescent="0.25">
      <c r="A491" s="4"/>
      <c r="B491" s="1"/>
      <c r="C491" s="1"/>
      <c r="D491" s="1"/>
      <c r="E491" s="1"/>
      <c r="F491" s="1"/>
      <c r="G491" s="1"/>
      <c r="H491" s="1"/>
      <c r="I491" s="1"/>
      <c r="J491" s="1"/>
      <c r="K491" s="1"/>
      <c r="L491" s="1"/>
      <c r="M491" s="1"/>
      <c r="N491" s="1"/>
      <c r="O491" s="1"/>
    </row>
    <row r="492" spans="1:15" ht="15.95" customHeight="1" x14ac:dyDescent="0.25">
      <c r="A492" s="4"/>
      <c r="B492" s="1"/>
      <c r="C492" s="1"/>
      <c r="D492" s="1"/>
      <c r="E492" s="1"/>
      <c r="F492" s="1"/>
      <c r="G492" s="1"/>
      <c r="H492" s="1"/>
      <c r="I492" s="1"/>
      <c r="J492" s="1"/>
      <c r="K492" s="1"/>
      <c r="L492" s="1"/>
      <c r="M492" s="1"/>
      <c r="N492" s="1"/>
      <c r="O492" s="1"/>
    </row>
    <row r="493" spans="1:15" ht="15.95" customHeight="1" x14ac:dyDescent="0.25">
      <c r="A493" s="4"/>
      <c r="B493" s="1"/>
      <c r="C493" s="1"/>
      <c r="D493" s="1"/>
      <c r="E493" s="1"/>
      <c r="F493" s="1"/>
      <c r="G493" s="1"/>
      <c r="H493" s="1"/>
      <c r="I493" s="1"/>
      <c r="J493" s="1"/>
      <c r="K493" s="1"/>
      <c r="L493" s="1"/>
      <c r="M493" s="1"/>
      <c r="N493" s="1"/>
      <c r="O493" s="1"/>
    </row>
    <row r="494" spans="1:15" ht="15.95" customHeight="1" x14ac:dyDescent="0.25">
      <c r="A494" s="4"/>
      <c r="B494" s="1"/>
      <c r="C494" s="1"/>
      <c r="D494" s="1"/>
      <c r="E494" s="1"/>
      <c r="F494" s="1"/>
      <c r="G494" s="1"/>
      <c r="H494" s="1"/>
      <c r="I494" s="1"/>
      <c r="J494" s="1"/>
      <c r="K494" s="1"/>
      <c r="L494" s="1"/>
      <c r="M494" s="1"/>
      <c r="N494" s="1"/>
      <c r="O494" s="1"/>
    </row>
    <row r="495" spans="1:15" ht="15.95" customHeight="1" x14ac:dyDescent="0.25">
      <c r="A495" s="4"/>
      <c r="B495" s="1"/>
      <c r="C495" s="1"/>
      <c r="D495" s="1"/>
      <c r="E495" s="1"/>
      <c r="F495" s="1"/>
      <c r="G495" s="1"/>
      <c r="H495" s="1"/>
      <c r="I495" s="1"/>
      <c r="J495" s="1"/>
      <c r="K495" s="1"/>
      <c r="L495" s="1"/>
      <c r="M495" s="1"/>
      <c r="N495" s="1"/>
      <c r="O495" s="1"/>
    </row>
    <row r="496" spans="1:15" ht="15.95" customHeight="1" x14ac:dyDescent="0.25">
      <c r="A496" s="4"/>
      <c r="B496" s="1"/>
      <c r="C496" s="1"/>
      <c r="D496" s="1"/>
      <c r="E496" s="1"/>
      <c r="F496" s="1"/>
      <c r="G496" s="1"/>
      <c r="H496" s="1"/>
      <c r="I496" s="1"/>
      <c r="J496" s="1"/>
      <c r="K496" s="1"/>
      <c r="L496" s="1"/>
      <c r="M496" s="1"/>
      <c r="N496" s="1"/>
      <c r="O496" s="1"/>
    </row>
    <row r="497" spans="1:15" ht="15.95" customHeight="1" x14ac:dyDescent="0.25">
      <c r="A497" s="4"/>
      <c r="B497" s="1"/>
      <c r="C497" s="1"/>
      <c r="D497" s="1"/>
      <c r="E497" s="1"/>
      <c r="F497" s="1"/>
      <c r="G497" s="1"/>
      <c r="H497" s="1"/>
      <c r="I497" s="1"/>
      <c r="J497" s="1"/>
      <c r="K497" s="1"/>
      <c r="L497" s="1"/>
      <c r="M497" s="1"/>
      <c r="N497" s="1"/>
      <c r="O497" s="1"/>
    </row>
    <row r="498" spans="1:15" ht="15.95" customHeight="1" x14ac:dyDescent="0.25">
      <c r="A498" s="4"/>
      <c r="B498" s="1"/>
      <c r="C498" s="1"/>
      <c r="D498" s="1"/>
      <c r="E498" s="1"/>
      <c r="F498" s="1"/>
      <c r="G498" s="1"/>
      <c r="H498" s="1"/>
      <c r="I498" s="1"/>
      <c r="J498" s="1"/>
      <c r="K498" s="1"/>
      <c r="L498" s="1"/>
      <c r="M498" s="1"/>
      <c r="N498" s="1"/>
      <c r="O498" s="1"/>
    </row>
    <row r="499" spans="1:15" ht="15.95" customHeight="1" x14ac:dyDescent="0.25">
      <c r="A499" s="4"/>
      <c r="B499" s="1"/>
      <c r="C499" s="1"/>
      <c r="D499" s="1"/>
      <c r="E499" s="1"/>
      <c r="F499" s="1"/>
      <c r="G499" s="1"/>
      <c r="H499" s="1"/>
      <c r="I499" s="1"/>
      <c r="J499" s="1"/>
      <c r="K499" s="1"/>
      <c r="L499" s="1"/>
      <c r="M499" s="1"/>
      <c r="N499" s="1"/>
      <c r="O499" s="1"/>
    </row>
    <row r="500" spans="1:15" ht="15.95" customHeight="1" x14ac:dyDescent="0.25">
      <c r="A500" s="4"/>
      <c r="B500" s="1"/>
      <c r="C500" s="1"/>
      <c r="D500" s="1"/>
      <c r="E500" s="1"/>
      <c r="F500" s="1"/>
      <c r="G500" s="1"/>
      <c r="H500" s="1"/>
      <c r="I500" s="1"/>
      <c r="J500" s="1"/>
      <c r="K500" s="1"/>
      <c r="L500" s="1"/>
      <c r="M500" s="1"/>
      <c r="N500" s="1"/>
      <c r="O500" s="1"/>
    </row>
    <row r="501" spans="1:15" ht="15.95" customHeight="1" x14ac:dyDescent="0.25">
      <c r="A501" s="4"/>
      <c r="B501" s="1"/>
      <c r="C501" s="1"/>
      <c r="D501" s="1"/>
      <c r="E501" s="1"/>
      <c r="F501" s="1"/>
      <c r="G501" s="1"/>
      <c r="H501" s="1"/>
      <c r="I501" s="1"/>
      <c r="J501" s="1"/>
      <c r="K501" s="1"/>
      <c r="L501" s="1"/>
      <c r="M501" s="1"/>
      <c r="N501" s="1"/>
      <c r="O501" s="1"/>
    </row>
    <row r="502" spans="1:15" ht="15.95" customHeight="1" x14ac:dyDescent="0.25">
      <c r="A502" s="4"/>
      <c r="B502" s="1"/>
      <c r="C502" s="1"/>
      <c r="D502" s="1"/>
      <c r="E502" s="1"/>
      <c r="F502" s="1"/>
      <c r="G502" s="1"/>
      <c r="H502" s="1"/>
      <c r="I502" s="1"/>
      <c r="J502" s="1"/>
      <c r="K502" s="1"/>
      <c r="L502" s="1"/>
      <c r="M502" s="1"/>
      <c r="N502" s="1"/>
      <c r="O502" s="1"/>
    </row>
    <row r="503" spans="1:15" ht="15.95" customHeight="1" x14ac:dyDescent="0.25">
      <c r="A503" s="4"/>
      <c r="B503" s="1"/>
      <c r="C503" s="1"/>
      <c r="D503" s="1"/>
      <c r="E503" s="1"/>
      <c r="F503" s="1"/>
      <c r="G503" s="1"/>
      <c r="H503" s="1"/>
      <c r="I503" s="1"/>
      <c r="J503" s="1"/>
      <c r="K503" s="1"/>
      <c r="L503" s="1"/>
      <c r="M503" s="1"/>
      <c r="N503" s="1"/>
      <c r="O503" s="1"/>
    </row>
    <row r="504" spans="1:15" ht="15.95" customHeight="1" x14ac:dyDescent="0.25">
      <c r="A504" s="4"/>
      <c r="B504" s="1"/>
      <c r="C504" s="1"/>
      <c r="D504" s="1"/>
      <c r="E504" s="1"/>
      <c r="F504" s="1"/>
      <c r="G504" s="1"/>
      <c r="H504" s="1"/>
      <c r="I504" s="1"/>
      <c r="J504" s="1"/>
      <c r="K504" s="1"/>
      <c r="L504" s="1"/>
      <c r="M504" s="1"/>
      <c r="N504" s="1"/>
      <c r="O504" s="1"/>
    </row>
    <row r="505" spans="1:15" ht="15.95" customHeight="1" x14ac:dyDescent="0.25">
      <c r="A505" s="4"/>
      <c r="B505" s="1"/>
      <c r="C505" s="1"/>
      <c r="D505" s="1"/>
      <c r="E505" s="1"/>
      <c r="F505" s="1"/>
      <c r="G505" s="1"/>
      <c r="H505" s="1"/>
      <c r="I505" s="1"/>
      <c r="J505" s="1"/>
      <c r="K505" s="1"/>
      <c r="L505" s="1"/>
      <c r="M505" s="1"/>
      <c r="N505" s="1"/>
      <c r="O505" s="1"/>
    </row>
    <row r="506" spans="1:15" ht="15.95" customHeight="1" x14ac:dyDescent="0.25">
      <c r="A506" s="4"/>
      <c r="B506" s="1"/>
      <c r="C506" s="1"/>
      <c r="D506" s="1"/>
      <c r="E506" s="1"/>
      <c r="F506" s="1"/>
      <c r="G506" s="1"/>
      <c r="H506" s="1"/>
      <c r="I506" s="1"/>
      <c r="J506" s="1"/>
      <c r="K506" s="1"/>
      <c r="L506" s="1"/>
      <c r="M506" s="1"/>
      <c r="N506" s="1"/>
      <c r="O506" s="1"/>
    </row>
    <row r="507" spans="1:15" ht="15.95" customHeight="1" x14ac:dyDescent="0.25">
      <c r="A507" s="4"/>
      <c r="B507" s="1"/>
      <c r="C507" s="1"/>
      <c r="D507" s="1"/>
      <c r="E507" s="1"/>
      <c r="F507" s="1"/>
      <c r="G507" s="1"/>
      <c r="H507" s="1"/>
      <c r="I507" s="1"/>
      <c r="J507" s="1"/>
      <c r="K507" s="1"/>
      <c r="L507" s="1"/>
      <c r="M507" s="1"/>
      <c r="N507" s="1"/>
      <c r="O507" s="1"/>
    </row>
    <row r="508" spans="1:15" ht="15.95" customHeight="1" x14ac:dyDescent="0.25">
      <c r="A508" s="4"/>
      <c r="B508" s="1"/>
      <c r="C508" s="1"/>
      <c r="D508" s="1"/>
      <c r="E508" s="1"/>
      <c r="F508" s="1"/>
      <c r="G508" s="1"/>
      <c r="H508" s="1"/>
      <c r="I508" s="1"/>
      <c r="J508" s="1"/>
      <c r="K508" s="1"/>
      <c r="L508" s="1"/>
      <c r="M508" s="1"/>
      <c r="N508" s="1"/>
      <c r="O508" s="1"/>
    </row>
    <row r="509" spans="1:15" ht="15.95" customHeight="1" x14ac:dyDescent="0.25">
      <c r="A509" s="4"/>
      <c r="B509" s="1"/>
      <c r="C509" s="1"/>
      <c r="D509" s="1"/>
      <c r="E509" s="1"/>
      <c r="F509" s="1"/>
      <c r="G509" s="1"/>
      <c r="H509" s="1"/>
      <c r="I509" s="1"/>
      <c r="J509" s="1"/>
      <c r="K509" s="1"/>
      <c r="L509" s="1"/>
      <c r="M509" s="1"/>
      <c r="N509" s="1"/>
      <c r="O509" s="1"/>
    </row>
    <row r="510" spans="1:15" ht="15.95" customHeight="1" x14ac:dyDescent="0.25">
      <c r="A510" s="4"/>
      <c r="B510" s="1"/>
      <c r="C510" s="1"/>
      <c r="D510" s="1"/>
      <c r="E510" s="1"/>
      <c r="F510" s="1"/>
      <c r="G510" s="1"/>
      <c r="H510" s="1"/>
      <c r="I510" s="1"/>
      <c r="J510" s="1"/>
      <c r="K510" s="1"/>
      <c r="L510" s="1"/>
      <c r="M510" s="1"/>
      <c r="N510" s="1"/>
      <c r="O510" s="1"/>
    </row>
    <row r="511" spans="1:15" ht="15.95" customHeight="1" x14ac:dyDescent="0.25">
      <c r="A511" s="4"/>
      <c r="B511" s="1"/>
      <c r="C511" s="1"/>
      <c r="D511" s="1"/>
      <c r="E511" s="1"/>
      <c r="F511" s="1"/>
      <c r="G511" s="1"/>
      <c r="H511" s="1"/>
      <c r="I511" s="1"/>
      <c r="J511" s="1"/>
      <c r="K511" s="1"/>
      <c r="L511" s="1"/>
      <c r="M511" s="1"/>
      <c r="N511" s="1"/>
      <c r="O511" s="1"/>
    </row>
    <row r="512" spans="1:15" ht="15.95" customHeight="1" x14ac:dyDescent="0.25">
      <c r="A512" s="4"/>
      <c r="B512" s="1"/>
      <c r="C512" s="1"/>
      <c r="D512" s="1"/>
      <c r="E512" s="1"/>
      <c r="F512" s="1"/>
      <c r="G512" s="1"/>
      <c r="H512" s="1"/>
      <c r="I512" s="1"/>
      <c r="J512" s="1"/>
      <c r="K512" s="1"/>
      <c r="L512" s="1"/>
      <c r="M512" s="1"/>
      <c r="N512" s="1"/>
      <c r="O512" s="1"/>
    </row>
    <row r="513" spans="1:15" ht="15.95" customHeight="1" x14ac:dyDescent="0.25">
      <c r="A513" s="4"/>
      <c r="B513" s="1"/>
      <c r="C513" s="1"/>
      <c r="D513" s="1"/>
      <c r="E513" s="1"/>
      <c r="F513" s="1"/>
      <c r="G513" s="1"/>
      <c r="H513" s="1"/>
      <c r="I513" s="1"/>
      <c r="J513" s="1"/>
      <c r="K513" s="1"/>
      <c r="L513" s="1"/>
      <c r="M513" s="1"/>
      <c r="N513" s="1"/>
      <c r="O513" s="1"/>
    </row>
    <row r="514" spans="1:15" ht="15.95" customHeight="1" x14ac:dyDescent="0.25">
      <c r="A514" s="4"/>
      <c r="B514" s="1"/>
      <c r="C514" s="1"/>
      <c r="D514" s="1"/>
      <c r="E514" s="1"/>
      <c r="F514" s="1"/>
      <c r="G514" s="1"/>
      <c r="H514" s="1"/>
      <c r="I514" s="1"/>
      <c r="J514" s="1"/>
      <c r="K514" s="1"/>
      <c r="L514" s="1"/>
      <c r="M514" s="1"/>
      <c r="N514" s="1"/>
      <c r="O514" s="1"/>
    </row>
    <row r="515" spans="1:15" ht="15.95" customHeight="1" x14ac:dyDescent="0.25">
      <c r="A515" s="4"/>
      <c r="B515" s="1"/>
      <c r="C515" s="1"/>
      <c r="D515" s="1"/>
      <c r="E515" s="1"/>
      <c r="F515" s="1"/>
      <c r="G515" s="1"/>
      <c r="H515" s="1"/>
      <c r="I515" s="1"/>
      <c r="J515" s="1"/>
      <c r="K515" s="1"/>
      <c r="L515" s="1"/>
      <c r="M515" s="1"/>
      <c r="N515" s="1"/>
      <c r="O515" s="1"/>
    </row>
    <row r="516" spans="1:15" ht="15.95" customHeight="1" x14ac:dyDescent="0.25">
      <c r="A516" s="4"/>
      <c r="B516" s="1"/>
      <c r="C516" s="1"/>
      <c r="D516" s="1"/>
      <c r="E516" s="1"/>
      <c r="F516" s="1"/>
      <c r="G516" s="1"/>
      <c r="H516" s="1"/>
      <c r="I516" s="1"/>
      <c r="J516" s="1"/>
      <c r="K516" s="1"/>
      <c r="L516" s="1"/>
      <c r="M516" s="1"/>
      <c r="N516" s="1"/>
      <c r="O516" s="1"/>
    </row>
    <row r="517" spans="1:15" ht="15.95" customHeight="1" x14ac:dyDescent="0.25">
      <c r="A517" s="4"/>
      <c r="B517" s="1"/>
      <c r="C517" s="1"/>
      <c r="D517" s="1"/>
      <c r="E517" s="1"/>
      <c r="F517" s="1"/>
      <c r="G517" s="1"/>
      <c r="H517" s="1"/>
      <c r="I517" s="1"/>
      <c r="J517" s="1"/>
      <c r="K517" s="1"/>
      <c r="L517" s="1"/>
      <c r="M517" s="1"/>
      <c r="N517" s="1"/>
      <c r="O517" s="1"/>
    </row>
    <row r="518" spans="1:15" ht="15.95" customHeight="1" x14ac:dyDescent="0.25">
      <c r="A518" s="4"/>
      <c r="B518" s="1"/>
      <c r="C518" s="1"/>
      <c r="D518" s="1"/>
      <c r="E518" s="1"/>
      <c r="F518" s="1"/>
      <c r="G518" s="1"/>
      <c r="H518" s="1"/>
      <c r="I518" s="1"/>
      <c r="J518" s="1"/>
      <c r="K518" s="1"/>
      <c r="L518" s="1"/>
      <c r="M518" s="1"/>
      <c r="N518" s="1"/>
      <c r="O518" s="1"/>
    </row>
    <row r="519" spans="1:15" ht="15.95" customHeight="1" x14ac:dyDescent="0.25">
      <c r="A519" s="4"/>
      <c r="B519" s="1"/>
      <c r="C519" s="1"/>
      <c r="D519" s="1"/>
      <c r="E519" s="1"/>
      <c r="F519" s="1"/>
      <c r="G519" s="1"/>
      <c r="H519" s="1"/>
      <c r="I519" s="1"/>
      <c r="J519" s="1"/>
      <c r="K519" s="1"/>
      <c r="L519" s="1"/>
      <c r="M519" s="1"/>
      <c r="N519" s="1"/>
      <c r="O519" s="1"/>
    </row>
    <row r="520" spans="1:15" ht="15.95" customHeight="1" x14ac:dyDescent="0.25">
      <c r="A520" s="4"/>
      <c r="B520" s="1"/>
      <c r="C520" s="1"/>
      <c r="D520" s="1"/>
      <c r="E520" s="1"/>
      <c r="F520" s="1"/>
      <c r="G520" s="1"/>
      <c r="H520" s="1"/>
      <c r="I520" s="1"/>
      <c r="J520" s="1"/>
      <c r="K520" s="1"/>
      <c r="L520" s="1"/>
      <c r="M520" s="1"/>
      <c r="N520" s="1"/>
      <c r="O520" s="1"/>
    </row>
    <row r="521" spans="1:15" ht="15.95" customHeight="1" x14ac:dyDescent="0.25">
      <c r="A521" s="4"/>
      <c r="B521" s="1"/>
      <c r="C521" s="1"/>
      <c r="D521" s="1"/>
      <c r="E521" s="1"/>
      <c r="F521" s="1"/>
      <c r="G521" s="1"/>
      <c r="H521" s="1"/>
      <c r="I521" s="1"/>
      <c r="J521" s="1"/>
      <c r="K521" s="1"/>
      <c r="L521" s="1"/>
      <c r="M521" s="1"/>
      <c r="N521" s="1"/>
      <c r="O521" s="1"/>
    </row>
    <row r="522" spans="1:15" ht="15.95" customHeight="1" x14ac:dyDescent="0.25">
      <c r="A522" s="4"/>
      <c r="B522" s="1"/>
      <c r="C522" s="1"/>
      <c r="D522" s="1"/>
      <c r="E522" s="1"/>
      <c r="F522" s="1"/>
      <c r="G522" s="1"/>
      <c r="H522" s="1"/>
      <c r="I522" s="1"/>
      <c r="J522" s="1"/>
      <c r="K522" s="1"/>
      <c r="L522" s="1"/>
      <c r="M522" s="1"/>
      <c r="N522" s="1"/>
      <c r="O522" s="1"/>
    </row>
    <row r="523" spans="1:15" ht="15.95" customHeight="1" x14ac:dyDescent="0.25">
      <c r="A523" s="4"/>
      <c r="B523" s="1"/>
      <c r="C523" s="1"/>
      <c r="D523" s="1"/>
      <c r="E523" s="1"/>
      <c r="F523" s="1"/>
      <c r="G523" s="1"/>
      <c r="H523" s="1"/>
      <c r="I523" s="1"/>
      <c r="J523" s="1"/>
      <c r="K523" s="1"/>
      <c r="L523" s="1"/>
      <c r="M523" s="1"/>
      <c r="N523" s="1"/>
      <c r="O523" s="1"/>
    </row>
    <row r="524" spans="1:15" ht="15.95" customHeight="1" x14ac:dyDescent="0.25">
      <c r="A524" s="4"/>
      <c r="B524" s="1"/>
      <c r="C524" s="1"/>
      <c r="D524" s="1"/>
      <c r="E524" s="1"/>
      <c r="F524" s="1"/>
      <c r="G524" s="1"/>
      <c r="H524" s="1"/>
      <c r="I524" s="1"/>
      <c r="J524" s="1"/>
      <c r="K524" s="1"/>
      <c r="L524" s="1"/>
      <c r="M524" s="1"/>
      <c r="N524" s="1"/>
      <c r="O524" s="1"/>
    </row>
    <row r="525" spans="1:15" ht="15.95" customHeight="1" x14ac:dyDescent="0.25">
      <c r="A525" s="4"/>
      <c r="B525" s="1"/>
      <c r="C525" s="1"/>
      <c r="D525" s="1"/>
      <c r="E525" s="1"/>
      <c r="F525" s="1"/>
      <c r="G525" s="1"/>
      <c r="H525" s="1"/>
      <c r="I525" s="1"/>
      <c r="J525" s="1"/>
      <c r="K525" s="1"/>
      <c r="L525" s="1"/>
      <c r="M525" s="1"/>
      <c r="N525" s="1"/>
      <c r="O525" s="1"/>
    </row>
    <row r="526" spans="1:15" ht="15.95" customHeight="1" x14ac:dyDescent="0.25">
      <c r="A526" s="4"/>
      <c r="B526" s="1"/>
      <c r="C526" s="1"/>
      <c r="D526" s="1"/>
      <c r="E526" s="1"/>
      <c r="F526" s="1"/>
      <c r="G526" s="1"/>
      <c r="H526" s="1"/>
      <c r="I526" s="1"/>
      <c r="J526" s="1"/>
      <c r="K526" s="1"/>
      <c r="L526" s="1"/>
      <c r="M526" s="1"/>
      <c r="N526" s="1"/>
      <c r="O526" s="1"/>
    </row>
    <row r="527" spans="1:15" ht="15.95" customHeight="1" x14ac:dyDescent="0.25">
      <c r="A527" s="4"/>
      <c r="B527" s="1"/>
      <c r="C527" s="1"/>
      <c r="D527" s="1"/>
      <c r="E527" s="1"/>
      <c r="F527" s="1"/>
      <c r="G527" s="1"/>
      <c r="H527" s="1"/>
      <c r="I527" s="1"/>
      <c r="J527" s="1"/>
      <c r="K527" s="1"/>
      <c r="L527" s="1"/>
      <c r="M527" s="1"/>
      <c r="N527" s="1"/>
      <c r="O527" s="1"/>
    </row>
    <row r="528" spans="1:15" ht="15.95" customHeight="1" x14ac:dyDescent="0.25">
      <c r="A528" s="4"/>
      <c r="B528" s="1"/>
      <c r="C528" s="1"/>
      <c r="D528" s="1"/>
      <c r="E528" s="1"/>
      <c r="F528" s="1"/>
      <c r="G528" s="1"/>
      <c r="H528" s="1"/>
      <c r="I528" s="1"/>
      <c r="J528" s="1"/>
      <c r="K528" s="1"/>
      <c r="L528" s="1"/>
      <c r="M528" s="1"/>
      <c r="N528" s="1"/>
      <c r="O528" s="1"/>
    </row>
    <row r="529" spans="1:15" ht="15.95" customHeight="1" x14ac:dyDescent="0.25">
      <c r="A529" s="4"/>
      <c r="B529" s="1"/>
      <c r="C529" s="1"/>
      <c r="D529" s="1"/>
      <c r="E529" s="1"/>
      <c r="F529" s="1"/>
      <c r="G529" s="1"/>
      <c r="H529" s="1"/>
      <c r="I529" s="1"/>
      <c r="J529" s="1"/>
      <c r="K529" s="1"/>
      <c r="L529" s="1"/>
      <c r="M529" s="1"/>
      <c r="N529" s="1"/>
      <c r="O529" s="1"/>
    </row>
    <row r="530" spans="1:15" ht="15.95" customHeight="1" x14ac:dyDescent="0.25">
      <c r="A530" s="4"/>
      <c r="B530" s="1"/>
      <c r="C530" s="1"/>
      <c r="D530" s="1"/>
      <c r="E530" s="1"/>
      <c r="F530" s="1"/>
      <c r="G530" s="1"/>
      <c r="H530" s="1"/>
      <c r="I530" s="1"/>
      <c r="J530" s="1"/>
      <c r="K530" s="1"/>
      <c r="L530" s="1"/>
      <c r="M530" s="1"/>
      <c r="N530" s="1"/>
      <c r="O530" s="1"/>
    </row>
    <row r="531" spans="1:15" ht="15.95" customHeight="1" x14ac:dyDescent="0.25">
      <c r="A531" s="4"/>
      <c r="B531" s="1"/>
      <c r="C531" s="1"/>
      <c r="D531" s="1"/>
      <c r="E531" s="1"/>
      <c r="F531" s="1"/>
      <c r="G531" s="1"/>
      <c r="H531" s="1"/>
      <c r="I531" s="1"/>
      <c r="J531" s="1"/>
      <c r="K531" s="1"/>
      <c r="L531" s="1"/>
      <c r="M531" s="1"/>
      <c r="N531" s="1"/>
      <c r="O531" s="1"/>
    </row>
    <row r="532" spans="1:15" ht="15.95" customHeight="1" x14ac:dyDescent="0.25">
      <c r="A532" s="4"/>
      <c r="B532" s="1"/>
      <c r="C532" s="1"/>
      <c r="D532" s="1"/>
      <c r="E532" s="1"/>
      <c r="F532" s="1"/>
      <c r="G532" s="1"/>
      <c r="H532" s="1"/>
      <c r="I532" s="1"/>
      <c r="J532" s="1"/>
      <c r="K532" s="1"/>
      <c r="L532" s="1"/>
      <c r="M532" s="1"/>
      <c r="N532" s="1"/>
      <c r="O532" s="1"/>
    </row>
    <row r="533" spans="1:15" ht="15.95" customHeight="1" x14ac:dyDescent="0.25">
      <c r="A533" s="4"/>
      <c r="B533" s="1"/>
      <c r="C533" s="1"/>
      <c r="D533" s="1"/>
      <c r="E533" s="1"/>
      <c r="F533" s="1"/>
      <c r="G533" s="1"/>
      <c r="H533" s="1"/>
      <c r="I533" s="1"/>
      <c r="J533" s="1"/>
      <c r="K533" s="1"/>
      <c r="L533" s="1"/>
      <c r="M533" s="1"/>
      <c r="N533" s="1"/>
      <c r="O533" s="1"/>
    </row>
    <row r="534" spans="1:15" ht="15.95" customHeight="1" x14ac:dyDescent="0.25">
      <c r="A534" s="4"/>
      <c r="B534" s="1"/>
      <c r="C534" s="1"/>
      <c r="D534" s="1"/>
      <c r="E534" s="1"/>
      <c r="F534" s="1"/>
      <c r="G534" s="1"/>
      <c r="H534" s="1"/>
      <c r="I534" s="1"/>
      <c r="J534" s="1"/>
      <c r="K534" s="1"/>
      <c r="L534" s="1"/>
      <c r="M534" s="1"/>
      <c r="N534" s="1"/>
      <c r="O534" s="1"/>
    </row>
    <row r="535" spans="1:15" ht="15.95" customHeight="1" x14ac:dyDescent="0.25">
      <c r="A535" s="4"/>
      <c r="B535" s="1"/>
      <c r="C535" s="1"/>
      <c r="D535" s="1"/>
      <c r="E535" s="1"/>
      <c r="F535" s="1"/>
      <c r="G535" s="1"/>
      <c r="H535" s="1"/>
      <c r="I535" s="1"/>
      <c r="J535" s="1"/>
      <c r="K535" s="1"/>
      <c r="L535" s="1"/>
      <c r="M535" s="1"/>
      <c r="N535" s="1"/>
      <c r="O535" s="1"/>
    </row>
    <row r="536" spans="1:15" ht="15.95" customHeight="1" x14ac:dyDescent="0.25">
      <c r="A536" s="4"/>
      <c r="B536" s="1"/>
      <c r="C536" s="1"/>
      <c r="D536" s="1"/>
      <c r="E536" s="1"/>
      <c r="F536" s="1"/>
      <c r="G536" s="1"/>
      <c r="H536" s="1"/>
      <c r="I536" s="1"/>
      <c r="J536" s="1"/>
      <c r="K536" s="1"/>
      <c r="L536" s="1"/>
      <c r="M536" s="1"/>
      <c r="N536" s="1"/>
      <c r="O536" s="1"/>
    </row>
    <row r="537" spans="1:15" ht="15.95" customHeight="1" x14ac:dyDescent="0.25">
      <c r="A537" s="4"/>
      <c r="B537" s="1"/>
      <c r="C537" s="1"/>
      <c r="D537" s="1"/>
      <c r="E537" s="1"/>
      <c r="F537" s="1"/>
      <c r="G537" s="1"/>
      <c r="H537" s="1"/>
      <c r="I537" s="1"/>
      <c r="J537" s="1"/>
      <c r="K537" s="1"/>
      <c r="L537" s="1"/>
      <c r="M537" s="1"/>
      <c r="N537" s="1"/>
      <c r="O537" s="1"/>
    </row>
    <row r="538" spans="1:15" ht="15.95" customHeight="1" x14ac:dyDescent="0.25">
      <c r="A538" s="4"/>
      <c r="B538" s="1"/>
      <c r="C538" s="1"/>
      <c r="D538" s="1"/>
      <c r="E538" s="1"/>
      <c r="F538" s="1"/>
      <c r="G538" s="1"/>
      <c r="H538" s="1"/>
      <c r="I538" s="1"/>
      <c r="J538" s="1"/>
      <c r="K538" s="1"/>
      <c r="L538" s="1"/>
      <c r="M538" s="1"/>
      <c r="N538" s="1"/>
      <c r="O538" s="1"/>
    </row>
    <row r="539" spans="1:15" ht="15.95" customHeight="1" x14ac:dyDescent="0.25">
      <c r="A539" s="4"/>
      <c r="B539" s="1"/>
      <c r="C539" s="1"/>
      <c r="D539" s="1"/>
      <c r="E539" s="1"/>
      <c r="F539" s="1"/>
      <c r="G539" s="1"/>
      <c r="H539" s="1"/>
      <c r="I539" s="1"/>
      <c r="J539" s="1"/>
      <c r="K539" s="1"/>
      <c r="L539" s="1"/>
      <c r="M539" s="1"/>
      <c r="N539" s="1"/>
      <c r="O539" s="1"/>
    </row>
    <row r="540" spans="1:15" ht="15.95" customHeight="1" x14ac:dyDescent="0.25">
      <c r="A540" s="4"/>
      <c r="B540" s="1"/>
      <c r="C540" s="1"/>
      <c r="D540" s="1"/>
      <c r="E540" s="1"/>
      <c r="F540" s="1"/>
      <c r="G540" s="1"/>
      <c r="H540" s="1"/>
      <c r="I540" s="1"/>
      <c r="J540" s="1"/>
      <c r="K540" s="1"/>
      <c r="L540" s="1"/>
      <c r="M540" s="1"/>
      <c r="N540" s="1"/>
      <c r="O540" s="1"/>
    </row>
    <row r="541" spans="1:15" ht="15.95" customHeight="1" x14ac:dyDescent="0.25">
      <c r="A541" s="4"/>
      <c r="B541" s="1"/>
      <c r="C541" s="1"/>
      <c r="D541" s="1"/>
      <c r="E541" s="1"/>
      <c r="F541" s="1"/>
      <c r="G541" s="1"/>
      <c r="H541" s="1"/>
      <c r="I541" s="1"/>
      <c r="J541" s="1"/>
      <c r="K541" s="1"/>
      <c r="L541" s="1"/>
      <c r="M541" s="1"/>
      <c r="N541" s="1"/>
      <c r="O541" s="1"/>
    </row>
    <row r="542" spans="1:15" ht="15.95" customHeight="1" x14ac:dyDescent="0.25">
      <c r="A542" s="4"/>
      <c r="B542" s="1"/>
      <c r="C542" s="1"/>
      <c r="D542" s="1"/>
      <c r="E542" s="1"/>
      <c r="F542" s="1"/>
      <c r="G542" s="1"/>
      <c r="H542" s="1"/>
      <c r="I542" s="1"/>
      <c r="J542" s="1"/>
      <c r="K542" s="1"/>
      <c r="L542" s="1"/>
      <c r="M542" s="1"/>
      <c r="N542" s="1"/>
      <c r="O542" s="1"/>
    </row>
    <row r="543" spans="1:15" ht="15.95" customHeight="1" x14ac:dyDescent="0.25">
      <c r="A543" s="4"/>
      <c r="B543" s="1"/>
      <c r="C543" s="1"/>
      <c r="D543" s="1"/>
      <c r="E543" s="1"/>
      <c r="F543" s="1"/>
      <c r="G543" s="1"/>
      <c r="H543" s="1"/>
      <c r="I543" s="1"/>
      <c r="J543" s="1"/>
      <c r="K543" s="1"/>
      <c r="L543" s="1"/>
      <c r="M543" s="1"/>
      <c r="N543" s="1"/>
      <c r="O543" s="1"/>
    </row>
    <row r="544" spans="1:15" ht="15.95" customHeight="1" x14ac:dyDescent="0.25">
      <c r="A544" s="4"/>
      <c r="B544" s="1"/>
      <c r="C544" s="1"/>
      <c r="D544" s="1"/>
      <c r="E544" s="1"/>
      <c r="F544" s="1"/>
      <c r="G544" s="1"/>
      <c r="H544" s="1"/>
      <c r="I544" s="1"/>
      <c r="J544" s="1"/>
      <c r="K544" s="1"/>
      <c r="L544" s="1"/>
      <c r="M544" s="1"/>
      <c r="N544" s="1"/>
      <c r="O544" s="1"/>
    </row>
    <row r="545" spans="1:15" ht="15.95" customHeight="1" x14ac:dyDescent="0.25">
      <c r="A545" s="4"/>
      <c r="B545" s="1"/>
      <c r="C545" s="1"/>
      <c r="D545" s="1"/>
      <c r="E545" s="1"/>
      <c r="F545" s="1"/>
      <c r="G545" s="1"/>
      <c r="H545" s="1"/>
      <c r="I545" s="1"/>
      <c r="J545" s="1"/>
      <c r="K545" s="1"/>
      <c r="L545" s="1"/>
      <c r="M545" s="1"/>
      <c r="N545" s="1"/>
      <c r="O545" s="1"/>
    </row>
    <row r="546" spans="1:15" ht="15.95" customHeight="1" x14ac:dyDescent="0.25">
      <c r="A546" s="4"/>
      <c r="B546" s="1"/>
      <c r="C546" s="1"/>
      <c r="D546" s="1"/>
      <c r="E546" s="1"/>
      <c r="F546" s="1"/>
      <c r="G546" s="1"/>
      <c r="H546" s="1"/>
      <c r="I546" s="1"/>
      <c r="J546" s="1"/>
      <c r="K546" s="1"/>
      <c r="L546" s="1"/>
      <c r="M546" s="1"/>
      <c r="N546" s="1"/>
      <c r="O546" s="1"/>
    </row>
    <row r="547" spans="1:15" ht="15.95" customHeight="1" x14ac:dyDescent="0.25">
      <c r="A547" s="4"/>
      <c r="B547" s="1"/>
      <c r="C547" s="1"/>
      <c r="D547" s="1"/>
      <c r="E547" s="1"/>
      <c r="F547" s="1"/>
      <c r="G547" s="1"/>
      <c r="H547" s="1"/>
      <c r="I547" s="1"/>
      <c r="J547" s="1"/>
      <c r="K547" s="1"/>
      <c r="L547" s="1"/>
      <c r="M547" s="1"/>
      <c r="N547" s="1"/>
      <c r="O547" s="1"/>
    </row>
    <row r="548" spans="1:15" ht="15.95" customHeight="1" x14ac:dyDescent="0.25">
      <c r="A548" s="4"/>
      <c r="B548" s="1"/>
      <c r="C548" s="1"/>
      <c r="D548" s="1"/>
      <c r="E548" s="1"/>
      <c r="F548" s="1"/>
      <c r="G548" s="1"/>
      <c r="H548" s="1"/>
      <c r="I548" s="1"/>
      <c r="J548" s="1"/>
      <c r="K548" s="1"/>
      <c r="L548" s="1"/>
      <c r="M548" s="1"/>
      <c r="N548" s="1"/>
      <c r="O548" s="1"/>
    </row>
    <row r="549" spans="1:15" ht="15.95" customHeight="1" x14ac:dyDescent="0.25">
      <c r="A549" s="4"/>
      <c r="B549" s="1"/>
      <c r="C549" s="1"/>
      <c r="D549" s="1"/>
      <c r="E549" s="1"/>
      <c r="F549" s="1"/>
      <c r="G549" s="1"/>
      <c r="H549" s="1"/>
      <c r="I549" s="1"/>
      <c r="J549" s="1"/>
      <c r="K549" s="1"/>
      <c r="L549" s="1"/>
      <c r="M549" s="1"/>
      <c r="N549" s="1"/>
      <c r="O549" s="1"/>
    </row>
    <row r="550" spans="1:15" ht="15.95" customHeight="1" x14ac:dyDescent="0.25">
      <c r="A550" s="4"/>
      <c r="B550" s="1"/>
      <c r="C550" s="1"/>
      <c r="D550" s="1"/>
      <c r="E550" s="1"/>
      <c r="F550" s="1"/>
      <c r="G550" s="1"/>
      <c r="H550" s="1"/>
      <c r="I550" s="1"/>
      <c r="J550" s="1"/>
      <c r="K550" s="1"/>
      <c r="L550" s="1"/>
      <c r="M550" s="1"/>
      <c r="N550" s="1"/>
      <c r="O550" s="1"/>
    </row>
    <row r="551" spans="1:15" ht="15.95" customHeight="1" x14ac:dyDescent="0.25">
      <c r="A551" s="4"/>
      <c r="B551" s="1"/>
      <c r="C551" s="1"/>
      <c r="D551" s="1"/>
      <c r="E551" s="1"/>
      <c r="F551" s="1"/>
      <c r="G551" s="1"/>
      <c r="H551" s="1"/>
      <c r="I551" s="1"/>
      <c r="J551" s="1"/>
      <c r="K551" s="1"/>
      <c r="L551" s="1"/>
      <c r="M551" s="1"/>
      <c r="N551" s="1"/>
      <c r="O551" s="1"/>
    </row>
    <row r="552" spans="1:15" ht="15.95" customHeight="1" x14ac:dyDescent="0.25">
      <c r="A552" s="4"/>
      <c r="B552" s="1"/>
      <c r="C552" s="1"/>
      <c r="D552" s="1"/>
      <c r="E552" s="1"/>
      <c r="F552" s="1"/>
      <c r="G552" s="1"/>
      <c r="H552" s="1"/>
      <c r="I552" s="1"/>
      <c r="J552" s="1"/>
      <c r="K552" s="1"/>
      <c r="L552" s="1"/>
      <c r="M552" s="1"/>
      <c r="N552" s="1"/>
      <c r="O552" s="1"/>
    </row>
    <row r="553" spans="1:15" ht="15.95" customHeight="1" x14ac:dyDescent="0.25">
      <c r="A553" s="4"/>
      <c r="B553" s="1"/>
      <c r="C553" s="1"/>
      <c r="D553" s="1"/>
      <c r="E553" s="1"/>
      <c r="F553" s="1"/>
      <c r="G553" s="1"/>
      <c r="H553" s="1"/>
      <c r="I553" s="1"/>
      <c r="J553" s="1"/>
      <c r="K553" s="1"/>
      <c r="L553" s="1"/>
      <c r="M553" s="1"/>
      <c r="N553" s="1"/>
      <c r="O553" s="1"/>
    </row>
    <row r="554" spans="1:15" ht="15.95" customHeight="1" x14ac:dyDescent="0.25">
      <c r="A554" s="4"/>
      <c r="B554" s="1"/>
      <c r="C554" s="1"/>
      <c r="D554" s="1"/>
      <c r="E554" s="1"/>
      <c r="F554" s="1"/>
      <c r="G554" s="1"/>
      <c r="H554" s="1"/>
      <c r="I554" s="1"/>
      <c r="J554" s="1"/>
      <c r="K554" s="1"/>
      <c r="L554" s="1"/>
      <c r="M554" s="1"/>
      <c r="N554" s="1"/>
      <c r="O554" s="1"/>
    </row>
    <row r="555" spans="1:15" ht="15.95" customHeight="1" x14ac:dyDescent="0.25">
      <c r="A555" s="4"/>
      <c r="B555" s="1"/>
      <c r="C555" s="1"/>
      <c r="D555" s="1"/>
      <c r="E555" s="1"/>
      <c r="F555" s="1"/>
      <c r="G555" s="1"/>
      <c r="H555" s="1"/>
      <c r="I555" s="1"/>
      <c r="J555" s="1"/>
      <c r="K555" s="1"/>
      <c r="L555" s="1"/>
      <c r="M555" s="1"/>
      <c r="N555" s="1"/>
      <c r="O555" s="1"/>
    </row>
    <row r="556" spans="1:15" ht="15.95" customHeight="1" x14ac:dyDescent="0.25">
      <c r="A556" s="4"/>
      <c r="B556" s="1"/>
      <c r="C556" s="1"/>
      <c r="D556" s="1"/>
      <c r="E556" s="1"/>
      <c r="F556" s="1"/>
      <c r="G556" s="1"/>
      <c r="H556" s="1"/>
      <c r="I556" s="1"/>
      <c r="J556" s="1"/>
      <c r="K556" s="1"/>
      <c r="L556" s="1"/>
      <c r="M556" s="1"/>
      <c r="N556" s="1"/>
      <c r="O556" s="1"/>
    </row>
    <row r="557" spans="1:15" ht="15.95" customHeight="1" x14ac:dyDescent="0.25">
      <c r="A557" s="4"/>
      <c r="B557" s="1"/>
      <c r="C557" s="1"/>
      <c r="D557" s="1"/>
      <c r="E557" s="1"/>
      <c r="F557" s="1"/>
      <c r="G557" s="1"/>
      <c r="H557" s="1"/>
      <c r="I557" s="1"/>
      <c r="J557" s="1"/>
      <c r="K557" s="1"/>
      <c r="L557" s="1"/>
      <c r="M557" s="1"/>
      <c r="N557" s="1"/>
      <c r="O557" s="1"/>
    </row>
    <row r="558" spans="1:15" ht="15.95" customHeight="1" x14ac:dyDescent="0.25">
      <c r="A558" s="4"/>
      <c r="B558" s="1"/>
      <c r="C558" s="1"/>
      <c r="D558" s="1"/>
      <c r="E558" s="1"/>
      <c r="F558" s="1"/>
      <c r="G558" s="1"/>
      <c r="H558" s="1"/>
      <c r="I558" s="1"/>
      <c r="J558" s="1"/>
      <c r="K558" s="1"/>
      <c r="L558" s="1"/>
      <c r="M558" s="1"/>
      <c r="N558" s="1"/>
      <c r="O558" s="1"/>
    </row>
    <row r="559" spans="1:15" ht="15.95" customHeight="1" x14ac:dyDescent="0.25">
      <c r="A559" s="4"/>
      <c r="B559" s="1"/>
      <c r="C559" s="1"/>
      <c r="D559" s="1"/>
      <c r="E559" s="1"/>
      <c r="F559" s="1"/>
      <c r="G559" s="1"/>
      <c r="H559" s="1"/>
      <c r="I559" s="1"/>
      <c r="J559" s="1"/>
      <c r="K559" s="1"/>
      <c r="L559" s="1"/>
      <c r="M559" s="1"/>
      <c r="N559" s="1"/>
      <c r="O559" s="1"/>
    </row>
    <row r="560" spans="1:15" ht="15.95" customHeight="1" x14ac:dyDescent="0.25">
      <c r="A560" s="4"/>
      <c r="B560" s="1"/>
      <c r="C560" s="1"/>
      <c r="D560" s="1"/>
      <c r="E560" s="1"/>
      <c r="F560" s="1"/>
      <c r="G560" s="1"/>
      <c r="H560" s="1"/>
      <c r="I560" s="1"/>
      <c r="J560" s="1"/>
      <c r="K560" s="1"/>
      <c r="L560" s="1"/>
      <c r="M560" s="1"/>
      <c r="N560" s="1"/>
      <c r="O560" s="1"/>
    </row>
    <row r="561" spans="1:15" ht="15.95" customHeight="1" x14ac:dyDescent="0.25">
      <c r="A561" s="4"/>
      <c r="B561" s="1"/>
      <c r="C561" s="1"/>
      <c r="D561" s="1"/>
      <c r="E561" s="1"/>
      <c r="F561" s="1"/>
      <c r="G561" s="1"/>
      <c r="H561" s="1"/>
      <c r="I561" s="1"/>
      <c r="J561" s="1"/>
      <c r="K561" s="1"/>
      <c r="L561" s="1"/>
      <c r="M561" s="1"/>
      <c r="N561" s="1"/>
      <c r="O561" s="1"/>
    </row>
    <row r="562" spans="1:15" ht="15.95" customHeight="1" x14ac:dyDescent="0.25">
      <c r="A562" s="4"/>
      <c r="B562" s="1"/>
      <c r="C562" s="1"/>
      <c r="D562" s="1"/>
      <c r="E562" s="1"/>
      <c r="F562" s="1"/>
      <c r="G562" s="1"/>
      <c r="H562" s="1"/>
      <c r="I562" s="1"/>
      <c r="J562" s="1"/>
      <c r="K562" s="1"/>
      <c r="L562" s="1"/>
      <c r="M562" s="1"/>
      <c r="N562" s="1"/>
      <c r="O562" s="1"/>
    </row>
    <row r="563" spans="1:15" ht="15.95" customHeight="1" x14ac:dyDescent="0.25">
      <c r="A563" s="4"/>
      <c r="B563" s="1"/>
      <c r="C563" s="1"/>
      <c r="D563" s="1"/>
      <c r="E563" s="1"/>
      <c r="F563" s="1"/>
      <c r="G563" s="1"/>
      <c r="H563" s="1"/>
      <c r="I563" s="1"/>
      <c r="J563" s="1"/>
      <c r="K563" s="1"/>
      <c r="L563" s="1"/>
      <c r="M563" s="1"/>
      <c r="N563" s="1"/>
      <c r="O563" s="1"/>
    </row>
    <row r="564" spans="1:15" ht="15.95" customHeight="1" x14ac:dyDescent="0.25">
      <c r="A564" s="4"/>
      <c r="B564" s="1"/>
      <c r="C564" s="1"/>
      <c r="D564" s="1"/>
      <c r="E564" s="1"/>
      <c r="F564" s="1"/>
      <c r="G564" s="1"/>
      <c r="H564" s="1"/>
      <c r="I564" s="1"/>
      <c r="J564" s="1"/>
      <c r="K564" s="1"/>
      <c r="L564" s="1"/>
      <c r="M564" s="1"/>
      <c r="N564" s="1"/>
      <c r="O564" s="1"/>
    </row>
    <row r="565" spans="1:15" ht="15.95" customHeight="1" x14ac:dyDescent="0.25">
      <c r="A565" s="4"/>
      <c r="B565" s="1"/>
      <c r="C565" s="1"/>
      <c r="D565" s="1"/>
      <c r="E565" s="1"/>
      <c r="F565" s="1"/>
      <c r="G565" s="1"/>
      <c r="H565" s="1"/>
      <c r="I565" s="1"/>
      <c r="J565" s="1"/>
      <c r="K565" s="1"/>
      <c r="L565" s="1"/>
      <c r="M565" s="1"/>
      <c r="N565" s="1"/>
      <c r="O565" s="1"/>
    </row>
    <row r="566" spans="1:15" ht="15.95" customHeight="1" x14ac:dyDescent="0.25">
      <c r="A566" s="4"/>
      <c r="B566" s="1"/>
      <c r="C566" s="1"/>
      <c r="D566" s="1"/>
      <c r="E566" s="1"/>
      <c r="F566" s="1"/>
      <c r="G566" s="1"/>
      <c r="H566" s="1"/>
      <c r="I566" s="1"/>
      <c r="J566" s="1"/>
      <c r="K566" s="1"/>
      <c r="L566" s="1"/>
      <c r="M566" s="1"/>
      <c r="N566" s="1"/>
      <c r="O566" s="1"/>
    </row>
    <row r="567" spans="1:15" ht="15.95" customHeight="1" x14ac:dyDescent="0.25">
      <c r="A567" s="4"/>
      <c r="B567" s="1"/>
      <c r="C567" s="1"/>
      <c r="D567" s="1"/>
      <c r="E567" s="1"/>
      <c r="F567" s="1"/>
      <c r="G567" s="1"/>
      <c r="H567" s="1"/>
      <c r="I567" s="1"/>
      <c r="J567" s="1"/>
      <c r="K567" s="1"/>
      <c r="L567" s="1"/>
      <c r="M567" s="1"/>
      <c r="N567" s="1"/>
      <c r="O567" s="1"/>
    </row>
    <row r="568" spans="1:15" ht="15.95" customHeight="1" x14ac:dyDescent="0.25">
      <c r="A568" s="4"/>
      <c r="B568" s="1"/>
      <c r="C568" s="1"/>
      <c r="D568" s="1"/>
      <c r="E568" s="1"/>
      <c r="F568" s="1"/>
      <c r="G568" s="1"/>
      <c r="H568" s="1"/>
      <c r="I568" s="1"/>
      <c r="J568" s="1"/>
      <c r="K568" s="1"/>
      <c r="L568" s="1"/>
      <c r="M568" s="1"/>
      <c r="N568" s="1"/>
      <c r="O568" s="1"/>
    </row>
    <row r="569" spans="1:15" ht="15.95" customHeight="1" x14ac:dyDescent="0.25">
      <c r="A569" s="4"/>
      <c r="B569" s="1"/>
      <c r="C569" s="1"/>
      <c r="D569" s="1"/>
      <c r="E569" s="1"/>
      <c r="F569" s="1"/>
      <c r="G569" s="1"/>
      <c r="H569" s="1"/>
      <c r="I569" s="1"/>
      <c r="J569" s="1"/>
      <c r="K569" s="1"/>
      <c r="L569" s="1"/>
      <c r="M569" s="1"/>
      <c r="N569" s="1"/>
      <c r="O569" s="1"/>
    </row>
    <row r="570" spans="1:15" ht="15.95" customHeight="1" x14ac:dyDescent="0.25">
      <c r="A570" s="4"/>
      <c r="B570" s="1"/>
      <c r="C570" s="1"/>
      <c r="D570" s="1"/>
      <c r="E570" s="1"/>
      <c r="F570" s="1"/>
      <c r="G570" s="1"/>
      <c r="H570" s="1"/>
      <c r="I570" s="1"/>
      <c r="J570" s="1"/>
      <c r="K570" s="1"/>
      <c r="L570" s="1"/>
      <c r="M570" s="1"/>
      <c r="N570" s="1"/>
      <c r="O570" s="1"/>
    </row>
    <row r="571" spans="1:15" ht="15.95" customHeight="1" x14ac:dyDescent="0.25">
      <c r="A571" s="4"/>
      <c r="B571" s="1"/>
      <c r="C571" s="1"/>
      <c r="D571" s="1"/>
      <c r="E571" s="1"/>
      <c r="F571" s="1"/>
      <c r="G571" s="1"/>
      <c r="H571" s="1"/>
      <c r="I571" s="1"/>
      <c r="J571" s="1"/>
      <c r="K571" s="1"/>
      <c r="L571" s="1"/>
      <c r="M571" s="1"/>
      <c r="N571" s="1"/>
      <c r="O571" s="1"/>
    </row>
    <row r="572" spans="1:15" ht="15.95" customHeight="1" x14ac:dyDescent="0.25">
      <c r="A572" s="4"/>
      <c r="B572" s="1"/>
      <c r="C572" s="1"/>
      <c r="D572" s="1"/>
      <c r="E572" s="1"/>
      <c r="F572" s="1"/>
      <c r="G572" s="1"/>
      <c r="H572" s="1"/>
      <c r="I572" s="1"/>
      <c r="J572" s="1"/>
      <c r="K572" s="1"/>
      <c r="L572" s="1"/>
      <c r="M572" s="1"/>
      <c r="N572" s="1"/>
      <c r="O572" s="1"/>
    </row>
    <row r="573" spans="1:15" ht="15.95" customHeight="1" x14ac:dyDescent="0.25">
      <c r="A573" s="4"/>
      <c r="B573" s="1"/>
      <c r="C573" s="1"/>
      <c r="D573" s="1"/>
      <c r="E573" s="1"/>
      <c r="F573" s="1"/>
      <c r="G573" s="1"/>
      <c r="H573" s="1"/>
      <c r="I573" s="1"/>
      <c r="J573" s="1"/>
      <c r="K573" s="1"/>
      <c r="L573" s="1"/>
      <c r="M573" s="1"/>
      <c r="N573" s="1"/>
      <c r="O573" s="1"/>
    </row>
    <row r="574" spans="1:15" ht="15.95" customHeight="1" x14ac:dyDescent="0.25">
      <c r="A574" s="4"/>
      <c r="B574" s="1"/>
      <c r="C574" s="1"/>
      <c r="D574" s="1"/>
      <c r="E574" s="1"/>
      <c r="F574" s="1"/>
      <c r="G574" s="1"/>
      <c r="H574" s="1"/>
      <c r="I574" s="1"/>
      <c r="J574" s="1"/>
      <c r="K574" s="1"/>
      <c r="L574" s="1"/>
      <c r="M574" s="1"/>
      <c r="N574" s="1"/>
      <c r="O574" s="1"/>
    </row>
    <row r="575" spans="1:15" ht="15.95" customHeight="1" x14ac:dyDescent="0.25">
      <c r="A575" s="4"/>
      <c r="B575" s="1"/>
      <c r="C575" s="1"/>
      <c r="D575" s="1"/>
      <c r="E575" s="1"/>
      <c r="F575" s="1"/>
      <c r="G575" s="1"/>
      <c r="H575" s="1"/>
      <c r="I575" s="1"/>
      <c r="J575" s="1"/>
      <c r="K575" s="1"/>
      <c r="L575" s="1"/>
      <c r="M575" s="1"/>
      <c r="N575" s="1"/>
      <c r="O575" s="1"/>
    </row>
    <row r="576" spans="1:15" ht="15.95" customHeight="1" x14ac:dyDescent="0.25">
      <c r="A576" s="4"/>
      <c r="B576" s="1"/>
      <c r="C576" s="1"/>
      <c r="D576" s="1"/>
      <c r="E576" s="1"/>
      <c r="F576" s="1"/>
      <c r="G576" s="1"/>
      <c r="H576" s="1"/>
      <c r="I576" s="1"/>
      <c r="J576" s="1"/>
      <c r="K576" s="1"/>
      <c r="L576" s="1"/>
      <c r="M576" s="1"/>
      <c r="N576" s="1"/>
      <c r="O576" s="1"/>
    </row>
    <row r="577" spans="1:15" ht="15.95" customHeight="1" x14ac:dyDescent="0.25">
      <c r="A577" s="4"/>
      <c r="B577" s="1"/>
      <c r="C577" s="1"/>
      <c r="D577" s="1"/>
      <c r="E577" s="1"/>
      <c r="F577" s="1"/>
      <c r="G577" s="1"/>
      <c r="H577" s="1"/>
      <c r="I577" s="1"/>
      <c r="J577" s="1"/>
      <c r="K577" s="1"/>
      <c r="L577" s="1"/>
      <c r="M577" s="1"/>
      <c r="N577" s="1"/>
      <c r="O577" s="1"/>
    </row>
    <row r="578" spans="1:15" ht="15.95" customHeight="1" x14ac:dyDescent="0.25">
      <c r="A578" s="4"/>
      <c r="B578" s="1"/>
      <c r="C578" s="1"/>
      <c r="D578" s="1"/>
      <c r="E578" s="1"/>
      <c r="F578" s="1"/>
      <c r="G578" s="1"/>
      <c r="H578" s="1"/>
      <c r="I578" s="1"/>
      <c r="J578" s="1"/>
      <c r="K578" s="1"/>
      <c r="L578" s="1"/>
      <c r="M578" s="1"/>
      <c r="N578" s="1"/>
      <c r="O578" s="1"/>
    </row>
    <row r="579" spans="1:15" ht="15.95" customHeight="1" x14ac:dyDescent="0.25">
      <c r="A579" s="4"/>
      <c r="B579" s="1"/>
      <c r="C579" s="1"/>
      <c r="D579" s="1"/>
      <c r="E579" s="1"/>
      <c r="F579" s="1"/>
      <c r="G579" s="1"/>
      <c r="H579" s="1"/>
      <c r="I579" s="1"/>
      <c r="J579" s="1"/>
      <c r="K579" s="1"/>
      <c r="L579" s="1"/>
      <c r="M579" s="1"/>
      <c r="N579" s="1"/>
      <c r="O579" s="1"/>
    </row>
    <row r="580" spans="1:15" ht="15.95" customHeight="1" x14ac:dyDescent="0.25">
      <c r="A580" s="4"/>
      <c r="B580" s="1"/>
      <c r="C580" s="1"/>
      <c r="D580" s="1"/>
      <c r="E580" s="1"/>
      <c r="F580" s="1"/>
      <c r="G580" s="1"/>
      <c r="H580" s="1"/>
      <c r="I580" s="1"/>
      <c r="J580" s="1"/>
      <c r="K580" s="1"/>
      <c r="L580" s="1"/>
      <c r="M580" s="1"/>
      <c r="N580" s="1"/>
      <c r="O580" s="1"/>
    </row>
    <row r="581" spans="1:15" ht="15.95" customHeight="1" x14ac:dyDescent="0.25">
      <c r="A581" s="4"/>
      <c r="B581" s="1"/>
      <c r="C581" s="1"/>
      <c r="D581" s="1"/>
      <c r="E581" s="1"/>
      <c r="F581" s="1"/>
      <c r="G581" s="1"/>
      <c r="H581" s="1"/>
      <c r="I581" s="1"/>
      <c r="J581" s="1"/>
      <c r="K581" s="1"/>
      <c r="L581" s="1"/>
      <c r="M581" s="1"/>
      <c r="N581" s="1"/>
      <c r="O581" s="1"/>
    </row>
    <row r="582" spans="1:15" ht="15.95" customHeight="1" x14ac:dyDescent="0.25">
      <c r="A582" s="4"/>
      <c r="B582" s="1"/>
      <c r="C582" s="1"/>
      <c r="D582" s="1"/>
      <c r="E582" s="1"/>
      <c r="F582" s="1"/>
      <c r="G582" s="1"/>
      <c r="H582" s="1"/>
      <c r="I582" s="1"/>
      <c r="J582" s="1"/>
      <c r="K582" s="1"/>
      <c r="L582" s="1"/>
      <c r="M582" s="1"/>
      <c r="N582" s="1"/>
      <c r="O582" s="1"/>
    </row>
    <row r="583" spans="1:15" ht="15.95" customHeight="1" x14ac:dyDescent="0.25">
      <c r="A583" s="4"/>
      <c r="B583" s="1"/>
      <c r="C583" s="1"/>
      <c r="D583" s="1"/>
      <c r="E583" s="1"/>
      <c r="F583" s="1"/>
      <c r="G583" s="1"/>
      <c r="H583" s="1"/>
      <c r="I583" s="1"/>
      <c r="J583" s="1"/>
      <c r="K583" s="1"/>
      <c r="L583" s="1"/>
      <c r="M583" s="1"/>
      <c r="N583" s="1"/>
      <c r="O583" s="1"/>
    </row>
    <row r="584" spans="1:15" ht="15.95" customHeight="1" x14ac:dyDescent="0.25">
      <c r="A584" s="4"/>
      <c r="B584" s="1"/>
      <c r="C584" s="1"/>
      <c r="D584" s="1"/>
      <c r="E584" s="1"/>
      <c r="F584" s="1"/>
      <c r="G584" s="1"/>
      <c r="H584" s="1"/>
      <c r="I584" s="1"/>
      <c r="J584" s="1"/>
      <c r="K584" s="1"/>
      <c r="L584" s="1"/>
      <c r="M584" s="1"/>
      <c r="N584" s="1"/>
      <c r="O584" s="1"/>
    </row>
    <row r="585" spans="1:15" ht="15.95" customHeight="1" x14ac:dyDescent="0.25">
      <c r="A585" s="4"/>
      <c r="B585" s="1"/>
      <c r="C585" s="1"/>
      <c r="D585" s="1"/>
      <c r="E585" s="1"/>
      <c r="F585" s="1"/>
      <c r="G585" s="1"/>
      <c r="H585" s="1"/>
      <c r="I585" s="1"/>
      <c r="J585" s="1"/>
      <c r="K585" s="1"/>
      <c r="L585" s="1"/>
      <c r="M585" s="1"/>
      <c r="N585" s="1"/>
      <c r="O585" s="1"/>
    </row>
    <row r="586" spans="1:15" ht="15.95" customHeight="1" x14ac:dyDescent="0.25">
      <c r="A586" s="4"/>
      <c r="B586" s="1"/>
      <c r="C586" s="1"/>
      <c r="D586" s="1"/>
      <c r="E586" s="1"/>
      <c r="F586" s="1"/>
      <c r="G586" s="1"/>
      <c r="H586" s="1"/>
      <c r="I586" s="1"/>
      <c r="J586" s="1"/>
      <c r="K586" s="1"/>
      <c r="L586" s="1"/>
      <c r="M586" s="1"/>
      <c r="N586" s="1"/>
      <c r="O586" s="1"/>
    </row>
    <row r="587" spans="1:15" ht="15.95" customHeight="1" x14ac:dyDescent="0.25">
      <c r="A587" s="4"/>
      <c r="B587" s="1"/>
      <c r="C587" s="1"/>
      <c r="D587" s="1"/>
      <c r="E587" s="1"/>
      <c r="F587" s="1"/>
      <c r="G587" s="1"/>
      <c r="H587" s="1"/>
      <c r="I587" s="1"/>
      <c r="J587" s="1"/>
      <c r="K587" s="1"/>
      <c r="L587" s="1"/>
      <c r="M587" s="1"/>
      <c r="N587" s="1"/>
      <c r="O587" s="1"/>
    </row>
    <row r="588" spans="1:15" ht="15.95" customHeight="1" x14ac:dyDescent="0.25">
      <c r="A588" s="4"/>
      <c r="B588" s="1"/>
      <c r="C588" s="1"/>
      <c r="D588" s="1"/>
      <c r="E588" s="1"/>
      <c r="F588" s="1"/>
      <c r="G588" s="1"/>
      <c r="H588" s="1"/>
      <c r="I588" s="1"/>
      <c r="J588" s="1"/>
      <c r="K588" s="1"/>
      <c r="L588" s="1"/>
      <c r="M588" s="1"/>
      <c r="N588" s="1"/>
      <c r="O588" s="1"/>
    </row>
    <row r="589" spans="1:15" ht="15.95" customHeight="1" x14ac:dyDescent="0.25">
      <c r="A589" s="4"/>
      <c r="B589" s="1"/>
      <c r="C589" s="1"/>
      <c r="D589" s="1"/>
      <c r="E589" s="1"/>
      <c r="F589" s="1"/>
      <c r="G589" s="1"/>
      <c r="H589" s="1"/>
      <c r="I589" s="1"/>
      <c r="J589" s="1"/>
      <c r="K589" s="1"/>
      <c r="L589" s="1"/>
      <c r="M589" s="1"/>
      <c r="N589" s="1"/>
      <c r="O589" s="1"/>
    </row>
    <row r="590" spans="1:15" ht="15.95" customHeight="1" x14ac:dyDescent="0.25">
      <c r="A590" s="4"/>
      <c r="B590" s="1"/>
      <c r="C590" s="1"/>
      <c r="D590" s="1"/>
      <c r="E590" s="1"/>
      <c r="F590" s="1"/>
      <c r="G590" s="1"/>
      <c r="H590" s="1"/>
      <c r="I590" s="1"/>
      <c r="J590" s="1"/>
      <c r="K590" s="1"/>
      <c r="L590" s="1"/>
      <c r="M590" s="1"/>
      <c r="N590" s="1"/>
      <c r="O590" s="1"/>
    </row>
    <row r="591" spans="1:15" ht="15.95" customHeight="1" x14ac:dyDescent="0.25">
      <c r="A591" s="4"/>
      <c r="B591" s="1"/>
      <c r="C591" s="1"/>
      <c r="D591" s="1"/>
      <c r="E591" s="1"/>
      <c r="F591" s="1"/>
      <c r="G591" s="1"/>
      <c r="H591" s="1"/>
      <c r="I591" s="1"/>
      <c r="J591" s="1"/>
      <c r="K591" s="1"/>
      <c r="L591" s="1"/>
      <c r="M591" s="1"/>
      <c r="N591" s="1"/>
      <c r="O591" s="1"/>
    </row>
    <row r="592" spans="1:15" ht="15.95" customHeight="1" x14ac:dyDescent="0.25">
      <c r="A592" s="4"/>
      <c r="B592" s="1"/>
      <c r="C592" s="1"/>
      <c r="D592" s="1"/>
      <c r="E592" s="1"/>
      <c r="F592" s="1"/>
      <c r="G592" s="1"/>
      <c r="H592" s="1"/>
      <c r="I592" s="1"/>
      <c r="J592" s="1"/>
      <c r="K592" s="1"/>
      <c r="L592" s="1"/>
      <c r="M592" s="1"/>
      <c r="N592" s="1"/>
      <c r="O592" s="1"/>
    </row>
    <row r="593" spans="1:15" ht="15.95" customHeight="1" x14ac:dyDescent="0.25">
      <c r="A593" s="4"/>
      <c r="B593" s="1"/>
      <c r="C593" s="1"/>
      <c r="D593" s="1"/>
      <c r="E593" s="1"/>
      <c r="F593" s="1"/>
      <c r="G593" s="1"/>
      <c r="H593" s="1"/>
      <c r="I593" s="1"/>
      <c r="J593" s="1"/>
      <c r="K593" s="1"/>
      <c r="L593" s="1"/>
      <c r="M593" s="1"/>
      <c r="N593" s="1"/>
      <c r="O593" s="1"/>
    </row>
    <row r="594" spans="1:15" ht="15.95" customHeight="1" x14ac:dyDescent="0.25">
      <c r="A594" s="4"/>
      <c r="B594" s="1"/>
      <c r="C594" s="1"/>
      <c r="D594" s="1"/>
      <c r="E594" s="1"/>
      <c r="F594" s="1"/>
      <c r="G594" s="1"/>
      <c r="H594" s="1"/>
      <c r="I594" s="1"/>
      <c r="J594" s="1"/>
      <c r="K594" s="1"/>
      <c r="L594" s="1"/>
      <c r="M594" s="1"/>
      <c r="N594" s="1"/>
      <c r="O594" s="1"/>
    </row>
    <row r="595" spans="1:15" ht="15.95" customHeight="1" x14ac:dyDescent="0.25">
      <c r="A595" s="4"/>
      <c r="B595" s="1"/>
      <c r="C595" s="1"/>
      <c r="D595" s="1"/>
      <c r="E595" s="1"/>
      <c r="F595" s="1"/>
      <c r="G595" s="1"/>
      <c r="H595" s="1"/>
      <c r="I595" s="1"/>
      <c r="J595" s="1"/>
      <c r="K595" s="1"/>
      <c r="L595" s="1"/>
      <c r="M595" s="1"/>
      <c r="N595" s="1"/>
      <c r="O595" s="1"/>
    </row>
    <row r="596" spans="1:15" ht="15.95" customHeight="1" x14ac:dyDescent="0.25">
      <c r="A596" s="4"/>
      <c r="B596" s="1"/>
      <c r="C596" s="1"/>
      <c r="D596" s="1"/>
      <c r="E596" s="1"/>
      <c r="F596" s="1"/>
      <c r="G596" s="1"/>
      <c r="H596" s="1"/>
      <c r="I596" s="1"/>
      <c r="J596" s="1"/>
      <c r="K596" s="1"/>
      <c r="L596" s="1"/>
      <c r="M596" s="1"/>
      <c r="N596" s="1"/>
      <c r="O596" s="1"/>
    </row>
    <row r="597" spans="1:15" ht="15.95" customHeight="1" x14ac:dyDescent="0.25">
      <c r="A597" s="4"/>
      <c r="B597" s="1"/>
      <c r="C597" s="1"/>
      <c r="D597" s="1"/>
      <c r="E597" s="1"/>
      <c r="F597" s="1"/>
      <c r="G597" s="1"/>
      <c r="H597" s="1"/>
      <c r="I597" s="1"/>
      <c r="J597" s="1"/>
      <c r="K597" s="1"/>
      <c r="L597" s="1"/>
      <c r="M597" s="1"/>
      <c r="N597" s="1"/>
      <c r="O597" s="1"/>
    </row>
    <row r="598" spans="1:15" ht="15.95" customHeight="1" x14ac:dyDescent="0.25">
      <c r="A598" s="4"/>
      <c r="B598" s="1"/>
      <c r="C598" s="1"/>
      <c r="D598" s="1"/>
      <c r="E598" s="1"/>
      <c r="F598" s="1"/>
      <c r="G598" s="1"/>
      <c r="H598" s="1"/>
      <c r="I598" s="1"/>
      <c r="J598" s="1"/>
      <c r="K598" s="1"/>
      <c r="L598" s="1"/>
      <c r="M598" s="1"/>
      <c r="N598" s="1"/>
      <c r="O598" s="1"/>
    </row>
    <row r="599" spans="1:15" ht="15.95" customHeight="1" x14ac:dyDescent="0.25">
      <c r="A599" s="4"/>
      <c r="B599" s="1"/>
      <c r="C599" s="1"/>
      <c r="D599" s="1"/>
      <c r="E599" s="1"/>
      <c r="F599" s="1"/>
      <c r="G599" s="1"/>
      <c r="H599" s="1"/>
      <c r="I599" s="1"/>
      <c r="J599" s="1"/>
      <c r="K599" s="1"/>
      <c r="L599" s="1"/>
      <c r="M599" s="1"/>
      <c r="N599" s="1"/>
      <c r="O599" s="1"/>
    </row>
    <row r="600" spans="1:15" ht="15.95" customHeight="1" x14ac:dyDescent="0.25">
      <c r="A600" s="4"/>
      <c r="B600" s="1"/>
      <c r="C600" s="1"/>
      <c r="D600" s="1"/>
      <c r="E600" s="1"/>
      <c r="F600" s="1"/>
      <c r="G600" s="1"/>
      <c r="H600" s="1"/>
      <c r="I600" s="1"/>
      <c r="J600" s="1"/>
      <c r="K600" s="1"/>
      <c r="L600" s="1"/>
      <c r="M600" s="1"/>
      <c r="N600" s="1"/>
      <c r="O600" s="1"/>
    </row>
    <row r="601" spans="1:15" ht="15.95" customHeight="1" x14ac:dyDescent="0.25">
      <c r="A601" s="4"/>
      <c r="B601" s="1"/>
      <c r="C601" s="1"/>
      <c r="D601" s="1"/>
      <c r="E601" s="1"/>
      <c r="F601" s="1"/>
      <c r="G601" s="1"/>
      <c r="H601" s="1"/>
      <c r="I601" s="1"/>
      <c r="J601" s="1"/>
      <c r="K601" s="1"/>
      <c r="L601" s="1"/>
      <c r="M601" s="1"/>
      <c r="N601" s="1"/>
      <c r="O601" s="1"/>
    </row>
    <row r="602" spans="1:15" ht="15.95" customHeight="1" x14ac:dyDescent="0.25">
      <c r="A602" s="4"/>
      <c r="B602" s="1"/>
      <c r="C602" s="1"/>
      <c r="D602" s="1"/>
      <c r="E602" s="1"/>
      <c r="F602" s="1"/>
      <c r="G602" s="1"/>
      <c r="H602" s="1"/>
      <c r="I602" s="1"/>
      <c r="J602" s="1"/>
      <c r="K602" s="1"/>
      <c r="L602" s="1"/>
      <c r="M602" s="1"/>
      <c r="N602" s="1"/>
      <c r="O602" s="1"/>
    </row>
    <row r="603" spans="1:15" ht="15.95" customHeight="1" x14ac:dyDescent="0.25">
      <c r="A603" s="4"/>
      <c r="B603" s="1"/>
      <c r="C603" s="1"/>
      <c r="D603" s="1"/>
      <c r="E603" s="1"/>
      <c r="F603" s="1"/>
      <c r="G603" s="1"/>
      <c r="H603" s="1"/>
      <c r="I603" s="1"/>
      <c r="J603" s="1"/>
      <c r="K603" s="1"/>
      <c r="L603" s="1"/>
      <c r="M603" s="1"/>
      <c r="N603" s="1"/>
      <c r="O603" s="1"/>
    </row>
    <row r="604" spans="1:15" ht="15.95" customHeight="1" x14ac:dyDescent="0.25">
      <c r="A604" s="4"/>
      <c r="B604" s="1"/>
      <c r="C604" s="1"/>
      <c r="D604" s="1"/>
      <c r="E604" s="1"/>
      <c r="F604" s="1"/>
      <c r="G604" s="1"/>
      <c r="H604" s="1"/>
      <c r="I604" s="1"/>
      <c r="J604" s="1"/>
      <c r="K604" s="1"/>
      <c r="L604" s="1"/>
      <c r="M604" s="1"/>
      <c r="N604" s="1"/>
      <c r="O604" s="1"/>
    </row>
    <row r="605" spans="1:15" ht="15.95" customHeight="1" x14ac:dyDescent="0.25">
      <c r="A605" s="4"/>
      <c r="B605" s="1"/>
      <c r="C605" s="1"/>
      <c r="D605" s="1"/>
      <c r="E605" s="1"/>
      <c r="F605" s="1"/>
      <c r="G605" s="1"/>
      <c r="H605" s="1"/>
      <c r="I605" s="1"/>
      <c r="J605" s="1"/>
      <c r="K605" s="1"/>
      <c r="L605" s="1"/>
      <c r="M605" s="1"/>
      <c r="N605" s="1"/>
      <c r="O605" s="1"/>
    </row>
    <row r="606" spans="1:15" ht="15.95" customHeight="1" x14ac:dyDescent="0.25">
      <c r="A606" s="4"/>
      <c r="B606" s="1"/>
      <c r="C606" s="1"/>
      <c r="D606" s="1"/>
      <c r="E606" s="1"/>
      <c r="F606" s="1"/>
      <c r="G606" s="1"/>
      <c r="H606" s="1"/>
      <c r="I606" s="1"/>
      <c r="J606" s="1"/>
      <c r="K606" s="1"/>
      <c r="L606" s="1"/>
      <c r="M606" s="1"/>
      <c r="N606" s="1"/>
      <c r="O606" s="1"/>
    </row>
    <row r="607" spans="1:15" ht="15.95" customHeight="1" x14ac:dyDescent="0.25">
      <c r="A607" s="4"/>
      <c r="B607" s="1"/>
      <c r="C607" s="1"/>
      <c r="D607" s="1"/>
      <c r="E607" s="1"/>
      <c r="F607" s="1"/>
      <c r="G607" s="1"/>
      <c r="H607" s="1"/>
      <c r="I607" s="1"/>
      <c r="J607" s="1"/>
      <c r="K607" s="1"/>
      <c r="L607" s="1"/>
      <c r="M607" s="1"/>
      <c r="N607" s="1"/>
      <c r="O607" s="1"/>
    </row>
    <row r="608" spans="1:15" ht="15.95" customHeight="1" x14ac:dyDescent="0.25">
      <c r="A608" s="4"/>
      <c r="B608" s="1"/>
      <c r="C608" s="1"/>
      <c r="D608" s="1"/>
      <c r="E608" s="1"/>
      <c r="F608" s="1"/>
      <c r="G608" s="1"/>
      <c r="H608" s="1"/>
      <c r="I608" s="1"/>
      <c r="J608" s="1"/>
      <c r="K608" s="1"/>
      <c r="L608" s="1"/>
      <c r="M608" s="1"/>
      <c r="N608" s="1"/>
      <c r="O608" s="1"/>
    </row>
    <row r="609" spans="1:15" ht="15.95" customHeight="1" x14ac:dyDescent="0.25">
      <c r="A609" s="4"/>
      <c r="B609" s="1"/>
      <c r="C609" s="1"/>
      <c r="D609" s="1"/>
      <c r="E609" s="1"/>
      <c r="F609" s="1"/>
      <c r="G609" s="1"/>
      <c r="H609" s="1"/>
      <c r="I609" s="1"/>
      <c r="J609" s="1"/>
      <c r="K609" s="1"/>
      <c r="L609" s="1"/>
      <c r="M609" s="1"/>
      <c r="N609" s="1"/>
      <c r="O609" s="1"/>
    </row>
    <row r="610" spans="1:15" ht="15.95" customHeight="1" x14ac:dyDescent="0.25">
      <c r="A610" s="4"/>
      <c r="B610" s="1"/>
      <c r="C610" s="1"/>
      <c r="D610" s="1"/>
      <c r="E610" s="1"/>
      <c r="F610" s="1"/>
      <c r="G610" s="1"/>
      <c r="H610" s="1"/>
      <c r="I610" s="1"/>
      <c r="J610" s="1"/>
      <c r="K610" s="1"/>
      <c r="L610" s="1"/>
      <c r="M610" s="1"/>
      <c r="N610" s="1"/>
      <c r="O610" s="1"/>
    </row>
    <row r="611" spans="1:15" ht="15.95" customHeight="1" x14ac:dyDescent="0.25">
      <c r="A611" s="4"/>
      <c r="B611" s="1"/>
      <c r="C611" s="1"/>
      <c r="D611" s="1"/>
      <c r="E611" s="1"/>
      <c r="F611" s="1"/>
      <c r="G611" s="1"/>
      <c r="H611" s="1"/>
      <c r="I611" s="1"/>
      <c r="J611" s="1"/>
      <c r="K611" s="1"/>
      <c r="L611" s="1"/>
      <c r="M611" s="1"/>
      <c r="N611" s="1"/>
      <c r="O611" s="1"/>
    </row>
    <row r="612" spans="1:15" ht="15.95" customHeight="1" x14ac:dyDescent="0.25">
      <c r="A612" s="4"/>
      <c r="B612" s="1"/>
      <c r="C612" s="1"/>
      <c r="D612" s="1"/>
      <c r="E612" s="1"/>
      <c r="F612" s="1"/>
      <c r="G612" s="1"/>
      <c r="H612" s="1"/>
      <c r="I612" s="1"/>
      <c r="J612" s="1"/>
      <c r="K612" s="1"/>
      <c r="L612" s="1"/>
      <c r="M612" s="1"/>
      <c r="N612" s="1"/>
      <c r="O612" s="1"/>
    </row>
    <row r="613" spans="1:15" ht="15.95" customHeight="1" x14ac:dyDescent="0.25">
      <c r="A613" s="4"/>
      <c r="B613" s="1"/>
      <c r="C613" s="1"/>
      <c r="D613" s="1"/>
      <c r="E613" s="1"/>
      <c r="F613" s="1"/>
      <c r="G613" s="1"/>
      <c r="H613" s="1"/>
      <c r="I613" s="1"/>
      <c r="J613" s="1"/>
      <c r="K613" s="1"/>
      <c r="L613" s="1"/>
      <c r="M613" s="1"/>
      <c r="N613" s="1"/>
      <c r="O613" s="1"/>
    </row>
    <row r="614" spans="1:15" ht="15.95" customHeight="1" x14ac:dyDescent="0.25">
      <c r="A614" s="4"/>
      <c r="B614" s="1"/>
      <c r="C614" s="1"/>
      <c r="D614" s="1"/>
      <c r="E614" s="1"/>
      <c r="F614" s="1"/>
      <c r="G614" s="1"/>
      <c r="H614" s="1"/>
      <c r="I614" s="1"/>
      <c r="J614" s="1"/>
      <c r="K614" s="1"/>
      <c r="L614" s="1"/>
      <c r="M614" s="1"/>
      <c r="N614" s="1"/>
      <c r="O614" s="1"/>
    </row>
    <row r="615" spans="1:15" ht="15.95" customHeight="1" x14ac:dyDescent="0.25">
      <c r="A615" s="4"/>
      <c r="B615" s="1"/>
      <c r="C615" s="1"/>
      <c r="D615" s="1"/>
      <c r="E615" s="1"/>
      <c r="F615" s="1"/>
      <c r="G615" s="1"/>
      <c r="H615" s="1"/>
      <c r="I615" s="1"/>
      <c r="J615" s="1"/>
      <c r="K615" s="1"/>
      <c r="L615" s="1"/>
      <c r="M615" s="1"/>
      <c r="N615" s="1"/>
      <c r="O615" s="1"/>
    </row>
    <row r="616" spans="1:15" ht="15.95" customHeight="1" x14ac:dyDescent="0.25">
      <c r="A616" s="4"/>
      <c r="B616" s="1"/>
      <c r="C616" s="1"/>
      <c r="D616" s="1"/>
      <c r="E616" s="1"/>
      <c r="F616" s="1"/>
      <c r="G616" s="1"/>
      <c r="H616" s="1"/>
      <c r="I616" s="1"/>
      <c r="J616" s="1"/>
      <c r="K616" s="1"/>
      <c r="L616" s="1"/>
      <c r="M616" s="1"/>
      <c r="N616" s="1"/>
      <c r="O616" s="1"/>
    </row>
    <row r="617" spans="1:15" ht="15.95" customHeight="1" x14ac:dyDescent="0.25">
      <c r="A617" s="4"/>
      <c r="B617" s="1"/>
      <c r="C617" s="1"/>
      <c r="D617" s="1"/>
      <c r="E617" s="1"/>
      <c r="F617" s="1"/>
      <c r="G617" s="1"/>
      <c r="H617" s="1"/>
      <c r="I617" s="1"/>
      <c r="J617" s="1"/>
      <c r="K617" s="1"/>
      <c r="L617" s="1"/>
      <c r="M617" s="1"/>
      <c r="N617" s="1"/>
      <c r="O617" s="1"/>
    </row>
    <row r="618" spans="1:15" ht="15.95" customHeight="1" x14ac:dyDescent="0.25">
      <c r="A618" s="4"/>
      <c r="B618" s="1"/>
      <c r="C618" s="1"/>
      <c r="D618" s="1"/>
      <c r="E618" s="1"/>
      <c r="F618" s="1"/>
      <c r="G618" s="1"/>
      <c r="H618" s="1"/>
      <c r="I618" s="1"/>
      <c r="J618" s="1"/>
      <c r="K618" s="1"/>
      <c r="L618" s="1"/>
      <c r="M618" s="1"/>
      <c r="N618" s="1"/>
      <c r="O618" s="1"/>
    </row>
    <row r="619" spans="1:15" ht="15.95" customHeight="1" x14ac:dyDescent="0.25">
      <c r="A619" s="4"/>
      <c r="B619" s="1"/>
      <c r="C619" s="1"/>
      <c r="D619" s="1"/>
      <c r="E619" s="1"/>
      <c r="F619" s="1"/>
      <c r="G619" s="1"/>
      <c r="H619" s="1"/>
      <c r="I619" s="1"/>
      <c r="J619" s="1"/>
      <c r="K619" s="1"/>
      <c r="L619" s="1"/>
      <c r="M619" s="1"/>
      <c r="N619" s="1"/>
      <c r="O619" s="1"/>
    </row>
    <row r="620" spans="1:15" ht="15.95" customHeight="1" x14ac:dyDescent="0.25">
      <c r="A620" s="4"/>
      <c r="B620" s="1"/>
      <c r="C620" s="1"/>
      <c r="D620" s="1"/>
      <c r="E620" s="1"/>
      <c r="F620" s="1"/>
      <c r="G620" s="1"/>
      <c r="H620" s="1"/>
      <c r="I620" s="1"/>
      <c r="J620" s="1"/>
      <c r="K620" s="1"/>
      <c r="L620" s="1"/>
      <c r="M620" s="1"/>
      <c r="N620" s="1"/>
      <c r="O620" s="1"/>
    </row>
    <row r="621" spans="1:15" ht="15.95" customHeight="1" x14ac:dyDescent="0.25">
      <c r="A621" s="4"/>
      <c r="B621" s="1"/>
      <c r="C621" s="1"/>
      <c r="D621" s="1"/>
      <c r="E621" s="1"/>
      <c r="F621" s="1"/>
      <c r="G621" s="1"/>
      <c r="H621" s="1"/>
      <c r="I621" s="1"/>
      <c r="J621" s="1"/>
      <c r="K621" s="1"/>
      <c r="L621" s="1"/>
      <c r="M621" s="1"/>
      <c r="N621" s="1"/>
      <c r="O621" s="1"/>
    </row>
    <row r="622" spans="1:15" ht="15.95" customHeight="1" x14ac:dyDescent="0.25">
      <c r="A622" s="4"/>
      <c r="B622" s="1"/>
      <c r="C622" s="1"/>
      <c r="D622" s="1"/>
      <c r="E622" s="1"/>
      <c r="F622" s="1"/>
      <c r="G622" s="1"/>
      <c r="H622" s="1"/>
      <c r="I622" s="1"/>
      <c r="J622" s="1"/>
      <c r="K622" s="1"/>
      <c r="L622" s="1"/>
      <c r="M622" s="1"/>
      <c r="N622" s="1"/>
      <c r="O622" s="1"/>
    </row>
    <row r="623" spans="1:15" ht="15.95" customHeight="1" x14ac:dyDescent="0.25">
      <c r="A623" s="4"/>
      <c r="B623" s="1"/>
      <c r="C623" s="1"/>
      <c r="D623" s="1"/>
      <c r="E623" s="1"/>
      <c r="F623" s="1"/>
      <c r="G623" s="1"/>
      <c r="H623" s="1"/>
      <c r="I623" s="1"/>
      <c r="J623" s="1"/>
      <c r="K623" s="1"/>
      <c r="L623" s="1"/>
      <c r="M623" s="1"/>
      <c r="N623" s="1"/>
      <c r="O623" s="1"/>
    </row>
    <row r="624" spans="1:15" ht="15.95" customHeight="1" x14ac:dyDescent="0.25">
      <c r="A624" s="4"/>
      <c r="B624" s="1"/>
      <c r="C624" s="1"/>
      <c r="D624" s="1"/>
      <c r="E624" s="1"/>
      <c r="F624" s="1"/>
      <c r="G624" s="1"/>
      <c r="H624" s="1"/>
      <c r="I624" s="1"/>
      <c r="J624" s="1"/>
      <c r="K624" s="1"/>
      <c r="L624" s="1"/>
      <c r="M624" s="1"/>
      <c r="N624" s="1"/>
      <c r="O624" s="1"/>
    </row>
    <row r="625" spans="1:15" ht="15.95" customHeight="1" x14ac:dyDescent="0.25">
      <c r="A625" s="4"/>
      <c r="B625" s="1"/>
      <c r="C625" s="1"/>
      <c r="D625" s="1"/>
      <c r="E625" s="1"/>
      <c r="F625" s="1"/>
      <c r="G625" s="1"/>
      <c r="H625" s="1"/>
      <c r="I625" s="1"/>
      <c r="J625" s="1"/>
      <c r="K625" s="1"/>
      <c r="L625" s="1"/>
      <c r="M625" s="1"/>
      <c r="N625" s="1"/>
      <c r="O625" s="1"/>
    </row>
    <row r="626" spans="1:15" ht="15.95" customHeight="1" x14ac:dyDescent="0.25">
      <c r="A626" s="4"/>
      <c r="B626" s="1"/>
      <c r="C626" s="1"/>
      <c r="D626" s="1"/>
      <c r="E626" s="1"/>
      <c r="F626" s="1"/>
      <c r="G626" s="1"/>
      <c r="H626" s="1"/>
      <c r="I626" s="1"/>
      <c r="J626" s="1"/>
      <c r="K626" s="1"/>
      <c r="L626" s="1"/>
      <c r="M626" s="1"/>
      <c r="N626" s="1"/>
      <c r="O626" s="1"/>
    </row>
    <row r="627" spans="1:15" ht="15.95" customHeight="1" x14ac:dyDescent="0.25">
      <c r="A627" s="4"/>
      <c r="B627" s="1"/>
      <c r="C627" s="1"/>
      <c r="D627" s="1"/>
      <c r="E627" s="1"/>
      <c r="F627" s="1"/>
      <c r="G627" s="1"/>
      <c r="H627" s="1"/>
      <c r="I627" s="1"/>
      <c r="J627" s="1"/>
      <c r="K627" s="1"/>
      <c r="L627" s="1"/>
      <c r="M627" s="1"/>
      <c r="N627" s="1"/>
      <c r="O627" s="1"/>
    </row>
    <row r="628" spans="1:15" ht="15.95" customHeight="1" x14ac:dyDescent="0.25">
      <c r="A628" s="4"/>
      <c r="B628" s="1"/>
      <c r="C628" s="1"/>
      <c r="D628" s="1"/>
      <c r="E628" s="1"/>
      <c r="F628" s="1"/>
      <c r="G628" s="1"/>
      <c r="H628" s="1"/>
      <c r="I628" s="1"/>
      <c r="J628" s="1"/>
      <c r="K628" s="1"/>
      <c r="L628" s="1"/>
      <c r="M628" s="1"/>
      <c r="N628" s="1"/>
      <c r="O628" s="1"/>
    </row>
    <row r="629" spans="1:15" ht="15.95" customHeight="1" x14ac:dyDescent="0.25">
      <c r="A629" s="4"/>
      <c r="B629" s="1"/>
      <c r="C629" s="1"/>
      <c r="D629" s="1"/>
      <c r="E629" s="1"/>
      <c r="F629" s="1"/>
      <c r="G629" s="1"/>
      <c r="H629" s="1"/>
      <c r="I629" s="1"/>
      <c r="J629" s="1"/>
      <c r="K629" s="1"/>
      <c r="L629" s="1"/>
      <c r="M629" s="1"/>
      <c r="N629" s="1"/>
      <c r="O629" s="1"/>
    </row>
    <row r="630" spans="1:15" ht="15.95" customHeight="1" x14ac:dyDescent="0.25">
      <c r="A630" s="4"/>
      <c r="B630" s="1"/>
      <c r="C630" s="1"/>
      <c r="D630" s="1"/>
      <c r="E630" s="1"/>
      <c r="F630" s="1"/>
      <c r="G630" s="1"/>
      <c r="H630" s="1"/>
      <c r="I630" s="1"/>
      <c r="J630" s="1"/>
      <c r="K630" s="1"/>
      <c r="L630" s="1"/>
      <c r="M630" s="1"/>
      <c r="N630" s="1"/>
      <c r="O630" s="1"/>
    </row>
    <row r="631" spans="1:15" ht="15.95" customHeight="1" x14ac:dyDescent="0.25">
      <c r="A631" s="4"/>
      <c r="B631" s="1"/>
      <c r="C631" s="1"/>
      <c r="D631" s="1"/>
      <c r="E631" s="1"/>
      <c r="F631" s="1"/>
      <c r="G631" s="1"/>
      <c r="H631" s="1"/>
      <c r="I631" s="1"/>
      <c r="J631" s="1"/>
      <c r="K631" s="1"/>
      <c r="L631" s="1"/>
      <c r="M631" s="1"/>
      <c r="N631" s="1"/>
      <c r="O631" s="1"/>
    </row>
    <row r="632" spans="1:15" ht="15.95" customHeight="1" x14ac:dyDescent="0.25">
      <c r="A632" s="4"/>
      <c r="B632" s="1"/>
      <c r="C632" s="1"/>
      <c r="D632" s="1"/>
      <c r="E632" s="1"/>
      <c r="F632" s="1"/>
      <c r="G632" s="1"/>
      <c r="H632" s="1"/>
      <c r="I632" s="1"/>
      <c r="J632" s="1"/>
      <c r="K632" s="1"/>
      <c r="L632" s="1"/>
      <c r="M632" s="1"/>
      <c r="N632" s="1"/>
      <c r="O632" s="1"/>
    </row>
    <row r="633" spans="1:15" ht="15.95" customHeight="1" x14ac:dyDescent="0.25">
      <c r="A633" s="4"/>
      <c r="B633" s="1"/>
      <c r="C633" s="1"/>
      <c r="D633" s="1"/>
      <c r="E633" s="1"/>
      <c r="F633" s="1"/>
      <c r="G633" s="1"/>
      <c r="H633" s="1"/>
      <c r="I633" s="1"/>
      <c r="J633" s="1"/>
      <c r="K633" s="1"/>
      <c r="L633" s="1"/>
      <c r="M633" s="1"/>
      <c r="N633" s="1"/>
      <c r="O633" s="1"/>
    </row>
    <row r="634" spans="1:15" ht="15.95" customHeight="1" x14ac:dyDescent="0.25">
      <c r="A634" s="4"/>
      <c r="B634" s="1"/>
      <c r="C634" s="1"/>
      <c r="D634" s="1"/>
      <c r="E634" s="1"/>
      <c r="F634" s="1"/>
      <c r="G634" s="1"/>
      <c r="H634" s="1"/>
      <c r="I634" s="1"/>
      <c r="J634" s="1"/>
      <c r="K634" s="1"/>
      <c r="L634" s="1"/>
      <c r="M634" s="1"/>
      <c r="N634" s="1"/>
      <c r="O634" s="1"/>
    </row>
    <row r="635" spans="1:15" ht="15.95" customHeight="1" x14ac:dyDescent="0.25">
      <c r="A635" s="4"/>
      <c r="B635" s="1"/>
      <c r="C635" s="1"/>
      <c r="D635" s="1"/>
      <c r="E635" s="1"/>
      <c r="F635" s="1"/>
      <c r="G635" s="1"/>
      <c r="H635" s="1"/>
      <c r="I635" s="1"/>
      <c r="J635" s="1"/>
      <c r="K635" s="1"/>
      <c r="L635" s="1"/>
      <c r="M635" s="1"/>
      <c r="N635" s="1"/>
      <c r="O635" s="1"/>
    </row>
    <row r="636" spans="1:15" ht="15.95" customHeight="1" x14ac:dyDescent="0.25">
      <c r="A636" s="4"/>
      <c r="B636" s="1"/>
      <c r="C636" s="1"/>
      <c r="D636" s="1"/>
      <c r="E636" s="1"/>
      <c r="F636" s="1"/>
      <c r="G636" s="1"/>
      <c r="H636" s="1"/>
      <c r="I636" s="1"/>
      <c r="J636" s="1"/>
      <c r="K636" s="1"/>
      <c r="L636" s="1"/>
      <c r="M636" s="1"/>
      <c r="N636" s="1"/>
      <c r="O636" s="1"/>
    </row>
    <row r="637" spans="1:15" ht="15.95" customHeight="1" x14ac:dyDescent="0.25">
      <c r="A637" s="4"/>
      <c r="B637" s="1"/>
      <c r="C637" s="1"/>
      <c r="D637" s="1"/>
      <c r="E637" s="1"/>
      <c r="F637" s="1"/>
      <c r="G637" s="1"/>
      <c r="H637" s="1"/>
      <c r="I637" s="1"/>
      <c r="J637" s="1"/>
      <c r="K637" s="1"/>
      <c r="L637" s="1"/>
      <c r="M637" s="1"/>
      <c r="N637" s="1"/>
      <c r="O637" s="1"/>
    </row>
    <row r="638" spans="1:15" ht="15.95" customHeight="1" x14ac:dyDescent="0.25">
      <c r="A638" s="4"/>
      <c r="B638" s="1"/>
      <c r="C638" s="1"/>
      <c r="D638" s="1"/>
      <c r="E638" s="1"/>
      <c r="F638" s="1"/>
      <c r="G638" s="1"/>
      <c r="H638" s="1"/>
      <c r="I638" s="1"/>
      <c r="J638" s="1"/>
      <c r="K638" s="1"/>
      <c r="L638" s="1"/>
      <c r="M638" s="1"/>
      <c r="N638" s="1"/>
      <c r="O638" s="1"/>
    </row>
    <row r="639" spans="1:15" ht="15.95" customHeight="1" x14ac:dyDescent="0.25">
      <c r="A639" s="4"/>
      <c r="B639" s="1"/>
      <c r="C639" s="1"/>
      <c r="D639" s="1"/>
      <c r="E639" s="1"/>
      <c r="F639" s="1"/>
      <c r="G639" s="1"/>
      <c r="H639" s="1"/>
      <c r="I639" s="1"/>
      <c r="J639" s="1"/>
      <c r="K639" s="1"/>
      <c r="L639" s="1"/>
      <c r="M639" s="1"/>
      <c r="N639" s="1"/>
      <c r="O639" s="1"/>
    </row>
    <row r="640" spans="1:15" ht="15.95" customHeight="1" x14ac:dyDescent="0.25">
      <c r="A640" s="4"/>
      <c r="B640" s="1"/>
      <c r="C640" s="1"/>
      <c r="D640" s="1"/>
      <c r="E640" s="1"/>
      <c r="F640" s="1"/>
      <c r="G640" s="1"/>
      <c r="H640" s="1"/>
      <c r="I640" s="1"/>
      <c r="J640" s="1"/>
      <c r="K640" s="1"/>
      <c r="L640" s="1"/>
      <c r="M640" s="1"/>
      <c r="N640" s="1"/>
      <c r="O640" s="1"/>
    </row>
    <row r="641" spans="1:15" ht="15.95" customHeight="1" x14ac:dyDescent="0.25">
      <c r="A641" s="4"/>
      <c r="B641" s="1"/>
      <c r="C641" s="1"/>
      <c r="D641" s="1"/>
      <c r="E641" s="1"/>
      <c r="F641" s="1"/>
      <c r="G641" s="1"/>
      <c r="H641" s="1"/>
      <c r="I641" s="1"/>
      <c r="J641" s="1"/>
      <c r="K641" s="1"/>
      <c r="L641" s="1"/>
      <c r="M641" s="1"/>
      <c r="N641" s="1"/>
      <c r="O641" s="1"/>
    </row>
    <row r="642" spans="1:15" ht="15.95" customHeight="1" x14ac:dyDescent="0.25">
      <c r="A642" s="4"/>
      <c r="B642" s="1"/>
      <c r="C642" s="1"/>
      <c r="D642" s="1"/>
      <c r="E642" s="1"/>
      <c r="F642" s="1"/>
      <c r="G642" s="1"/>
      <c r="H642" s="1"/>
      <c r="I642" s="1"/>
      <c r="J642" s="1"/>
      <c r="K642" s="1"/>
      <c r="L642" s="1"/>
      <c r="M642" s="1"/>
      <c r="N642" s="1"/>
      <c r="O642" s="1"/>
    </row>
    <row r="643" spans="1:15" ht="15.95" customHeight="1" x14ac:dyDescent="0.25">
      <c r="A643" s="4"/>
      <c r="B643" s="1"/>
      <c r="C643" s="1"/>
      <c r="D643" s="1"/>
      <c r="E643" s="1"/>
      <c r="F643" s="1"/>
      <c r="G643" s="1"/>
      <c r="H643" s="1"/>
      <c r="I643" s="1"/>
      <c r="J643" s="1"/>
      <c r="K643" s="1"/>
      <c r="L643" s="1"/>
      <c r="M643" s="1"/>
      <c r="N643" s="1"/>
      <c r="O643" s="1"/>
    </row>
    <row r="644" spans="1:15" ht="15.95" customHeight="1" x14ac:dyDescent="0.25">
      <c r="A644" s="4"/>
      <c r="B644" s="1"/>
      <c r="C644" s="1"/>
      <c r="D644" s="1"/>
      <c r="E644" s="1"/>
      <c r="F644" s="1"/>
      <c r="G644" s="1"/>
      <c r="H644" s="1"/>
      <c r="I644" s="1"/>
      <c r="J644" s="1"/>
      <c r="K644" s="1"/>
      <c r="L644" s="1"/>
      <c r="M644" s="1"/>
      <c r="N644" s="1"/>
      <c r="O644" s="1"/>
    </row>
    <row r="645" spans="1:15" ht="15.95" customHeight="1" x14ac:dyDescent="0.25">
      <c r="A645" s="4"/>
      <c r="B645" s="1"/>
      <c r="C645" s="1"/>
      <c r="D645" s="1"/>
      <c r="E645" s="1"/>
      <c r="F645" s="1"/>
      <c r="G645" s="1"/>
      <c r="H645" s="1"/>
      <c r="I645" s="1"/>
      <c r="J645" s="1"/>
      <c r="K645" s="1"/>
      <c r="L645" s="1"/>
      <c r="M645" s="1"/>
      <c r="N645" s="1"/>
      <c r="O645" s="1"/>
    </row>
    <row r="646" spans="1:15" ht="15.95" customHeight="1" x14ac:dyDescent="0.25">
      <c r="A646" s="4"/>
      <c r="B646" s="1"/>
      <c r="C646" s="1"/>
      <c r="D646" s="1"/>
      <c r="E646" s="1"/>
      <c r="F646" s="1"/>
      <c r="G646" s="1"/>
      <c r="H646" s="1"/>
      <c r="I646" s="1"/>
      <c r="J646" s="1"/>
      <c r="K646" s="1"/>
      <c r="L646" s="1"/>
      <c r="M646" s="1"/>
      <c r="N646" s="1"/>
      <c r="O646" s="1"/>
    </row>
    <row r="647" spans="1:15" ht="15.95" customHeight="1" x14ac:dyDescent="0.25">
      <c r="A647" s="4"/>
      <c r="B647" s="1"/>
      <c r="C647" s="1"/>
      <c r="D647" s="1"/>
      <c r="E647" s="1"/>
      <c r="F647" s="1"/>
      <c r="G647" s="1"/>
      <c r="H647" s="1"/>
      <c r="I647" s="1"/>
      <c r="J647" s="1"/>
      <c r="K647" s="1"/>
      <c r="L647" s="1"/>
      <c r="M647" s="1"/>
      <c r="N647" s="1"/>
      <c r="O647" s="1"/>
    </row>
    <row r="648" spans="1:15" ht="15.95" customHeight="1" x14ac:dyDescent="0.25">
      <c r="A648" s="4"/>
      <c r="B648" s="1"/>
      <c r="C648" s="1"/>
      <c r="D648" s="1"/>
      <c r="E648" s="1"/>
      <c r="F648" s="1"/>
      <c r="G648" s="1"/>
      <c r="H648" s="1"/>
      <c r="I648" s="1"/>
      <c r="J648" s="1"/>
      <c r="K648" s="1"/>
      <c r="L648" s="1"/>
      <c r="M648" s="1"/>
      <c r="N648" s="1"/>
      <c r="O648" s="1"/>
    </row>
    <row r="649" spans="1:15" ht="15.95" customHeight="1" x14ac:dyDescent="0.25">
      <c r="A649" s="4"/>
      <c r="B649" s="1"/>
      <c r="C649" s="1"/>
      <c r="D649" s="1"/>
      <c r="E649" s="1"/>
      <c r="F649" s="1"/>
      <c r="G649" s="1"/>
      <c r="H649" s="1"/>
      <c r="I649" s="1"/>
      <c r="J649" s="1"/>
      <c r="K649" s="1"/>
      <c r="L649" s="1"/>
      <c r="M649" s="1"/>
      <c r="N649" s="1"/>
      <c r="O649" s="1"/>
    </row>
    <row r="650" spans="1:15" ht="15.95" customHeight="1" x14ac:dyDescent="0.25">
      <c r="A650" s="4"/>
      <c r="B650" s="1"/>
      <c r="C650" s="1"/>
      <c r="D650" s="1"/>
      <c r="E650" s="1"/>
      <c r="F650" s="1"/>
      <c r="G650" s="1"/>
      <c r="H650" s="1"/>
      <c r="I650" s="1"/>
      <c r="J650" s="1"/>
      <c r="K650" s="1"/>
      <c r="L650" s="1"/>
      <c r="M650" s="1"/>
      <c r="N650" s="1"/>
      <c r="O650" s="1"/>
    </row>
    <row r="651" spans="1:15" ht="15.95" customHeight="1" x14ac:dyDescent="0.25">
      <c r="A651" s="4"/>
      <c r="B651" s="1"/>
      <c r="C651" s="1"/>
      <c r="D651" s="1"/>
      <c r="E651" s="1"/>
      <c r="F651" s="1"/>
      <c r="G651" s="1"/>
      <c r="H651" s="1"/>
      <c r="I651" s="1"/>
      <c r="J651" s="1"/>
      <c r="K651" s="1"/>
      <c r="L651" s="1"/>
      <c r="M651" s="1"/>
      <c r="N651" s="1"/>
      <c r="O651" s="1"/>
    </row>
    <row r="652" spans="1:15" ht="15.95" customHeight="1" x14ac:dyDescent="0.25">
      <c r="A652" s="4"/>
      <c r="B652" s="1"/>
      <c r="C652" s="1"/>
      <c r="D652" s="1"/>
      <c r="E652" s="1"/>
      <c r="F652" s="1"/>
      <c r="G652" s="1"/>
      <c r="H652" s="1"/>
      <c r="I652" s="1"/>
      <c r="J652" s="1"/>
      <c r="K652" s="1"/>
      <c r="L652" s="1"/>
      <c r="M652" s="1"/>
      <c r="N652" s="1"/>
      <c r="O652" s="1"/>
    </row>
    <row r="653" spans="1:15" ht="15.95" customHeight="1" x14ac:dyDescent="0.25">
      <c r="A653" s="4"/>
      <c r="B653" s="1"/>
      <c r="C653" s="1"/>
      <c r="D653" s="1"/>
      <c r="E653" s="1"/>
      <c r="F653" s="1"/>
      <c r="G653" s="1"/>
      <c r="H653" s="1"/>
      <c r="I653" s="1"/>
      <c r="J653" s="1"/>
      <c r="K653" s="1"/>
      <c r="L653" s="1"/>
      <c r="M653" s="1"/>
      <c r="N653" s="1"/>
      <c r="O653" s="1"/>
    </row>
    <row r="654" spans="1:15" ht="15.95" customHeight="1" x14ac:dyDescent="0.25">
      <c r="A654" s="4"/>
      <c r="B654" s="1"/>
      <c r="C654" s="1"/>
      <c r="D654" s="1"/>
      <c r="E654" s="1"/>
      <c r="F654" s="1"/>
      <c r="G654" s="1"/>
      <c r="H654" s="1"/>
      <c r="I654" s="1"/>
      <c r="J654" s="1"/>
      <c r="K654" s="1"/>
      <c r="L654" s="1"/>
      <c r="M654" s="1"/>
      <c r="N654" s="1"/>
      <c r="O654" s="1"/>
    </row>
    <row r="655" spans="1:15" ht="15.95" customHeight="1" x14ac:dyDescent="0.25">
      <c r="A655" s="4"/>
      <c r="B655" s="1"/>
      <c r="C655" s="1"/>
      <c r="D655" s="1"/>
      <c r="E655" s="1"/>
      <c r="F655" s="1"/>
      <c r="G655" s="1"/>
      <c r="H655" s="1"/>
      <c r="I655" s="1"/>
      <c r="J655" s="1"/>
      <c r="K655" s="1"/>
      <c r="L655" s="1"/>
      <c r="M655" s="1"/>
      <c r="N655" s="1"/>
      <c r="O655" s="1"/>
    </row>
    <row r="656" spans="1:15" ht="15.95" customHeight="1" x14ac:dyDescent="0.25">
      <c r="A656" s="4"/>
      <c r="B656" s="1"/>
      <c r="C656" s="1"/>
      <c r="D656" s="1"/>
      <c r="E656" s="1"/>
      <c r="F656" s="1"/>
      <c r="G656" s="1"/>
      <c r="H656" s="1"/>
      <c r="I656" s="1"/>
      <c r="J656" s="1"/>
      <c r="K656" s="1"/>
      <c r="L656" s="1"/>
      <c r="M656" s="1"/>
      <c r="N656" s="1"/>
      <c r="O656" s="1"/>
    </row>
    <row r="657" spans="1:15" ht="15.95" customHeight="1" x14ac:dyDescent="0.25">
      <c r="A657" s="4"/>
      <c r="B657" s="1"/>
      <c r="C657" s="1"/>
      <c r="D657" s="1"/>
      <c r="E657" s="1"/>
      <c r="F657" s="1"/>
      <c r="G657" s="1"/>
      <c r="H657" s="1"/>
      <c r="I657" s="1"/>
      <c r="J657" s="1"/>
      <c r="K657" s="1"/>
      <c r="L657" s="1"/>
      <c r="M657" s="1"/>
      <c r="N657" s="1"/>
      <c r="O657" s="1"/>
    </row>
    <row r="658" spans="1:15" ht="15.95" customHeight="1" x14ac:dyDescent="0.25">
      <c r="A658" s="4"/>
      <c r="B658" s="1"/>
      <c r="C658" s="1"/>
      <c r="D658" s="1"/>
      <c r="E658" s="1"/>
      <c r="F658" s="1"/>
      <c r="G658" s="1"/>
      <c r="H658" s="1"/>
      <c r="I658" s="1"/>
      <c r="J658" s="1"/>
      <c r="K658" s="1"/>
      <c r="L658" s="1"/>
      <c r="M658" s="1"/>
      <c r="N658" s="1"/>
      <c r="O658" s="1"/>
    </row>
    <row r="659" spans="1:15" ht="15.95" customHeight="1" x14ac:dyDescent="0.25">
      <c r="A659" s="4"/>
      <c r="B659" s="1"/>
      <c r="C659" s="1"/>
      <c r="D659" s="1"/>
      <c r="E659" s="1"/>
      <c r="F659" s="1"/>
      <c r="G659" s="1"/>
      <c r="H659" s="1"/>
      <c r="I659" s="1"/>
      <c r="J659" s="1"/>
      <c r="K659" s="1"/>
      <c r="L659" s="1"/>
      <c r="M659" s="1"/>
      <c r="N659" s="1"/>
      <c r="O659" s="1"/>
    </row>
    <row r="660" spans="1:15" ht="15.95" customHeight="1" x14ac:dyDescent="0.25">
      <c r="A660" s="4"/>
      <c r="B660" s="1"/>
      <c r="C660" s="1"/>
      <c r="D660" s="1"/>
      <c r="E660" s="1"/>
      <c r="F660" s="1"/>
      <c r="G660" s="1"/>
      <c r="H660" s="1"/>
      <c r="I660" s="1"/>
      <c r="J660" s="1"/>
      <c r="K660" s="1"/>
      <c r="L660" s="1"/>
      <c r="M660" s="1"/>
      <c r="N660" s="1"/>
      <c r="O660" s="1"/>
    </row>
    <row r="661" spans="1:15" ht="15.95" customHeight="1" x14ac:dyDescent="0.25">
      <c r="A661" s="4"/>
      <c r="B661" s="1"/>
      <c r="C661" s="1"/>
      <c r="D661" s="1"/>
      <c r="E661" s="1"/>
      <c r="F661" s="1"/>
      <c r="G661" s="1"/>
      <c r="H661" s="1"/>
      <c r="I661" s="1"/>
      <c r="J661" s="1"/>
      <c r="K661" s="1"/>
      <c r="L661" s="1"/>
      <c r="M661" s="1"/>
      <c r="N661" s="1"/>
      <c r="O661" s="1"/>
    </row>
    <row r="662" spans="1:15" ht="15.95" customHeight="1" x14ac:dyDescent="0.25">
      <c r="A662" s="4"/>
      <c r="B662" s="1"/>
      <c r="C662" s="1"/>
      <c r="D662" s="1"/>
      <c r="E662" s="1"/>
      <c r="F662" s="1"/>
      <c r="G662" s="1"/>
      <c r="H662" s="1"/>
      <c r="I662" s="1"/>
      <c r="J662" s="1"/>
      <c r="K662" s="1"/>
      <c r="L662" s="1"/>
      <c r="M662" s="1"/>
      <c r="N662" s="1"/>
      <c r="O662" s="1"/>
    </row>
    <row r="663" spans="1:15" ht="15.95" customHeight="1" x14ac:dyDescent="0.25">
      <c r="A663" s="4"/>
      <c r="B663" s="1"/>
      <c r="C663" s="1"/>
      <c r="D663" s="1"/>
      <c r="E663" s="1"/>
      <c r="F663" s="1"/>
      <c r="G663" s="1"/>
      <c r="H663" s="1"/>
      <c r="I663" s="1"/>
      <c r="J663" s="1"/>
      <c r="K663" s="1"/>
      <c r="L663" s="1"/>
      <c r="M663" s="1"/>
      <c r="N663" s="1"/>
      <c r="O663" s="1"/>
    </row>
    <row r="664" spans="1:15" ht="15.95" customHeight="1" x14ac:dyDescent="0.25">
      <c r="A664" s="4"/>
      <c r="B664" s="1"/>
      <c r="C664" s="1"/>
      <c r="D664" s="1"/>
      <c r="E664" s="1"/>
      <c r="F664" s="1"/>
      <c r="G664" s="1"/>
      <c r="H664" s="1"/>
      <c r="I664" s="1"/>
      <c r="J664" s="1"/>
      <c r="K664" s="1"/>
      <c r="L664" s="1"/>
      <c r="M664" s="1"/>
      <c r="N664" s="1"/>
      <c r="O664" s="1"/>
    </row>
    <row r="665" spans="1:15" ht="15.95" customHeight="1" x14ac:dyDescent="0.25">
      <c r="A665" s="4"/>
      <c r="B665" s="1"/>
      <c r="C665" s="1"/>
      <c r="D665" s="1"/>
      <c r="E665" s="1"/>
      <c r="F665" s="1"/>
      <c r="G665" s="1"/>
      <c r="H665" s="1"/>
      <c r="I665" s="1"/>
      <c r="J665" s="1"/>
      <c r="K665" s="1"/>
      <c r="L665" s="1"/>
      <c r="M665" s="1"/>
      <c r="N665" s="1"/>
      <c r="O665" s="1"/>
    </row>
    <row r="666" spans="1:15" ht="15.95" customHeight="1" x14ac:dyDescent="0.25">
      <c r="A666" s="4"/>
      <c r="B666" s="1"/>
      <c r="C666" s="1"/>
      <c r="D666" s="1"/>
      <c r="E666" s="1"/>
      <c r="F666" s="1"/>
      <c r="G666" s="1"/>
      <c r="H666" s="1"/>
      <c r="I666" s="1"/>
      <c r="J666" s="1"/>
      <c r="K666" s="1"/>
      <c r="L666" s="1"/>
      <c r="M666" s="1"/>
      <c r="N666" s="1"/>
      <c r="O666" s="1"/>
    </row>
    <row r="667" spans="1:15" ht="15.95" customHeight="1" x14ac:dyDescent="0.25">
      <c r="A667" s="4"/>
      <c r="B667" s="1"/>
      <c r="C667" s="1"/>
      <c r="D667" s="1"/>
      <c r="E667" s="1"/>
      <c r="F667" s="1"/>
      <c r="G667" s="1"/>
      <c r="H667" s="1"/>
      <c r="I667" s="1"/>
      <c r="J667" s="1"/>
      <c r="K667" s="1"/>
      <c r="L667" s="1"/>
      <c r="M667" s="1"/>
      <c r="N667" s="1"/>
      <c r="O667" s="1"/>
    </row>
    <row r="668" spans="1:15" ht="15.95" customHeight="1" x14ac:dyDescent="0.25">
      <c r="A668" s="4"/>
      <c r="B668" s="1"/>
      <c r="C668" s="1"/>
      <c r="D668" s="1"/>
      <c r="E668" s="1"/>
      <c r="F668" s="1"/>
      <c r="G668" s="1"/>
      <c r="H668" s="1"/>
      <c r="I668" s="1"/>
      <c r="J668" s="1"/>
      <c r="K668" s="1"/>
      <c r="L668" s="1"/>
      <c r="M668" s="1"/>
      <c r="N668" s="1"/>
      <c r="O668" s="1"/>
    </row>
    <row r="669" spans="1:15" ht="15.95" customHeight="1" x14ac:dyDescent="0.25">
      <c r="A669" s="4"/>
      <c r="B669" s="1"/>
      <c r="C669" s="1"/>
      <c r="D669" s="1"/>
      <c r="E669" s="1"/>
      <c r="F669" s="1"/>
      <c r="G669" s="1"/>
      <c r="H669" s="1"/>
      <c r="I669" s="1"/>
      <c r="J669" s="1"/>
      <c r="K669" s="1"/>
      <c r="L669" s="1"/>
      <c r="M669" s="1"/>
      <c r="N669" s="1"/>
      <c r="O669" s="1"/>
    </row>
    <row r="670" spans="1:15" ht="15.95" customHeight="1" x14ac:dyDescent="0.25">
      <c r="A670" s="4"/>
      <c r="B670" s="1"/>
      <c r="C670" s="1"/>
      <c r="D670" s="1"/>
      <c r="E670" s="1"/>
      <c r="F670" s="1"/>
      <c r="G670" s="1"/>
      <c r="H670" s="1"/>
      <c r="I670" s="1"/>
      <c r="J670" s="1"/>
      <c r="K670" s="1"/>
      <c r="L670" s="1"/>
      <c r="M670" s="1"/>
      <c r="N670" s="1"/>
      <c r="O670" s="1"/>
    </row>
    <row r="671" spans="1:15" ht="15.95" customHeight="1" x14ac:dyDescent="0.25">
      <c r="A671" s="4"/>
      <c r="B671" s="1"/>
      <c r="C671" s="1"/>
      <c r="D671" s="1"/>
      <c r="E671" s="1"/>
      <c r="F671" s="1"/>
      <c r="G671" s="1"/>
      <c r="H671" s="1"/>
      <c r="I671" s="1"/>
      <c r="J671" s="1"/>
      <c r="K671" s="1"/>
      <c r="L671" s="1"/>
      <c r="M671" s="1"/>
      <c r="N671" s="1"/>
      <c r="O671" s="1"/>
    </row>
    <row r="672" spans="1:15" ht="15.95" customHeight="1" x14ac:dyDescent="0.25">
      <c r="A672" s="4"/>
      <c r="B672" s="1"/>
      <c r="C672" s="1"/>
      <c r="D672" s="1"/>
      <c r="E672" s="1"/>
      <c r="F672" s="1"/>
      <c r="G672" s="1"/>
      <c r="H672" s="1"/>
      <c r="I672" s="1"/>
      <c r="J672" s="1"/>
      <c r="K672" s="1"/>
      <c r="L672" s="1"/>
      <c r="M672" s="1"/>
      <c r="N672" s="1"/>
      <c r="O672" s="1"/>
    </row>
    <row r="673" spans="1:15" ht="15.95" customHeight="1" x14ac:dyDescent="0.25">
      <c r="A673" s="4"/>
      <c r="B673" s="1"/>
      <c r="C673" s="1"/>
      <c r="D673" s="1"/>
      <c r="E673" s="1"/>
      <c r="F673" s="1"/>
      <c r="G673" s="1"/>
      <c r="H673" s="1"/>
      <c r="I673" s="1"/>
      <c r="J673" s="1"/>
      <c r="K673" s="1"/>
      <c r="L673" s="1"/>
      <c r="M673" s="1"/>
      <c r="N673" s="1"/>
      <c r="O673" s="1"/>
    </row>
    <row r="674" spans="1:15" ht="15.95" customHeight="1" x14ac:dyDescent="0.25">
      <c r="A674" s="4"/>
      <c r="B674" s="1"/>
      <c r="C674" s="1"/>
      <c r="D674" s="1"/>
      <c r="E674" s="1"/>
      <c r="F674" s="1"/>
      <c r="G674" s="1"/>
      <c r="H674" s="1"/>
      <c r="I674" s="1"/>
      <c r="J674" s="1"/>
      <c r="K674" s="1"/>
      <c r="L674" s="1"/>
      <c r="M674" s="1"/>
      <c r="N674" s="1"/>
      <c r="O674" s="1"/>
    </row>
    <row r="675" spans="1:15" ht="15.95" customHeight="1" x14ac:dyDescent="0.25">
      <c r="A675" s="4"/>
      <c r="B675" s="1"/>
      <c r="C675" s="1"/>
      <c r="D675" s="1"/>
      <c r="E675" s="1"/>
      <c r="F675" s="1"/>
      <c r="G675" s="1"/>
      <c r="H675" s="1"/>
      <c r="I675" s="1"/>
      <c r="J675" s="1"/>
      <c r="K675" s="1"/>
      <c r="L675" s="1"/>
      <c r="M675" s="1"/>
      <c r="N675" s="1"/>
      <c r="O675" s="1"/>
    </row>
    <row r="676" spans="1:15" ht="15.95" customHeight="1" x14ac:dyDescent="0.25">
      <c r="A676" s="4"/>
      <c r="B676" s="1"/>
      <c r="C676" s="1"/>
      <c r="D676" s="1"/>
      <c r="E676" s="1"/>
      <c r="F676" s="1"/>
      <c r="G676" s="1"/>
      <c r="H676" s="1"/>
      <c r="I676" s="1"/>
      <c r="J676" s="1"/>
      <c r="K676" s="1"/>
      <c r="L676" s="1"/>
      <c r="M676" s="1"/>
      <c r="N676" s="1"/>
      <c r="O676" s="1"/>
    </row>
    <row r="677" spans="1:15" ht="15.95" customHeight="1" x14ac:dyDescent="0.25">
      <c r="A677" s="4"/>
      <c r="B677" s="1"/>
      <c r="C677" s="1"/>
      <c r="D677" s="1"/>
      <c r="E677" s="1"/>
      <c r="F677" s="1"/>
      <c r="G677" s="1"/>
      <c r="H677" s="1"/>
      <c r="I677" s="1"/>
      <c r="J677" s="1"/>
      <c r="K677" s="1"/>
      <c r="L677" s="1"/>
      <c r="M677" s="1"/>
      <c r="N677" s="1"/>
      <c r="O677" s="1"/>
    </row>
    <row r="678" spans="1:15" ht="15.95" customHeight="1" x14ac:dyDescent="0.25">
      <c r="A678" s="4"/>
      <c r="B678" s="1"/>
      <c r="C678" s="1"/>
      <c r="D678" s="1"/>
      <c r="E678" s="1"/>
      <c r="F678" s="1"/>
      <c r="G678" s="1"/>
      <c r="H678" s="1"/>
      <c r="I678" s="1"/>
      <c r="J678" s="1"/>
      <c r="K678" s="1"/>
      <c r="L678" s="1"/>
      <c r="M678" s="1"/>
      <c r="N678" s="1"/>
      <c r="O678" s="1"/>
    </row>
    <row r="679" spans="1:15" ht="15.95" customHeight="1" x14ac:dyDescent="0.25">
      <c r="A679" s="4"/>
      <c r="B679" s="1"/>
      <c r="C679" s="1"/>
      <c r="D679" s="1"/>
      <c r="E679" s="1"/>
      <c r="F679" s="1"/>
      <c r="G679" s="1"/>
      <c r="H679" s="1"/>
      <c r="I679" s="1"/>
      <c r="J679" s="1"/>
      <c r="K679" s="1"/>
      <c r="L679" s="1"/>
      <c r="M679" s="1"/>
      <c r="N679" s="1"/>
      <c r="O679" s="1"/>
    </row>
    <row r="680" spans="1:15" ht="15.95" customHeight="1" x14ac:dyDescent="0.25">
      <c r="A680" s="4"/>
      <c r="B680" s="1"/>
      <c r="C680" s="1"/>
      <c r="D680" s="1"/>
      <c r="E680" s="1"/>
      <c r="F680" s="1"/>
      <c r="G680" s="1"/>
      <c r="H680" s="1"/>
      <c r="I680" s="1"/>
      <c r="J680" s="1"/>
      <c r="K680" s="1"/>
      <c r="L680" s="1"/>
      <c r="M680" s="1"/>
      <c r="N680" s="1"/>
      <c r="O680" s="1"/>
    </row>
    <row r="681" spans="1:15" ht="15.95" customHeight="1" x14ac:dyDescent="0.25">
      <c r="A681" s="4"/>
      <c r="B681" s="1"/>
      <c r="C681" s="1"/>
      <c r="D681" s="1"/>
      <c r="E681" s="1"/>
      <c r="F681" s="1"/>
      <c r="G681" s="1"/>
      <c r="H681" s="1"/>
      <c r="I681" s="1"/>
      <c r="J681" s="1"/>
      <c r="K681" s="1"/>
      <c r="L681" s="1"/>
      <c r="M681" s="1"/>
      <c r="N681" s="1"/>
      <c r="O681" s="1"/>
    </row>
    <row r="682" spans="1:15" ht="15.95" customHeight="1" x14ac:dyDescent="0.25">
      <c r="A682" s="4"/>
      <c r="B682" s="1"/>
      <c r="C682" s="1"/>
      <c r="D682" s="1"/>
      <c r="E682" s="1"/>
      <c r="F682" s="1"/>
      <c r="G682" s="1"/>
      <c r="H682" s="1"/>
      <c r="I682" s="1"/>
      <c r="J682" s="1"/>
      <c r="K682" s="1"/>
      <c r="L682" s="1"/>
      <c r="M682" s="1"/>
      <c r="N682" s="1"/>
      <c r="O682" s="1"/>
    </row>
    <row r="683" spans="1:15" ht="15.95" customHeight="1" x14ac:dyDescent="0.25">
      <c r="A683" s="4"/>
      <c r="B683" s="1"/>
      <c r="C683" s="1"/>
      <c r="D683" s="1"/>
      <c r="E683" s="1"/>
      <c r="F683" s="1"/>
      <c r="G683" s="1"/>
      <c r="H683" s="1"/>
      <c r="I683" s="1"/>
      <c r="J683" s="1"/>
      <c r="K683" s="1"/>
      <c r="L683" s="1"/>
      <c r="M683" s="1"/>
      <c r="N683" s="1"/>
      <c r="O683" s="1"/>
    </row>
    <row r="684" spans="1:15" ht="15.95" customHeight="1" x14ac:dyDescent="0.25">
      <c r="A684" s="4"/>
      <c r="B684" s="1"/>
      <c r="C684" s="1"/>
      <c r="D684" s="1"/>
      <c r="E684" s="1"/>
      <c r="F684" s="1"/>
      <c r="G684" s="1"/>
      <c r="H684" s="1"/>
      <c r="I684" s="1"/>
      <c r="J684" s="1"/>
      <c r="K684" s="1"/>
      <c r="L684" s="1"/>
      <c r="M684" s="1"/>
      <c r="N684" s="1"/>
      <c r="O684" s="1"/>
    </row>
    <row r="685" spans="1:15" ht="15.95" customHeight="1" x14ac:dyDescent="0.25">
      <c r="A685" s="4"/>
      <c r="B685" s="1"/>
      <c r="C685" s="1"/>
      <c r="D685" s="1"/>
      <c r="E685" s="1"/>
      <c r="F685" s="1"/>
      <c r="G685" s="1"/>
      <c r="H685" s="1"/>
      <c r="I685" s="1"/>
      <c r="J685" s="1"/>
      <c r="K685" s="1"/>
      <c r="L685" s="1"/>
      <c r="M685" s="1"/>
      <c r="N685" s="1"/>
      <c r="O685" s="1"/>
    </row>
    <row r="686" spans="1:15" ht="15.95" customHeight="1" x14ac:dyDescent="0.25">
      <c r="A686" s="4"/>
      <c r="B686" s="1"/>
      <c r="C686" s="1"/>
      <c r="D686" s="1"/>
      <c r="E686" s="1"/>
      <c r="F686" s="1"/>
      <c r="G686" s="1"/>
      <c r="H686" s="1"/>
      <c r="I686" s="1"/>
      <c r="J686" s="1"/>
      <c r="K686" s="1"/>
      <c r="L686" s="1"/>
      <c r="M686" s="1"/>
      <c r="N686" s="1"/>
      <c r="O686" s="1"/>
    </row>
    <row r="687" spans="1:15" ht="15.95" customHeight="1" x14ac:dyDescent="0.25">
      <c r="A687" s="4"/>
      <c r="B687" s="1"/>
      <c r="C687" s="1"/>
      <c r="D687" s="1"/>
      <c r="E687" s="1"/>
      <c r="F687" s="1"/>
      <c r="G687" s="1"/>
      <c r="H687" s="1"/>
      <c r="I687" s="1"/>
      <c r="J687" s="1"/>
      <c r="K687" s="1"/>
      <c r="L687" s="1"/>
      <c r="M687" s="1"/>
      <c r="N687" s="1"/>
      <c r="O687" s="1"/>
    </row>
    <row r="688" spans="1:15" ht="15.95" customHeight="1" x14ac:dyDescent="0.25">
      <c r="A688" s="4"/>
      <c r="B688" s="1"/>
      <c r="C688" s="1"/>
      <c r="D688" s="1"/>
      <c r="E688" s="1"/>
      <c r="F688" s="1"/>
      <c r="G688" s="1"/>
      <c r="H688" s="1"/>
      <c r="I688" s="1"/>
      <c r="J688" s="1"/>
      <c r="K688" s="1"/>
      <c r="L688" s="1"/>
      <c r="M688" s="1"/>
      <c r="N688" s="1"/>
      <c r="O688" s="1"/>
    </row>
    <row r="689" spans="1:15" ht="15.95" customHeight="1" x14ac:dyDescent="0.25">
      <c r="A689" s="4"/>
      <c r="B689" s="1"/>
      <c r="C689" s="1"/>
      <c r="D689" s="1"/>
      <c r="E689" s="1"/>
      <c r="F689" s="1"/>
      <c r="G689" s="1"/>
      <c r="H689" s="1"/>
      <c r="I689" s="1"/>
      <c r="J689" s="1"/>
      <c r="K689" s="1"/>
      <c r="L689" s="1"/>
      <c r="M689" s="1"/>
      <c r="N689" s="1"/>
      <c r="O689" s="1"/>
    </row>
    <row r="690" spans="1:15" ht="15.95" customHeight="1" x14ac:dyDescent="0.25">
      <c r="A690" s="4"/>
      <c r="B690" s="1"/>
      <c r="C690" s="1"/>
      <c r="D690" s="1"/>
      <c r="E690" s="1"/>
      <c r="F690" s="1"/>
      <c r="G690" s="1"/>
      <c r="H690" s="1"/>
      <c r="I690" s="1"/>
      <c r="J690" s="1"/>
      <c r="K690" s="1"/>
      <c r="L690" s="1"/>
      <c r="M690" s="1"/>
      <c r="N690" s="1"/>
      <c r="O690" s="1"/>
    </row>
    <row r="691" spans="1:15" ht="15.95" customHeight="1" x14ac:dyDescent="0.25">
      <c r="A691" s="4"/>
      <c r="B691" s="1"/>
      <c r="C691" s="1"/>
      <c r="D691" s="1"/>
      <c r="E691" s="1"/>
      <c r="F691" s="1"/>
      <c r="G691" s="1"/>
      <c r="H691" s="1"/>
      <c r="I691" s="1"/>
      <c r="J691" s="1"/>
      <c r="K691" s="1"/>
      <c r="L691" s="1"/>
      <c r="M691" s="1"/>
      <c r="N691" s="1"/>
      <c r="O691" s="1"/>
    </row>
    <row r="692" spans="1:15" ht="15.95" customHeight="1" x14ac:dyDescent="0.25">
      <c r="A692" s="4"/>
      <c r="B692" s="1"/>
      <c r="C692" s="1"/>
      <c r="D692" s="1"/>
      <c r="E692" s="1"/>
      <c r="F692" s="1"/>
      <c r="G692" s="1"/>
      <c r="H692" s="1"/>
      <c r="I692" s="1"/>
      <c r="J692" s="1"/>
      <c r="K692" s="1"/>
      <c r="L692" s="1"/>
      <c r="M692" s="1"/>
      <c r="N692" s="1"/>
      <c r="O692" s="1"/>
    </row>
    <row r="693" spans="1:15" ht="15.95" customHeight="1" x14ac:dyDescent="0.25">
      <c r="A693" s="4"/>
      <c r="B693" s="1"/>
      <c r="C693" s="1"/>
      <c r="D693" s="1"/>
      <c r="E693" s="1"/>
      <c r="F693" s="1"/>
      <c r="G693" s="1"/>
      <c r="H693" s="1"/>
      <c r="I693" s="1"/>
      <c r="J693" s="1"/>
      <c r="K693" s="1"/>
      <c r="L693" s="1"/>
      <c r="M693" s="1"/>
      <c r="N693" s="1"/>
      <c r="O693" s="1"/>
    </row>
    <row r="694" spans="1:15" ht="15.95" customHeight="1" x14ac:dyDescent="0.25">
      <c r="A694" s="4"/>
      <c r="B694" s="1"/>
      <c r="C694" s="1"/>
      <c r="D694" s="1"/>
      <c r="E694" s="1"/>
      <c r="F694" s="1"/>
      <c r="G694" s="1"/>
      <c r="H694" s="1"/>
      <c r="I694" s="1"/>
      <c r="J694" s="1"/>
      <c r="K694" s="1"/>
      <c r="L694" s="1"/>
      <c r="M694" s="1"/>
      <c r="N694" s="1"/>
      <c r="O694" s="1"/>
    </row>
    <row r="695" spans="1:15" ht="15.95" customHeight="1" x14ac:dyDescent="0.25">
      <c r="A695" s="4"/>
      <c r="B695" s="1"/>
      <c r="C695" s="1"/>
      <c r="D695" s="1"/>
      <c r="E695" s="1"/>
      <c r="F695" s="1"/>
      <c r="G695" s="1"/>
      <c r="H695" s="1"/>
      <c r="I695" s="1"/>
      <c r="J695" s="1"/>
      <c r="K695" s="1"/>
      <c r="L695" s="1"/>
      <c r="M695" s="1"/>
      <c r="N695" s="1"/>
      <c r="O695" s="1"/>
    </row>
    <row r="696" spans="1:15" ht="15.95" customHeight="1" x14ac:dyDescent="0.25">
      <c r="A696" s="4"/>
      <c r="B696" s="1"/>
      <c r="C696" s="1"/>
      <c r="D696" s="1"/>
      <c r="E696" s="1"/>
      <c r="F696" s="1"/>
      <c r="G696" s="1"/>
      <c r="H696" s="1"/>
      <c r="I696" s="1"/>
      <c r="J696" s="1"/>
      <c r="K696" s="1"/>
      <c r="L696" s="1"/>
      <c r="M696" s="1"/>
      <c r="N696" s="1"/>
      <c r="O696" s="1"/>
    </row>
    <row r="697" spans="1:15" ht="15.95" customHeight="1" x14ac:dyDescent="0.25">
      <c r="A697" s="4"/>
      <c r="B697" s="1"/>
      <c r="C697" s="1"/>
      <c r="D697" s="1"/>
      <c r="E697" s="1"/>
      <c r="F697" s="1"/>
      <c r="G697" s="1"/>
      <c r="H697" s="1"/>
      <c r="I697" s="1"/>
      <c r="J697" s="1"/>
      <c r="K697" s="1"/>
      <c r="L697" s="1"/>
      <c r="M697" s="1"/>
      <c r="N697" s="1"/>
      <c r="O697" s="1"/>
    </row>
    <row r="698" spans="1:15" ht="15.95" customHeight="1" x14ac:dyDescent="0.25">
      <c r="A698" s="4"/>
      <c r="B698" s="1"/>
      <c r="C698" s="1"/>
      <c r="D698" s="1"/>
      <c r="E698" s="1"/>
      <c r="F698" s="1"/>
      <c r="G698" s="1"/>
      <c r="H698" s="1"/>
      <c r="I698" s="1"/>
      <c r="J698" s="1"/>
      <c r="K698" s="1"/>
      <c r="L698" s="1"/>
      <c r="M698" s="1"/>
      <c r="N698" s="1"/>
      <c r="O698" s="1"/>
    </row>
    <row r="699" spans="1:15" ht="15.95" customHeight="1" x14ac:dyDescent="0.25">
      <c r="A699" s="4"/>
      <c r="B699" s="1"/>
      <c r="C699" s="1"/>
      <c r="D699" s="1"/>
      <c r="E699" s="1"/>
      <c r="F699" s="1"/>
      <c r="G699" s="1"/>
      <c r="H699" s="1"/>
      <c r="I699" s="1"/>
      <c r="J699" s="1"/>
      <c r="K699" s="1"/>
      <c r="L699" s="1"/>
      <c r="M699" s="1"/>
      <c r="N699" s="1"/>
      <c r="O699" s="1"/>
    </row>
    <row r="700" spans="1:15" ht="15.95" customHeight="1" x14ac:dyDescent="0.25">
      <c r="A700" s="4"/>
      <c r="B700" s="1"/>
      <c r="C700" s="1"/>
      <c r="D700" s="1"/>
      <c r="E700" s="1"/>
      <c r="F700" s="1"/>
      <c r="G700" s="1"/>
      <c r="H700" s="1"/>
      <c r="I700" s="1"/>
      <c r="J700" s="1"/>
      <c r="K700" s="1"/>
      <c r="L700" s="1"/>
      <c r="M700" s="1"/>
      <c r="N700" s="1"/>
      <c r="O700" s="1"/>
    </row>
    <row r="701" spans="1:15" ht="15.95" customHeight="1" x14ac:dyDescent="0.25">
      <c r="A701" s="4"/>
      <c r="B701" s="1"/>
      <c r="C701" s="1"/>
      <c r="D701" s="1"/>
      <c r="E701" s="1"/>
      <c r="F701" s="1"/>
      <c r="G701" s="1"/>
      <c r="H701" s="1"/>
      <c r="I701" s="1"/>
      <c r="J701" s="1"/>
      <c r="K701" s="1"/>
      <c r="L701" s="1"/>
      <c r="M701" s="1"/>
      <c r="N701" s="1"/>
      <c r="O701" s="1"/>
    </row>
    <row r="702" spans="1:15" ht="15.95" customHeight="1" x14ac:dyDescent="0.25">
      <c r="A702" s="4"/>
      <c r="B702" s="1"/>
      <c r="C702" s="1"/>
      <c r="D702" s="1"/>
      <c r="E702" s="1"/>
      <c r="F702" s="1"/>
      <c r="G702" s="1"/>
      <c r="H702" s="1"/>
      <c r="I702" s="1"/>
      <c r="J702" s="1"/>
      <c r="K702" s="1"/>
      <c r="L702" s="1"/>
      <c r="M702" s="1"/>
      <c r="N702" s="1"/>
      <c r="O702" s="1"/>
    </row>
    <row r="703" spans="1:15" ht="15.95" customHeight="1" x14ac:dyDescent="0.25">
      <c r="A703" s="4"/>
      <c r="B703" s="1"/>
      <c r="C703" s="1"/>
      <c r="D703" s="1"/>
      <c r="E703" s="1"/>
      <c r="F703" s="1"/>
      <c r="G703" s="1"/>
      <c r="H703" s="1"/>
      <c r="I703" s="1"/>
      <c r="J703" s="1"/>
      <c r="K703" s="1"/>
      <c r="L703" s="1"/>
      <c r="M703" s="1"/>
      <c r="N703" s="1"/>
      <c r="O703" s="1"/>
    </row>
    <row r="704" spans="1:15" ht="15.95" customHeight="1" x14ac:dyDescent="0.25">
      <c r="A704" s="4"/>
      <c r="B704" s="1"/>
      <c r="C704" s="1"/>
      <c r="D704" s="1"/>
      <c r="E704" s="1"/>
      <c r="F704" s="1"/>
      <c r="G704" s="1"/>
      <c r="H704" s="1"/>
      <c r="I704" s="1"/>
      <c r="J704" s="1"/>
      <c r="K704" s="1"/>
      <c r="L704" s="1"/>
      <c r="M704" s="1"/>
      <c r="N704" s="1"/>
      <c r="O704" s="1"/>
    </row>
    <row r="705" spans="1:15" ht="15.95" customHeight="1" x14ac:dyDescent="0.25">
      <c r="A705" s="4"/>
      <c r="B705" s="1"/>
      <c r="C705" s="1"/>
      <c r="D705" s="1"/>
      <c r="E705" s="1"/>
      <c r="F705" s="1"/>
      <c r="G705" s="1"/>
      <c r="H705" s="1"/>
      <c r="I705" s="1"/>
      <c r="J705" s="1"/>
      <c r="K705" s="1"/>
      <c r="L705" s="1"/>
      <c r="M705" s="1"/>
      <c r="N705" s="1"/>
      <c r="O705" s="1"/>
    </row>
    <row r="706" spans="1:15" ht="15.95" customHeight="1" x14ac:dyDescent="0.25">
      <c r="A706" s="4"/>
      <c r="B706" s="1"/>
      <c r="C706" s="1"/>
      <c r="D706" s="1"/>
      <c r="E706" s="1"/>
      <c r="F706" s="1"/>
      <c r="G706" s="1"/>
      <c r="H706" s="1"/>
      <c r="I706" s="1"/>
      <c r="J706" s="1"/>
      <c r="K706" s="1"/>
      <c r="L706" s="1"/>
      <c r="M706" s="1"/>
      <c r="N706" s="1"/>
      <c r="O706" s="1"/>
    </row>
    <row r="707" spans="1:15" ht="15.95" customHeight="1" x14ac:dyDescent="0.25">
      <c r="A707" s="4"/>
      <c r="B707" s="1"/>
      <c r="C707" s="1"/>
      <c r="D707" s="1"/>
      <c r="E707" s="1"/>
      <c r="F707" s="1"/>
      <c r="G707" s="1"/>
      <c r="H707" s="1"/>
      <c r="I707" s="1"/>
      <c r="J707" s="1"/>
      <c r="K707" s="1"/>
      <c r="L707" s="1"/>
      <c r="M707" s="1"/>
      <c r="N707" s="1"/>
      <c r="O707" s="1"/>
    </row>
    <row r="708" spans="1:15" ht="15.95" customHeight="1" x14ac:dyDescent="0.25">
      <c r="A708" s="4"/>
      <c r="B708" s="1"/>
      <c r="C708" s="1"/>
      <c r="D708" s="1"/>
      <c r="E708" s="1"/>
      <c r="F708" s="1"/>
      <c r="G708" s="1"/>
      <c r="H708" s="1"/>
      <c r="I708" s="1"/>
      <c r="J708" s="1"/>
      <c r="K708" s="1"/>
      <c r="L708" s="1"/>
      <c r="M708" s="1"/>
      <c r="N708" s="1"/>
      <c r="O708" s="1"/>
    </row>
    <row r="709" spans="1:15" ht="15.95" customHeight="1" x14ac:dyDescent="0.25">
      <c r="A709" s="4"/>
      <c r="B709" s="1"/>
      <c r="C709" s="1"/>
      <c r="D709" s="1"/>
      <c r="E709" s="1"/>
      <c r="F709" s="1"/>
      <c r="G709" s="1"/>
      <c r="H709" s="1"/>
      <c r="I709" s="1"/>
      <c r="J709" s="1"/>
      <c r="K709" s="1"/>
      <c r="L709" s="1"/>
      <c r="M709" s="1"/>
      <c r="N709" s="1"/>
      <c r="O709" s="1"/>
    </row>
    <row r="710" spans="1:15" ht="15.95" customHeight="1" x14ac:dyDescent="0.25">
      <c r="A710" s="4"/>
      <c r="B710" s="1"/>
      <c r="C710" s="1"/>
      <c r="D710" s="1"/>
      <c r="E710" s="1"/>
      <c r="F710" s="1"/>
      <c r="G710" s="1"/>
      <c r="H710" s="1"/>
      <c r="I710" s="1"/>
      <c r="J710" s="1"/>
      <c r="K710" s="1"/>
      <c r="L710" s="1"/>
      <c r="M710" s="1"/>
      <c r="N710" s="1"/>
      <c r="O710" s="1"/>
    </row>
    <row r="711" spans="1:15" ht="15.95" customHeight="1" x14ac:dyDescent="0.25">
      <c r="A711" s="4"/>
      <c r="B711" s="1"/>
      <c r="C711" s="1"/>
      <c r="D711" s="1"/>
      <c r="E711" s="1"/>
      <c r="F711" s="1"/>
      <c r="G711" s="1"/>
      <c r="H711" s="1"/>
      <c r="I711" s="1"/>
      <c r="J711" s="1"/>
      <c r="K711" s="1"/>
      <c r="L711" s="1"/>
      <c r="M711" s="1"/>
      <c r="N711" s="1"/>
      <c r="O711" s="1"/>
    </row>
    <row r="712" spans="1:15" ht="15.95" customHeight="1" x14ac:dyDescent="0.25">
      <c r="A712" s="4"/>
      <c r="B712" s="1"/>
      <c r="C712" s="1"/>
      <c r="D712" s="1"/>
      <c r="E712" s="1"/>
      <c r="F712" s="1"/>
      <c r="G712" s="1"/>
      <c r="H712" s="1"/>
      <c r="I712" s="1"/>
      <c r="J712" s="1"/>
      <c r="K712" s="1"/>
      <c r="L712" s="1"/>
      <c r="M712" s="1"/>
      <c r="N712" s="1"/>
      <c r="O712" s="1"/>
    </row>
    <row r="713" spans="1:15" ht="15.95" customHeight="1" x14ac:dyDescent="0.25">
      <c r="A713" s="4"/>
      <c r="B713" s="1"/>
      <c r="C713" s="1"/>
      <c r="D713" s="1"/>
      <c r="E713" s="1"/>
      <c r="F713" s="1"/>
      <c r="G713" s="1"/>
      <c r="H713" s="1"/>
      <c r="I713" s="1"/>
      <c r="J713" s="1"/>
      <c r="K713" s="1"/>
      <c r="L713" s="1"/>
      <c r="M713" s="1"/>
      <c r="N713" s="1"/>
      <c r="O713" s="1"/>
    </row>
    <row r="714" spans="1:15" ht="15.95" customHeight="1" x14ac:dyDescent="0.25">
      <c r="A714" s="4"/>
      <c r="B714" s="1"/>
      <c r="C714" s="1"/>
      <c r="D714" s="1"/>
      <c r="E714" s="1"/>
      <c r="F714" s="1"/>
      <c r="G714" s="1"/>
      <c r="H714" s="1"/>
      <c r="I714" s="1"/>
      <c r="J714" s="1"/>
      <c r="K714" s="1"/>
      <c r="L714" s="1"/>
      <c r="M714" s="1"/>
      <c r="N714" s="1"/>
      <c r="O714" s="1"/>
    </row>
    <row r="715" spans="1:15" ht="15.95" customHeight="1" x14ac:dyDescent="0.25">
      <c r="A715" s="4"/>
      <c r="B715" s="1"/>
      <c r="C715" s="1"/>
      <c r="D715" s="1"/>
      <c r="E715" s="1"/>
      <c r="F715" s="1"/>
      <c r="G715" s="1"/>
      <c r="H715" s="1"/>
      <c r="I715" s="1"/>
      <c r="J715" s="1"/>
      <c r="K715" s="1"/>
      <c r="L715" s="1"/>
      <c r="M715" s="1"/>
      <c r="N715" s="1"/>
      <c r="O715" s="1"/>
    </row>
    <row r="716" spans="1:15" ht="15.95" customHeight="1" x14ac:dyDescent="0.25">
      <c r="A716" s="4"/>
      <c r="B716" s="1"/>
      <c r="C716" s="1"/>
      <c r="D716" s="1"/>
      <c r="E716" s="1"/>
      <c r="F716" s="1"/>
      <c r="G716" s="1"/>
      <c r="H716" s="1"/>
      <c r="I716" s="1"/>
      <c r="J716" s="1"/>
      <c r="K716" s="1"/>
      <c r="L716" s="1"/>
      <c r="M716" s="1"/>
      <c r="N716" s="1"/>
      <c r="O716" s="1"/>
    </row>
    <row r="717" spans="1:15" ht="15.95" customHeight="1" x14ac:dyDescent="0.25">
      <c r="A717" s="4"/>
      <c r="B717" s="1"/>
      <c r="C717" s="1"/>
      <c r="D717" s="1"/>
      <c r="E717" s="1"/>
      <c r="F717" s="1"/>
      <c r="G717" s="1"/>
      <c r="H717" s="1"/>
      <c r="I717" s="1"/>
      <c r="J717" s="1"/>
      <c r="K717" s="1"/>
      <c r="L717" s="1"/>
      <c r="M717" s="1"/>
      <c r="N717" s="1"/>
      <c r="O717" s="1"/>
    </row>
    <row r="718" spans="1:15" ht="15.95" customHeight="1" x14ac:dyDescent="0.25">
      <c r="A718" s="4"/>
      <c r="B718" s="1"/>
      <c r="C718" s="1"/>
      <c r="D718" s="1"/>
      <c r="E718" s="1"/>
      <c r="F718" s="1"/>
      <c r="G718" s="1"/>
      <c r="H718" s="1"/>
      <c r="I718" s="1"/>
      <c r="J718" s="1"/>
      <c r="K718" s="1"/>
      <c r="L718" s="1"/>
      <c r="M718" s="1"/>
      <c r="N718" s="1"/>
      <c r="O718" s="1"/>
    </row>
    <row r="719" spans="1:15" ht="15.95" customHeight="1" x14ac:dyDescent="0.25">
      <c r="A719" s="4"/>
      <c r="B719" s="1"/>
      <c r="C719" s="1"/>
      <c r="D719" s="1"/>
      <c r="E719" s="1"/>
      <c r="F719" s="1"/>
      <c r="G719" s="1"/>
      <c r="H719" s="1"/>
      <c r="I719" s="1"/>
      <c r="J719" s="1"/>
      <c r="K719" s="1"/>
      <c r="L719" s="1"/>
      <c r="M719" s="1"/>
      <c r="N719" s="1"/>
      <c r="O719" s="1"/>
    </row>
    <row r="720" spans="1:15" ht="15.95" customHeight="1" x14ac:dyDescent="0.25">
      <c r="A720" s="4"/>
      <c r="B720" s="1"/>
      <c r="C720" s="1"/>
      <c r="D720" s="1"/>
      <c r="E720" s="1"/>
      <c r="F720" s="1"/>
      <c r="G720" s="1"/>
      <c r="H720" s="1"/>
      <c r="I720" s="1"/>
      <c r="J720" s="1"/>
      <c r="K720" s="1"/>
      <c r="L720" s="1"/>
      <c r="M720" s="1"/>
      <c r="N720" s="1"/>
      <c r="O720" s="1"/>
    </row>
    <row r="721" spans="1:15" ht="15.95" customHeight="1" x14ac:dyDescent="0.25">
      <c r="A721" s="4"/>
      <c r="B721" s="1"/>
      <c r="C721" s="1"/>
      <c r="D721" s="1"/>
      <c r="E721" s="1"/>
      <c r="F721" s="1"/>
      <c r="G721" s="1"/>
      <c r="H721" s="1"/>
      <c r="I721" s="1"/>
      <c r="J721" s="1"/>
      <c r="K721" s="1"/>
      <c r="L721" s="1"/>
      <c r="M721" s="1"/>
      <c r="N721" s="1"/>
      <c r="O721" s="1"/>
    </row>
    <row r="722" spans="1:15" ht="15.95" customHeight="1" x14ac:dyDescent="0.25">
      <c r="A722" s="4"/>
      <c r="B722" s="1"/>
      <c r="C722" s="1"/>
      <c r="D722" s="1"/>
      <c r="E722" s="1"/>
      <c r="F722" s="1"/>
      <c r="G722" s="1"/>
      <c r="H722" s="1"/>
      <c r="I722" s="1"/>
      <c r="J722" s="1"/>
      <c r="K722" s="1"/>
      <c r="L722" s="1"/>
      <c r="M722" s="1"/>
      <c r="N722" s="1"/>
      <c r="O722" s="1"/>
    </row>
    <row r="723" spans="1:15" ht="15.95" customHeight="1" x14ac:dyDescent="0.25">
      <c r="A723" s="4"/>
      <c r="B723" s="1"/>
      <c r="C723" s="1"/>
      <c r="D723" s="1"/>
      <c r="E723" s="1"/>
      <c r="F723" s="1"/>
      <c r="G723" s="1"/>
      <c r="H723" s="1"/>
      <c r="I723" s="1"/>
      <c r="J723" s="1"/>
      <c r="K723" s="1"/>
      <c r="L723" s="1"/>
      <c r="M723" s="1"/>
      <c r="N723" s="1"/>
      <c r="O723" s="1"/>
    </row>
    <row r="724" spans="1:15" ht="15.95" customHeight="1" x14ac:dyDescent="0.25">
      <c r="A724" s="4"/>
      <c r="B724" s="1"/>
      <c r="C724" s="1"/>
      <c r="D724" s="1"/>
      <c r="E724" s="1"/>
      <c r="F724" s="1"/>
      <c r="G724" s="1"/>
      <c r="H724" s="1"/>
      <c r="I724" s="1"/>
      <c r="J724" s="1"/>
      <c r="K724" s="1"/>
      <c r="L724" s="1"/>
      <c r="M724" s="1"/>
      <c r="N724" s="1"/>
      <c r="O724" s="1"/>
    </row>
    <row r="725" spans="1:15" ht="15.95" customHeight="1" x14ac:dyDescent="0.25">
      <c r="A725" s="4"/>
      <c r="B725" s="1"/>
      <c r="C725" s="1"/>
      <c r="D725" s="1"/>
      <c r="E725" s="1"/>
      <c r="F725" s="1"/>
      <c r="G725" s="1"/>
      <c r="H725" s="1"/>
      <c r="I725" s="1"/>
      <c r="J725" s="1"/>
      <c r="K725" s="1"/>
      <c r="L725" s="1"/>
      <c r="M725" s="1"/>
      <c r="N725" s="1"/>
      <c r="O725" s="1"/>
    </row>
    <row r="726" spans="1:15" ht="15.95" customHeight="1" x14ac:dyDescent="0.25">
      <c r="A726" s="4"/>
      <c r="B726" s="1"/>
      <c r="C726" s="1"/>
      <c r="D726" s="1"/>
      <c r="E726" s="1"/>
      <c r="F726" s="1"/>
      <c r="G726" s="1"/>
      <c r="H726" s="1"/>
      <c r="I726" s="1"/>
      <c r="J726" s="1"/>
      <c r="K726" s="1"/>
      <c r="L726" s="1"/>
      <c r="M726" s="1"/>
      <c r="N726" s="1"/>
      <c r="O726" s="1"/>
    </row>
    <row r="727" spans="1:15" ht="15.95" customHeight="1" x14ac:dyDescent="0.25">
      <c r="A727" s="4"/>
      <c r="B727" s="1"/>
      <c r="C727" s="1"/>
      <c r="D727" s="1"/>
      <c r="E727" s="1"/>
      <c r="F727" s="1"/>
      <c r="G727" s="1"/>
      <c r="H727" s="1"/>
      <c r="I727" s="1"/>
      <c r="J727" s="1"/>
      <c r="K727" s="1"/>
      <c r="L727" s="1"/>
      <c r="M727" s="1"/>
      <c r="N727" s="1"/>
      <c r="O727" s="1"/>
    </row>
    <row r="728" spans="1:15" ht="15.95" customHeight="1" x14ac:dyDescent="0.25">
      <c r="A728" s="4"/>
      <c r="B728" s="1"/>
      <c r="C728" s="1"/>
      <c r="D728" s="1"/>
      <c r="E728" s="1"/>
      <c r="F728" s="1"/>
      <c r="G728" s="1"/>
      <c r="H728" s="1"/>
      <c r="I728" s="1"/>
      <c r="J728" s="1"/>
      <c r="K728" s="1"/>
      <c r="L728" s="1"/>
      <c r="M728" s="1"/>
      <c r="N728" s="1"/>
      <c r="O728" s="1"/>
    </row>
    <row r="729" spans="1:15" ht="15.95" customHeight="1" x14ac:dyDescent="0.25">
      <c r="A729" s="4"/>
      <c r="B729" s="1"/>
      <c r="C729" s="1"/>
      <c r="D729" s="1"/>
      <c r="E729" s="1"/>
      <c r="F729" s="1"/>
      <c r="G729" s="1"/>
      <c r="H729" s="1"/>
      <c r="I729" s="1"/>
      <c r="J729" s="1"/>
      <c r="K729" s="1"/>
      <c r="L729" s="1"/>
      <c r="M729" s="1"/>
      <c r="N729" s="1"/>
      <c r="O729" s="1"/>
    </row>
    <row r="730" spans="1:15" ht="15.95" customHeight="1" x14ac:dyDescent="0.25">
      <c r="A730" s="4"/>
      <c r="B730" s="1"/>
      <c r="C730" s="1"/>
      <c r="D730" s="1"/>
      <c r="E730" s="1"/>
      <c r="F730" s="1"/>
      <c r="G730" s="1"/>
      <c r="H730" s="1"/>
      <c r="I730" s="1"/>
      <c r="J730" s="1"/>
      <c r="K730" s="1"/>
      <c r="L730" s="1"/>
      <c r="M730" s="1"/>
      <c r="N730" s="1"/>
      <c r="O730" s="1"/>
    </row>
    <row r="731" spans="1:15" ht="15.95" customHeight="1" x14ac:dyDescent="0.25">
      <c r="A731" s="4"/>
      <c r="B731" s="1"/>
      <c r="C731" s="1"/>
      <c r="D731" s="1"/>
      <c r="E731" s="1"/>
      <c r="F731" s="1"/>
      <c r="G731" s="1"/>
      <c r="H731" s="1"/>
      <c r="I731" s="1"/>
      <c r="J731" s="1"/>
      <c r="K731" s="1"/>
      <c r="L731" s="1"/>
      <c r="M731" s="1"/>
      <c r="N731" s="1"/>
      <c r="O731" s="1"/>
    </row>
    <row r="732" spans="1:15" ht="15.95" customHeight="1" x14ac:dyDescent="0.25">
      <c r="A732" s="4"/>
      <c r="B732" s="1"/>
      <c r="C732" s="1"/>
      <c r="D732" s="1"/>
      <c r="E732" s="1"/>
      <c r="F732" s="1"/>
      <c r="G732" s="1"/>
      <c r="H732" s="1"/>
      <c r="I732" s="1"/>
      <c r="J732" s="1"/>
      <c r="K732" s="1"/>
      <c r="L732" s="1"/>
      <c r="M732" s="1"/>
      <c r="N732" s="1"/>
      <c r="O732" s="1"/>
    </row>
    <row r="733" spans="1:15" ht="15.95" customHeight="1" x14ac:dyDescent="0.25">
      <c r="A733" s="4"/>
      <c r="B733" s="1"/>
      <c r="C733" s="1"/>
      <c r="D733" s="1"/>
      <c r="E733" s="1"/>
      <c r="F733" s="1"/>
      <c r="G733" s="1"/>
      <c r="H733" s="1"/>
      <c r="I733" s="1"/>
      <c r="J733" s="1"/>
      <c r="K733" s="1"/>
      <c r="L733" s="1"/>
      <c r="M733" s="1"/>
      <c r="N733" s="1"/>
      <c r="O733" s="1"/>
    </row>
    <row r="734" spans="1:15" ht="15.95" customHeight="1" x14ac:dyDescent="0.25">
      <c r="A734" s="4"/>
      <c r="B734" s="1"/>
      <c r="C734" s="1"/>
      <c r="D734" s="1"/>
      <c r="E734" s="1"/>
      <c r="F734" s="1"/>
      <c r="G734" s="1"/>
      <c r="H734" s="1"/>
      <c r="I734" s="1"/>
      <c r="J734" s="1"/>
      <c r="K734" s="1"/>
      <c r="L734" s="1"/>
      <c r="M734" s="1"/>
      <c r="N734" s="1"/>
      <c r="O734" s="1"/>
    </row>
    <row r="735" spans="1:15" ht="15.95" customHeight="1" x14ac:dyDescent="0.25">
      <c r="A735" s="4"/>
      <c r="B735" s="1"/>
      <c r="C735" s="1"/>
      <c r="D735" s="1"/>
      <c r="E735" s="1"/>
      <c r="F735" s="1"/>
      <c r="G735" s="1"/>
      <c r="H735" s="1"/>
      <c r="I735" s="1"/>
      <c r="J735" s="1"/>
      <c r="K735" s="1"/>
      <c r="L735" s="1"/>
      <c r="M735" s="1"/>
      <c r="N735" s="1"/>
      <c r="O735" s="1"/>
    </row>
    <row r="736" spans="1:15" ht="15.95" customHeight="1" x14ac:dyDescent="0.25">
      <c r="A736" s="4"/>
      <c r="B736" s="1"/>
      <c r="C736" s="1"/>
      <c r="D736" s="1"/>
      <c r="E736" s="1"/>
      <c r="F736" s="1"/>
      <c r="G736" s="1"/>
      <c r="H736" s="1"/>
      <c r="I736" s="1"/>
      <c r="J736" s="1"/>
      <c r="K736" s="1"/>
      <c r="L736" s="1"/>
      <c r="M736" s="1"/>
      <c r="N736" s="1"/>
      <c r="O736" s="1"/>
    </row>
    <row r="737" spans="1:15" ht="15.95" customHeight="1" x14ac:dyDescent="0.25">
      <c r="A737" s="4"/>
      <c r="B737" s="1"/>
      <c r="C737" s="1"/>
      <c r="D737" s="1"/>
      <c r="E737" s="1"/>
      <c r="F737" s="1"/>
      <c r="G737" s="1"/>
      <c r="H737" s="1"/>
      <c r="I737" s="1"/>
      <c r="J737" s="1"/>
      <c r="K737" s="1"/>
      <c r="L737" s="1"/>
      <c r="M737" s="1"/>
      <c r="N737" s="1"/>
      <c r="O737" s="1"/>
    </row>
    <row r="738" spans="1:15" ht="15.95" customHeight="1" x14ac:dyDescent="0.25">
      <c r="A738" s="4"/>
      <c r="B738" s="1"/>
      <c r="C738" s="1"/>
      <c r="D738" s="1"/>
      <c r="E738" s="1"/>
      <c r="F738" s="1"/>
      <c r="G738" s="1"/>
      <c r="H738" s="1"/>
      <c r="I738" s="1"/>
      <c r="J738" s="1"/>
      <c r="K738" s="1"/>
      <c r="L738" s="1"/>
      <c r="M738" s="1"/>
      <c r="N738" s="1"/>
      <c r="O738" s="1"/>
    </row>
    <row r="739" spans="1:15" ht="15.95" customHeight="1" x14ac:dyDescent="0.25">
      <c r="A739" s="4"/>
      <c r="B739" s="1"/>
      <c r="C739" s="1"/>
      <c r="D739" s="1"/>
      <c r="E739" s="1"/>
      <c r="F739" s="1"/>
      <c r="G739" s="1"/>
      <c r="H739" s="1"/>
      <c r="I739" s="1"/>
      <c r="J739" s="1"/>
      <c r="K739" s="1"/>
      <c r="L739" s="1"/>
      <c r="M739" s="1"/>
      <c r="N739" s="1"/>
      <c r="O739" s="1"/>
    </row>
    <row r="740" spans="1:15" ht="15.95" customHeight="1" x14ac:dyDescent="0.25">
      <c r="A740" s="4"/>
      <c r="B740" s="1"/>
      <c r="C740" s="1"/>
      <c r="D740" s="1"/>
      <c r="E740" s="1"/>
      <c r="F740" s="1"/>
      <c r="G740" s="1"/>
      <c r="H740" s="1"/>
      <c r="I740" s="1"/>
      <c r="J740" s="1"/>
      <c r="K740" s="1"/>
      <c r="L740" s="1"/>
      <c r="M740" s="1"/>
      <c r="N740" s="1"/>
      <c r="O740" s="1"/>
    </row>
    <row r="741" spans="1:15" ht="15.95" customHeight="1" x14ac:dyDescent="0.25">
      <c r="A741" s="4"/>
      <c r="B741" s="1"/>
      <c r="C741" s="1"/>
      <c r="D741" s="1"/>
      <c r="E741" s="1"/>
      <c r="F741" s="1"/>
      <c r="G741" s="1"/>
      <c r="H741" s="1"/>
      <c r="I741" s="1"/>
      <c r="J741" s="1"/>
      <c r="K741" s="1"/>
      <c r="L741" s="1"/>
      <c r="M741" s="1"/>
      <c r="N741" s="1"/>
      <c r="O741" s="1"/>
    </row>
    <row r="742" spans="1:15" ht="15.95" customHeight="1" x14ac:dyDescent="0.25">
      <c r="A742" s="4"/>
      <c r="B742" s="1"/>
      <c r="C742" s="1"/>
      <c r="D742" s="1"/>
      <c r="E742" s="1"/>
      <c r="F742" s="1"/>
      <c r="G742" s="1"/>
      <c r="H742" s="1"/>
      <c r="I742" s="1"/>
      <c r="J742" s="1"/>
      <c r="K742" s="1"/>
      <c r="L742" s="1"/>
      <c r="M742" s="1"/>
      <c r="N742" s="1"/>
      <c r="O742" s="1"/>
    </row>
    <row r="743" spans="1:15" ht="15.95" customHeight="1" x14ac:dyDescent="0.25">
      <c r="A743" s="4"/>
      <c r="B743" s="1"/>
      <c r="C743" s="1"/>
      <c r="D743" s="1"/>
      <c r="E743" s="1"/>
      <c r="F743" s="1"/>
      <c r="G743" s="1"/>
      <c r="H743" s="1"/>
      <c r="I743" s="1"/>
      <c r="J743" s="1"/>
      <c r="K743" s="1"/>
      <c r="L743" s="1"/>
      <c r="M743" s="1"/>
      <c r="N743" s="1"/>
      <c r="O743" s="1"/>
    </row>
    <row r="744" spans="1:15" ht="15.95" customHeight="1" x14ac:dyDescent="0.25">
      <c r="A744" s="4"/>
      <c r="B744" s="1"/>
      <c r="C744" s="1"/>
      <c r="D744" s="1"/>
      <c r="E744" s="1"/>
      <c r="F744" s="1"/>
      <c r="G744" s="1"/>
      <c r="H744" s="1"/>
      <c r="I744" s="1"/>
      <c r="J744" s="1"/>
      <c r="K744" s="1"/>
      <c r="L744" s="1"/>
      <c r="M744" s="1"/>
      <c r="N744" s="1"/>
      <c r="O744" s="1"/>
    </row>
    <row r="745" spans="1:15" ht="15.95" customHeight="1" x14ac:dyDescent="0.25">
      <c r="A745" s="4"/>
      <c r="B745" s="1"/>
      <c r="C745" s="1"/>
      <c r="D745" s="1"/>
      <c r="E745" s="1"/>
      <c r="F745" s="1"/>
      <c r="G745" s="1"/>
      <c r="H745" s="1"/>
      <c r="I745" s="1"/>
      <c r="J745" s="1"/>
      <c r="K745" s="1"/>
      <c r="L745" s="1"/>
      <c r="M745" s="1"/>
      <c r="N745" s="1"/>
      <c r="O745" s="1"/>
    </row>
    <row r="746" spans="1:15" ht="15.95" customHeight="1" x14ac:dyDescent="0.25">
      <c r="A746" s="4"/>
      <c r="B746" s="1"/>
      <c r="C746" s="1"/>
      <c r="D746" s="1"/>
      <c r="E746" s="1"/>
      <c r="F746" s="1"/>
      <c r="G746" s="1"/>
      <c r="H746" s="1"/>
      <c r="I746" s="1"/>
      <c r="J746" s="1"/>
      <c r="K746" s="1"/>
      <c r="L746" s="1"/>
      <c r="M746" s="1"/>
      <c r="N746" s="1"/>
      <c r="O746" s="1"/>
    </row>
    <row r="747" spans="1:15" ht="15.95" customHeight="1" x14ac:dyDescent="0.25">
      <c r="A747" s="4"/>
      <c r="B747" s="1"/>
      <c r="C747" s="1"/>
      <c r="D747" s="1"/>
      <c r="E747" s="1"/>
      <c r="F747" s="1"/>
      <c r="G747" s="1"/>
      <c r="H747" s="1"/>
      <c r="I747" s="1"/>
      <c r="J747" s="1"/>
      <c r="K747" s="1"/>
      <c r="L747" s="1"/>
      <c r="M747" s="1"/>
      <c r="N747" s="1"/>
      <c r="O747" s="1"/>
    </row>
    <row r="748" spans="1:15" ht="15.95" customHeight="1" x14ac:dyDescent="0.25">
      <c r="A748" s="4"/>
      <c r="B748" s="1"/>
      <c r="C748" s="1"/>
      <c r="D748" s="1"/>
      <c r="E748" s="1"/>
      <c r="F748" s="1"/>
      <c r="G748" s="1"/>
      <c r="H748" s="1"/>
      <c r="I748" s="1"/>
      <c r="J748" s="1"/>
      <c r="K748" s="1"/>
      <c r="L748" s="1"/>
      <c r="M748" s="1"/>
      <c r="N748" s="1"/>
      <c r="O748" s="1"/>
    </row>
    <row r="749" spans="1:15" ht="15.95" customHeight="1" x14ac:dyDescent="0.25">
      <c r="A749" s="4"/>
      <c r="B749" s="1"/>
      <c r="C749" s="1"/>
      <c r="D749" s="1"/>
      <c r="E749" s="1"/>
      <c r="F749" s="1"/>
      <c r="G749" s="1"/>
      <c r="H749" s="1"/>
      <c r="I749" s="1"/>
      <c r="J749" s="1"/>
      <c r="K749" s="1"/>
      <c r="L749" s="1"/>
      <c r="M749" s="1"/>
      <c r="N749" s="1"/>
      <c r="O749" s="1"/>
    </row>
    <row r="750" spans="1:15" ht="15.95" customHeight="1" x14ac:dyDescent="0.25">
      <c r="A750" s="4"/>
      <c r="B750" s="1"/>
      <c r="C750" s="1"/>
      <c r="D750" s="1"/>
      <c r="E750" s="1"/>
      <c r="F750" s="1"/>
      <c r="G750" s="1"/>
      <c r="H750" s="1"/>
      <c r="I750" s="1"/>
      <c r="J750" s="1"/>
      <c r="K750" s="1"/>
      <c r="L750" s="1"/>
      <c r="M750" s="1"/>
      <c r="N750" s="1"/>
      <c r="O750" s="1"/>
    </row>
    <row r="751" spans="1:15" ht="15.95" customHeight="1" x14ac:dyDescent="0.25">
      <c r="A751" s="4"/>
      <c r="B751" s="1"/>
      <c r="C751" s="1"/>
      <c r="D751" s="1"/>
      <c r="E751" s="1"/>
      <c r="F751" s="1"/>
      <c r="G751" s="1"/>
      <c r="H751" s="1"/>
      <c r="I751" s="1"/>
      <c r="J751" s="1"/>
      <c r="K751" s="1"/>
      <c r="L751" s="1"/>
      <c r="M751" s="1"/>
      <c r="N751" s="1"/>
      <c r="O751" s="1"/>
    </row>
    <row r="752" spans="1:15" ht="15.95" customHeight="1" x14ac:dyDescent="0.25">
      <c r="A752" s="4"/>
      <c r="B752" s="1"/>
      <c r="C752" s="1"/>
      <c r="D752" s="1"/>
      <c r="E752" s="1"/>
      <c r="F752" s="1"/>
      <c r="G752" s="1"/>
      <c r="H752" s="1"/>
      <c r="I752" s="1"/>
      <c r="J752" s="1"/>
      <c r="K752" s="1"/>
      <c r="L752" s="1"/>
      <c r="M752" s="1"/>
      <c r="N752" s="1"/>
      <c r="O752" s="1"/>
    </row>
    <row r="753" spans="1:15" ht="15.95" customHeight="1" x14ac:dyDescent="0.25">
      <c r="A753" s="4"/>
      <c r="B753" s="1"/>
      <c r="C753" s="1"/>
      <c r="D753" s="1"/>
      <c r="E753" s="1"/>
      <c r="F753" s="1"/>
      <c r="G753" s="1"/>
      <c r="H753" s="1"/>
      <c r="I753" s="1"/>
      <c r="J753" s="1"/>
      <c r="K753" s="1"/>
      <c r="L753" s="1"/>
      <c r="M753" s="1"/>
      <c r="N753" s="1"/>
      <c r="O753" s="1"/>
    </row>
    <row r="754" spans="1:15" ht="15.95" customHeight="1" x14ac:dyDescent="0.25">
      <c r="A754" s="4"/>
      <c r="B754" s="1"/>
      <c r="C754" s="1"/>
      <c r="D754" s="1"/>
      <c r="E754" s="1"/>
      <c r="F754" s="1"/>
      <c r="G754" s="1"/>
      <c r="H754" s="1"/>
      <c r="I754" s="1"/>
      <c r="J754" s="1"/>
      <c r="K754" s="1"/>
      <c r="L754" s="1"/>
      <c r="M754" s="1"/>
      <c r="N754" s="1"/>
      <c r="O754" s="1"/>
    </row>
    <row r="755" spans="1:15" ht="15.95" customHeight="1" x14ac:dyDescent="0.25">
      <c r="A755" s="4"/>
      <c r="B755" s="1"/>
      <c r="C755" s="1"/>
      <c r="D755" s="1"/>
      <c r="E755" s="1"/>
      <c r="F755" s="1"/>
      <c r="G755" s="1"/>
      <c r="H755" s="1"/>
      <c r="I755" s="1"/>
      <c r="J755" s="1"/>
      <c r="K755" s="1"/>
      <c r="L755" s="1"/>
      <c r="M755" s="1"/>
      <c r="N755" s="1"/>
      <c r="O755" s="1"/>
    </row>
    <row r="756" spans="1:15" ht="15.95" customHeight="1" x14ac:dyDescent="0.25">
      <c r="A756" s="4"/>
      <c r="B756" s="1"/>
      <c r="C756" s="1"/>
      <c r="D756" s="1"/>
      <c r="E756" s="1"/>
      <c r="F756" s="1"/>
      <c r="G756" s="1"/>
      <c r="H756" s="1"/>
      <c r="I756" s="1"/>
      <c r="J756" s="1"/>
      <c r="K756" s="1"/>
      <c r="L756" s="1"/>
      <c r="M756" s="1"/>
      <c r="N756" s="1"/>
      <c r="O756" s="1"/>
    </row>
    <row r="757" spans="1:15" ht="15.95" customHeight="1" x14ac:dyDescent="0.25">
      <c r="A757" s="4"/>
      <c r="B757" s="1"/>
      <c r="C757" s="1"/>
      <c r="D757" s="1"/>
      <c r="E757" s="1"/>
      <c r="F757" s="1"/>
      <c r="G757" s="1"/>
      <c r="H757" s="1"/>
      <c r="I757" s="1"/>
      <c r="J757" s="1"/>
      <c r="K757" s="1"/>
      <c r="L757" s="1"/>
      <c r="M757" s="1"/>
      <c r="N757" s="1"/>
      <c r="O757" s="1"/>
    </row>
    <row r="758" spans="1:15" ht="15.95" customHeight="1" x14ac:dyDescent="0.25">
      <c r="A758" s="4"/>
      <c r="B758" s="1"/>
      <c r="C758" s="1"/>
      <c r="D758" s="1"/>
      <c r="E758" s="1"/>
      <c r="F758" s="1"/>
      <c r="G758" s="1"/>
      <c r="H758" s="1"/>
      <c r="I758" s="1"/>
      <c r="J758" s="1"/>
      <c r="K758" s="1"/>
      <c r="L758" s="1"/>
      <c r="M758" s="1"/>
      <c r="N758" s="1"/>
      <c r="O758" s="1"/>
    </row>
    <row r="759" spans="1:15" ht="15.95" customHeight="1" x14ac:dyDescent="0.25">
      <c r="A759" s="4"/>
      <c r="B759" s="1"/>
      <c r="C759" s="1"/>
      <c r="D759" s="1"/>
      <c r="E759" s="1"/>
      <c r="F759" s="1"/>
      <c r="G759" s="1"/>
      <c r="H759" s="1"/>
      <c r="I759" s="1"/>
      <c r="J759" s="1"/>
      <c r="K759" s="1"/>
      <c r="L759" s="1"/>
      <c r="M759" s="1"/>
      <c r="N759" s="1"/>
      <c r="O759" s="1"/>
    </row>
    <row r="760" spans="1:15" ht="15.95" customHeight="1" x14ac:dyDescent="0.25">
      <c r="A760" s="4"/>
      <c r="B760" s="1"/>
      <c r="C760" s="1"/>
      <c r="D760" s="1"/>
      <c r="E760" s="1"/>
      <c r="F760" s="1"/>
      <c r="G760" s="1"/>
      <c r="H760" s="1"/>
      <c r="I760" s="1"/>
      <c r="J760" s="1"/>
      <c r="K760" s="1"/>
      <c r="L760" s="1"/>
      <c r="M760" s="1"/>
      <c r="N760" s="1"/>
      <c r="O760" s="1"/>
    </row>
    <row r="761" spans="1:15" ht="15.95" customHeight="1" x14ac:dyDescent="0.25">
      <c r="A761" s="4"/>
      <c r="B761" s="1"/>
      <c r="C761" s="1"/>
      <c r="D761" s="1"/>
      <c r="E761" s="1"/>
      <c r="F761" s="1"/>
      <c r="G761" s="1"/>
      <c r="H761" s="1"/>
      <c r="I761" s="1"/>
      <c r="J761" s="1"/>
      <c r="K761" s="1"/>
      <c r="L761" s="1"/>
      <c r="M761" s="1"/>
      <c r="N761" s="1"/>
      <c r="O761" s="1"/>
    </row>
    <row r="762" spans="1:15" ht="15.95" customHeight="1" x14ac:dyDescent="0.25">
      <c r="A762" s="4"/>
      <c r="B762" s="1"/>
      <c r="C762" s="1"/>
      <c r="D762" s="1"/>
      <c r="E762" s="1"/>
      <c r="F762" s="1"/>
      <c r="G762" s="1"/>
      <c r="H762" s="1"/>
      <c r="I762" s="1"/>
      <c r="J762" s="1"/>
      <c r="K762" s="1"/>
      <c r="L762" s="1"/>
      <c r="M762" s="1"/>
      <c r="N762" s="1"/>
      <c r="O762" s="1"/>
    </row>
    <row r="763" spans="1:15" ht="15.95" customHeight="1" x14ac:dyDescent="0.25">
      <c r="A763" s="4"/>
      <c r="B763" s="1"/>
      <c r="C763" s="1"/>
      <c r="D763" s="1"/>
      <c r="E763" s="1"/>
      <c r="F763" s="1"/>
      <c r="G763" s="1"/>
      <c r="H763" s="1"/>
      <c r="I763" s="1"/>
      <c r="J763" s="1"/>
      <c r="K763" s="1"/>
      <c r="L763" s="1"/>
      <c r="M763" s="1"/>
      <c r="N763" s="1"/>
      <c r="O763" s="1"/>
    </row>
    <row r="764" spans="1:15" ht="15.95" customHeight="1" x14ac:dyDescent="0.25">
      <c r="A764" s="4"/>
      <c r="B764" s="1"/>
      <c r="C764" s="1"/>
      <c r="D764" s="1"/>
      <c r="E764" s="1"/>
      <c r="F764" s="1"/>
      <c r="G764" s="1"/>
      <c r="H764" s="1"/>
      <c r="I764" s="1"/>
      <c r="J764" s="1"/>
      <c r="K764" s="1"/>
      <c r="L764" s="1"/>
      <c r="M764" s="1"/>
      <c r="N764" s="1"/>
      <c r="O764" s="1"/>
    </row>
    <row r="765" spans="1:15" ht="15.95" customHeight="1" x14ac:dyDescent="0.25">
      <c r="A765" s="4"/>
      <c r="B765" s="1"/>
      <c r="C765" s="1"/>
      <c r="D765" s="1"/>
      <c r="E765" s="1"/>
      <c r="F765" s="1"/>
      <c r="G765" s="1"/>
      <c r="H765" s="1"/>
      <c r="I765" s="1"/>
      <c r="J765" s="1"/>
      <c r="K765" s="1"/>
      <c r="L765" s="1"/>
      <c r="M765" s="1"/>
      <c r="N765" s="1"/>
      <c r="O765" s="1"/>
    </row>
    <row r="766" spans="1:15" ht="15.95" customHeight="1" x14ac:dyDescent="0.25">
      <c r="A766" s="4"/>
      <c r="B766" s="1"/>
      <c r="C766" s="1"/>
      <c r="D766" s="1"/>
      <c r="E766" s="1"/>
      <c r="F766" s="1"/>
      <c r="G766" s="1"/>
      <c r="H766" s="1"/>
      <c r="I766" s="1"/>
      <c r="J766" s="1"/>
      <c r="K766" s="1"/>
      <c r="L766" s="1"/>
      <c r="M766" s="1"/>
      <c r="N766" s="1"/>
      <c r="O766" s="1"/>
    </row>
    <row r="767" spans="1:15" ht="15.95" customHeight="1" x14ac:dyDescent="0.25">
      <c r="A767" s="4"/>
      <c r="B767" s="1"/>
      <c r="C767" s="1"/>
      <c r="D767" s="1"/>
      <c r="E767" s="1"/>
      <c r="F767" s="1"/>
      <c r="G767" s="1"/>
      <c r="H767" s="1"/>
      <c r="I767" s="1"/>
      <c r="J767" s="1"/>
      <c r="K767" s="1"/>
      <c r="L767" s="1"/>
      <c r="M767" s="1"/>
      <c r="N767" s="1"/>
      <c r="O767" s="1"/>
    </row>
    <row r="768" spans="1:15" ht="15.95" customHeight="1" x14ac:dyDescent="0.25">
      <c r="A768" s="4"/>
      <c r="B768" s="1"/>
      <c r="C768" s="1"/>
      <c r="D768" s="1"/>
      <c r="E768" s="1"/>
      <c r="F768" s="1"/>
      <c r="G768" s="1"/>
      <c r="H768" s="1"/>
      <c r="I768" s="1"/>
      <c r="J768" s="1"/>
      <c r="K768" s="1"/>
      <c r="L768" s="1"/>
      <c r="M768" s="1"/>
      <c r="N768" s="1"/>
      <c r="O768" s="1"/>
    </row>
    <row r="769" spans="1:15" ht="15.95" customHeight="1" x14ac:dyDescent="0.25">
      <c r="A769" s="4"/>
      <c r="B769" s="1"/>
      <c r="C769" s="1"/>
      <c r="D769" s="1"/>
      <c r="E769" s="1"/>
      <c r="F769" s="1"/>
      <c r="G769" s="1"/>
      <c r="H769" s="1"/>
      <c r="I769" s="1"/>
      <c r="J769" s="1"/>
      <c r="K769" s="1"/>
      <c r="L769" s="1"/>
      <c r="M769" s="1"/>
      <c r="N769" s="1"/>
      <c r="O769" s="1"/>
    </row>
    <row r="770" spans="1:15" ht="15.95" customHeight="1" x14ac:dyDescent="0.25">
      <c r="A770" s="4"/>
      <c r="B770" s="1"/>
      <c r="C770" s="1"/>
      <c r="D770" s="1"/>
      <c r="E770" s="1"/>
      <c r="F770" s="1"/>
      <c r="G770" s="1"/>
      <c r="H770" s="1"/>
      <c r="I770" s="1"/>
      <c r="J770" s="1"/>
      <c r="K770" s="1"/>
      <c r="L770" s="1"/>
      <c r="M770" s="1"/>
      <c r="N770" s="1"/>
      <c r="O770" s="1"/>
    </row>
    <row r="771" spans="1:15" ht="15.95" customHeight="1" x14ac:dyDescent="0.25">
      <c r="A771" s="4"/>
      <c r="B771" s="1"/>
      <c r="C771" s="1"/>
      <c r="D771" s="1"/>
      <c r="E771" s="1"/>
      <c r="F771" s="1"/>
      <c r="G771" s="1"/>
      <c r="H771" s="1"/>
      <c r="I771" s="1"/>
      <c r="J771" s="1"/>
      <c r="K771" s="1"/>
      <c r="L771" s="1"/>
      <c r="M771" s="1"/>
      <c r="N771" s="1"/>
      <c r="O771" s="1"/>
    </row>
    <row r="772" spans="1:15" ht="15.95" customHeight="1" x14ac:dyDescent="0.25">
      <c r="A772" s="4"/>
      <c r="B772" s="1"/>
      <c r="C772" s="1"/>
      <c r="D772" s="1"/>
      <c r="E772" s="1"/>
      <c r="F772" s="1"/>
      <c r="G772" s="1"/>
      <c r="H772" s="1"/>
      <c r="I772" s="1"/>
      <c r="J772" s="1"/>
      <c r="K772" s="1"/>
      <c r="L772" s="1"/>
      <c r="M772" s="1"/>
      <c r="N772" s="1"/>
      <c r="O772" s="1"/>
    </row>
    <row r="773" spans="1:15" ht="15.95" customHeight="1" x14ac:dyDescent="0.25">
      <c r="A773" s="4"/>
      <c r="B773" s="1"/>
      <c r="C773" s="1"/>
      <c r="D773" s="1"/>
      <c r="E773" s="1"/>
      <c r="F773" s="1"/>
      <c r="G773" s="1"/>
      <c r="H773" s="1"/>
      <c r="I773" s="1"/>
      <c r="J773" s="1"/>
      <c r="K773" s="1"/>
      <c r="L773" s="1"/>
      <c r="M773" s="1"/>
      <c r="N773" s="1"/>
      <c r="O773" s="1"/>
    </row>
    <row r="774" spans="1:15" ht="15.95" customHeight="1" x14ac:dyDescent="0.25">
      <c r="A774" s="4"/>
      <c r="B774" s="1"/>
      <c r="C774" s="1"/>
      <c r="D774" s="1"/>
      <c r="E774" s="1"/>
      <c r="F774" s="1"/>
      <c r="G774" s="1"/>
      <c r="H774" s="1"/>
      <c r="I774" s="1"/>
      <c r="J774" s="1"/>
      <c r="K774" s="1"/>
      <c r="L774" s="1"/>
      <c r="M774" s="1"/>
      <c r="N774" s="1"/>
      <c r="O774" s="1"/>
    </row>
    <row r="775" spans="1:15" ht="15.95" customHeight="1" x14ac:dyDescent="0.25">
      <c r="A775" s="4"/>
      <c r="B775" s="1"/>
      <c r="C775" s="1"/>
      <c r="D775" s="1"/>
      <c r="E775" s="1"/>
      <c r="F775" s="1"/>
      <c r="G775" s="1"/>
      <c r="H775" s="1"/>
      <c r="I775" s="1"/>
      <c r="J775" s="1"/>
      <c r="K775" s="1"/>
      <c r="L775" s="1"/>
      <c r="M775" s="1"/>
      <c r="N775" s="1"/>
      <c r="O775" s="1"/>
    </row>
    <row r="776" spans="1:15" ht="15.95" customHeight="1" x14ac:dyDescent="0.25">
      <c r="A776" s="4"/>
      <c r="B776" s="1"/>
      <c r="C776" s="1"/>
      <c r="D776" s="1"/>
      <c r="E776" s="1"/>
      <c r="F776" s="1"/>
      <c r="G776" s="1"/>
      <c r="H776" s="1"/>
      <c r="I776" s="1"/>
      <c r="J776" s="1"/>
      <c r="K776" s="1"/>
      <c r="L776" s="1"/>
      <c r="M776" s="1"/>
      <c r="N776" s="1"/>
      <c r="O776" s="1"/>
    </row>
    <row r="777" spans="1:15" ht="15.95" customHeight="1" x14ac:dyDescent="0.25">
      <c r="A777" s="4"/>
      <c r="B777" s="1"/>
      <c r="C777" s="1"/>
      <c r="D777" s="1"/>
      <c r="E777" s="1"/>
      <c r="F777" s="1"/>
      <c r="G777" s="1"/>
      <c r="H777" s="1"/>
      <c r="I777" s="1"/>
      <c r="J777" s="1"/>
      <c r="K777" s="1"/>
      <c r="L777" s="1"/>
      <c r="M777" s="1"/>
      <c r="N777" s="1"/>
      <c r="O777" s="1"/>
    </row>
    <row r="778" spans="1:15" ht="15.95" customHeight="1" x14ac:dyDescent="0.25">
      <c r="A778" s="4"/>
      <c r="B778" s="1"/>
      <c r="C778" s="1"/>
      <c r="D778" s="1"/>
      <c r="E778" s="1"/>
      <c r="F778" s="1"/>
      <c r="G778" s="1"/>
      <c r="H778" s="1"/>
      <c r="I778" s="1"/>
      <c r="J778" s="1"/>
      <c r="K778" s="1"/>
      <c r="L778" s="1"/>
      <c r="M778" s="1"/>
      <c r="N778" s="1"/>
      <c r="O778" s="1"/>
    </row>
    <row r="779" spans="1:15" ht="15.95" customHeight="1" x14ac:dyDescent="0.25">
      <c r="A779" s="4"/>
      <c r="B779" s="1"/>
      <c r="C779" s="1"/>
      <c r="D779" s="1"/>
      <c r="E779" s="1"/>
      <c r="F779" s="1"/>
      <c r="G779" s="1"/>
      <c r="H779" s="1"/>
      <c r="I779" s="1"/>
      <c r="J779" s="1"/>
      <c r="K779" s="1"/>
      <c r="L779" s="1"/>
      <c r="M779" s="1"/>
      <c r="N779" s="1"/>
      <c r="O779" s="1"/>
    </row>
    <row r="780" spans="1:15" ht="15.95" customHeight="1" x14ac:dyDescent="0.25">
      <c r="A780" s="4"/>
      <c r="B780" s="1"/>
      <c r="C780" s="1"/>
      <c r="D780" s="1"/>
      <c r="E780" s="1"/>
      <c r="F780" s="1"/>
      <c r="G780" s="1"/>
      <c r="H780" s="1"/>
      <c r="I780" s="1"/>
      <c r="J780" s="1"/>
      <c r="K780" s="1"/>
      <c r="L780" s="1"/>
      <c r="M780" s="1"/>
      <c r="N780" s="1"/>
      <c r="O780" s="1"/>
    </row>
    <row r="781" spans="1:15" ht="15.95" customHeight="1" x14ac:dyDescent="0.25">
      <c r="A781" s="4"/>
      <c r="B781" s="1"/>
      <c r="C781" s="1"/>
      <c r="D781" s="1"/>
      <c r="E781" s="1"/>
      <c r="F781" s="1"/>
      <c r="G781" s="1"/>
      <c r="H781" s="1"/>
      <c r="I781" s="1"/>
      <c r="J781" s="1"/>
      <c r="K781" s="1"/>
      <c r="L781" s="1"/>
      <c r="M781" s="1"/>
      <c r="N781" s="1"/>
      <c r="O781" s="1"/>
    </row>
    <row r="782" spans="1:15" ht="15.95" customHeight="1" x14ac:dyDescent="0.25">
      <c r="A782" s="4"/>
      <c r="B782" s="1"/>
      <c r="C782" s="1"/>
      <c r="D782" s="1"/>
      <c r="E782" s="1"/>
      <c r="F782" s="1"/>
      <c r="G782" s="1"/>
      <c r="H782" s="1"/>
      <c r="I782" s="1"/>
      <c r="J782" s="1"/>
      <c r="K782" s="1"/>
      <c r="L782" s="1"/>
      <c r="M782" s="1"/>
      <c r="N782" s="1"/>
      <c r="O782" s="1"/>
    </row>
    <row r="783" spans="1:15" ht="15.95" customHeight="1" x14ac:dyDescent="0.25">
      <c r="A783" s="4"/>
      <c r="B783" s="1"/>
      <c r="C783" s="1"/>
      <c r="D783" s="1"/>
      <c r="E783" s="1"/>
      <c r="F783" s="1"/>
      <c r="G783" s="1"/>
      <c r="H783" s="1"/>
      <c r="I783" s="1"/>
      <c r="J783" s="1"/>
      <c r="K783" s="1"/>
      <c r="L783" s="1"/>
      <c r="M783" s="1"/>
      <c r="N783" s="1"/>
      <c r="O783" s="1"/>
    </row>
    <row r="784" spans="1:15" ht="15.95" customHeight="1" x14ac:dyDescent="0.25">
      <c r="A784" s="4"/>
      <c r="B784" s="1"/>
      <c r="C784" s="1"/>
      <c r="D784" s="1"/>
      <c r="E784" s="1"/>
      <c r="F784" s="1"/>
      <c r="G784" s="1"/>
      <c r="H784" s="1"/>
      <c r="I784" s="1"/>
      <c r="J784" s="1"/>
      <c r="K784" s="1"/>
      <c r="L784" s="1"/>
      <c r="M784" s="1"/>
      <c r="N784" s="1"/>
      <c r="O784" s="1"/>
    </row>
    <row r="785" spans="1:15" ht="15.95" customHeight="1" x14ac:dyDescent="0.25">
      <c r="A785" s="4"/>
      <c r="B785" s="1"/>
      <c r="C785" s="1"/>
      <c r="D785" s="1"/>
      <c r="E785" s="1"/>
      <c r="F785" s="1"/>
      <c r="G785" s="1"/>
      <c r="H785" s="1"/>
      <c r="I785" s="1"/>
      <c r="J785" s="1"/>
      <c r="K785" s="1"/>
      <c r="L785" s="1"/>
      <c r="M785" s="1"/>
      <c r="N785" s="1"/>
      <c r="O785" s="1"/>
    </row>
    <row r="786" spans="1:15" ht="15.95" customHeight="1" x14ac:dyDescent="0.25">
      <c r="A786" s="4"/>
      <c r="B786" s="1"/>
      <c r="C786" s="1"/>
      <c r="D786" s="1"/>
      <c r="E786" s="1"/>
      <c r="F786" s="1"/>
      <c r="G786" s="1"/>
      <c r="H786" s="1"/>
      <c r="I786" s="1"/>
      <c r="J786" s="1"/>
      <c r="K786" s="1"/>
      <c r="L786" s="1"/>
      <c r="M786" s="1"/>
      <c r="N786" s="1"/>
      <c r="O786" s="1"/>
    </row>
    <row r="787" spans="1:15" ht="15.95" customHeight="1" x14ac:dyDescent="0.25">
      <c r="A787" s="4"/>
      <c r="B787" s="1"/>
      <c r="C787" s="1"/>
      <c r="D787" s="1"/>
      <c r="E787" s="1"/>
      <c r="F787" s="1"/>
      <c r="G787" s="1"/>
      <c r="H787" s="1"/>
      <c r="I787" s="1"/>
      <c r="J787" s="1"/>
      <c r="K787" s="1"/>
      <c r="L787" s="1"/>
      <c r="M787" s="1"/>
      <c r="N787" s="1"/>
      <c r="O787" s="1"/>
    </row>
    <row r="788" spans="1:15" ht="15.95" customHeight="1" x14ac:dyDescent="0.25">
      <c r="A788" s="4"/>
      <c r="B788" s="1"/>
      <c r="C788" s="1"/>
      <c r="D788" s="1"/>
      <c r="E788" s="1"/>
      <c r="F788" s="1"/>
      <c r="G788" s="1"/>
      <c r="H788" s="1"/>
      <c r="I788" s="1"/>
      <c r="J788" s="1"/>
      <c r="K788" s="1"/>
      <c r="L788" s="1"/>
      <c r="M788" s="1"/>
      <c r="N788" s="1"/>
      <c r="O788" s="1"/>
    </row>
    <row r="789" spans="1:15" ht="15.95" customHeight="1" x14ac:dyDescent="0.25">
      <c r="A789" s="4"/>
      <c r="B789" s="1"/>
      <c r="C789" s="1"/>
      <c r="D789" s="1"/>
      <c r="E789" s="1"/>
      <c r="F789" s="1"/>
      <c r="G789" s="1"/>
      <c r="H789" s="1"/>
      <c r="I789" s="1"/>
      <c r="J789" s="1"/>
      <c r="K789" s="1"/>
      <c r="L789" s="1"/>
      <c r="M789" s="1"/>
      <c r="N789" s="1"/>
      <c r="O789" s="1"/>
    </row>
    <row r="790" spans="1:15" ht="15.95" customHeight="1" x14ac:dyDescent="0.25">
      <c r="A790" s="4"/>
      <c r="B790" s="1"/>
      <c r="C790" s="1"/>
      <c r="D790" s="1"/>
      <c r="E790" s="1"/>
      <c r="F790" s="1"/>
      <c r="G790" s="1"/>
      <c r="H790" s="1"/>
      <c r="I790" s="1"/>
      <c r="J790" s="1"/>
      <c r="K790" s="1"/>
      <c r="L790" s="1"/>
      <c r="M790" s="1"/>
      <c r="N790" s="1"/>
      <c r="O790" s="1"/>
    </row>
    <row r="791" spans="1:15" ht="15.95" customHeight="1" x14ac:dyDescent="0.25">
      <c r="A791" s="4"/>
      <c r="B791" s="1"/>
      <c r="C791" s="1"/>
      <c r="D791" s="1"/>
      <c r="E791" s="1"/>
      <c r="F791" s="1"/>
      <c r="G791" s="1"/>
      <c r="H791" s="1"/>
      <c r="I791" s="1"/>
      <c r="J791" s="1"/>
      <c r="K791" s="1"/>
      <c r="L791" s="1"/>
      <c r="M791" s="1"/>
      <c r="N791" s="1"/>
      <c r="O791" s="1"/>
    </row>
    <row r="792" spans="1:15" ht="15.95" customHeight="1" x14ac:dyDescent="0.25">
      <c r="A792" s="4"/>
      <c r="B792" s="1"/>
      <c r="C792" s="1"/>
      <c r="D792" s="1"/>
      <c r="E792" s="1"/>
      <c r="F792" s="1"/>
      <c r="G792" s="1"/>
      <c r="H792" s="1"/>
      <c r="I792" s="1"/>
      <c r="J792" s="1"/>
      <c r="K792" s="1"/>
      <c r="L792" s="1"/>
      <c r="M792" s="1"/>
      <c r="N792" s="1"/>
      <c r="O792" s="1"/>
    </row>
    <row r="793" spans="1:15" ht="15.95" customHeight="1" x14ac:dyDescent="0.25">
      <c r="A793" s="4"/>
      <c r="B793" s="1"/>
      <c r="C793" s="1"/>
      <c r="D793" s="1"/>
      <c r="E793" s="1"/>
      <c r="F793" s="1"/>
      <c r="G793" s="1"/>
      <c r="H793" s="1"/>
      <c r="I793" s="1"/>
      <c r="J793" s="1"/>
      <c r="K793" s="1"/>
      <c r="L793" s="1"/>
      <c r="M793" s="1"/>
      <c r="N793" s="1"/>
      <c r="O793" s="1"/>
    </row>
    <row r="794" spans="1:15" ht="15.95" customHeight="1" x14ac:dyDescent="0.25">
      <c r="A794" s="4"/>
      <c r="B794" s="1"/>
      <c r="C794" s="1"/>
      <c r="D794" s="1"/>
      <c r="E794" s="1"/>
      <c r="F794" s="1"/>
      <c r="G794" s="1"/>
      <c r="H794" s="1"/>
      <c r="I794" s="1"/>
      <c r="J794" s="1"/>
      <c r="K794" s="1"/>
      <c r="L794" s="1"/>
      <c r="M794" s="1"/>
      <c r="N794" s="1"/>
      <c r="O794" s="1"/>
    </row>
    <row r="795" spans="1:15" ht="15.95" customHeight="1" x14ac:dyDescent="0.25">
      <c r="A795" s="4"/>
      <c r="B795" s="1"/>
      <c r="C795" s="1"/>
      <c r="D795" s="1"/>
      <c r="E795" s="1"/>
      <c r="F795" s="1"/>
      <c r="G795" s="1"/>
      <c r="H795" s="1"/>
      <c r="I795" s="1"/>
      <c r="J795" s="1"/>
      <c r="K795" s="1"/>
      <c r="L795" s="1"/>
      <c r="M795" s="1"/>
      <c r="N795" s="1"/>
      <c r="O795" s="1"/>
    </row>
    <row r="796" spans="1:15" ht="15.95" customHeight="1" x14ac:dyDescent="0.25">
      <c r="A796" s="4"/>
      <c r="B796" s="1"/>
      <c r="C796" s="1"/>
      <c r="D796" s="1"/>
      <c r="E796" s="1"/>
      <c r="F796" s="1"/>
      <c r="G796" s="1"/>
      <c r="H796" s="1"/>
      <c r="I796" s="1"/>
      <c r="J796" s="1"/>
      <c r="K796" s="1"/>
      <c r="L796" s="1"/>
      <c r="M796" s="1"/>
      <c r="N796" s="1"/>
      <c r="O796" s="1"/>
    </row>
    <row r="797" spans="1:15" ht="15.95" customHeight="1" x14ac:dyDescent="0.25">
      <c r="A797" s="4"/>
      <c r="B797" s="1"/>
      <c r="C797" s="1"/>
      <c r="D797" s="1"/>
      <c r="E797" s="1"/>
      <c r="F797" s="1"/>
      <c r="G797" s="1"/>
      <c r="H797" s="1"/>
      <c r="I797" s="1"/>
      <c r="J797" s="1"/>
      <c r="K797" s="1"/>
      <c r="L797" s="1"/>
      <c r="M797" s="1"/>
      <c r="N797" s="1"/>
      <c r="O797" s="1"/>
    </row>
    <row r="798" spans="1:15" ht="15.95" customHeight="1" x14ac:dyDescent="0.25">
      <c r="A798" s="4"/>
      <c r="B798" s="1"/>
      <c r="C798" s="1"/>
      <c r="D798" s="1"/>
      <c r="E798" s="1"/>
      <c r="F798" s="1"/>
      <c r="G798" s="1"/>
      <c r="H798" s="1"/>
      <c r="I798" s="1"/>
      <c r="J798" s="1"/>
      <c r="K798" s="1"/>
      <c r="L798" s="1"/>
      <c r="M798" s="1"/>
      <c r="N798" s="1"/>
      <c r="O798" s="1"/>
    </row>
    <row r="799" spans="1:15" ht="15.95" customHeight="1" x14ac:dyDescent="0.25">
      <c r="A799" s="4"/>
      <c r="B799" s="1"/>
      <c r="C799" s="1"/>
      <c r="D799" s="1"/>
      <c r="E799" s="1"/>
      <c r="F799" s="1"/>
      <c r="G799" s="1"/>
      <c r="H799" s="1"/>
      <c r="I799" s="1"/>
      <c r="J799" s="1"/>
      <c r="K799" s="1"/>
      <c r="L799" s="1"/>
      <c r="M799" s="1"/>
      <c r="N799" s="1"/>
      <c r="O799" s="1"/>
    </row>
    <row r="800" spans="1:15" ht="15.95" customHeight="1" x14ac:dyDescent="0.25">
      <c r="A800" s="4"/>
      <c r="B800" s="1"/>
      <c r="C800" s="1"/>
      <c r="D800" s="1"/>
      <c r="E800" s="1"/>
      <c r="F800" s="1"/>
      <c r="G800" s="1"/>
      <c r="H800" s="1"/>
      <c r="I800" s="1"/>
      <c r="J800" s="1"/>
      <c r="K800" s="1"/>
      <c r="L800" s="1"/>
      <c r="M800" s="1"/>
      <c r="N800" s="1"/>
      <c r="O800" s="1"/>
    </row>
    <row r="801" spans="1:15" ht="15.95" customHeight="1" x14ac:dyDescent="0.25">
      <c r="A801" s="4"/>
      <c r="B801" s="1"/>
      <c r="C801" s="1"/>
      <c r="D801" s="1"/>
      <c r="E801" s="1"/>
      <c r="F801" s="1"/>
      <c r="G801" s="1"/>
      <c r="H801" s="1"/>
      <c r="I801" s="1"/>
      <c r="J801" s="1"/>
      <c r="K801" s="1"/>
      <c r="L801" s="1"/>
      <c r="M801" s="1"/>
      <c r="N801" s="1"/>
      <c r="O801" s="1"/>
    </row>
    <row r="802" spans="1:15" ht="15.95" customHeight="1" x14ac:dyDescent="0.25">
      <c r="A802" s="4"/>
      <c r="B802" s="1"/>
      <c r="C802" s="1"/>
      <c r="D802" s="1"/>
      <c r="E802" s="1"/>
      <c r="F802" s="1"/>
      <c r="G802" s="1"/>
      <c r="H802" s="1"/>
      <c r="I802" s="1"/>
      <c r="J802" s="1"/>
      <c r="K802" s="1"/>
      <c r="L802" s="1"/>
      <c r="M802" s="1"/>
      <c r="N802" s="1"/>
      <c r="O802" s="1"/>
    </row>
    <row r="803" spans="1:15" ht="15.95" customHeight="1" x14ac:dyDescent="0.25">
      <c r="A803" s="4"/>
      <c r="B803" s="1"/>
      <c r="C803" s="1"/>
      <c r="D803" s="1"/>
      <c r="E803" s="1"/>
      <c r="F803" s="1"/>
      <c r="G803" s="1"/>
      <c r="H803" s="1"/>
      <c r="I803" s="1"/>
      <c r="J803" s="1"/>
      <c r="K803" s="1"/>
      <c r="L803" s="1"/>
      <c r="M803" s="1"/>
      <c r="N803" s="1"/>
      <c r="O803" s="1"/>
    </row>
    <row r="804" spans="1:15" ht="15.95" customHeight="1" x14ac:dyDescent="0.25">
      <c r="A804" s="4"/>
      <c r="B804" s="1"/>
      <c r="C804" s="1"/>
      <c r="D804" s="1"/>
      <c r="E804" s="1"/>
      <c r="F804" s="1"/>
      <c r="G804" s="1"/>
      <c r="H804" s="1"/>
      <c r="I804" s="1"/>
      <c r="J804" s="1"/>
      <c r="K804" s="1"/>
      <c r="L804" s="1"/>
      <c r="M804" s="1"/>
      <c r="N804" s="1"/>
      <c r="O804" s="1"/>
    </row>
    <row r="805" spans="1:15" ht="15.95" customHeight="1" x14ac:dyDescent="0.25">
      <c r="A805" s="4"/>
      <c r="B805" s="1"/>
      <c r="C805" s="1"/>
      <c r="D805" s="1"/>
      <c r="E805" s="1"/>
      <c r="F805" s="1"/>
      <c r="G805" s="1"/>
      <c r="H805" s="1"/>
      <c r="I805" s="1"/>
      <c r="J805" s="1"/>
      <c r="K805" s="1"/>
      <c r="L805" s="1"/>
      <c r="M805" s="1"/>
      <c r="N805" s="1"/>
      <c r="O805" s="1"/>
    </row>
    <row r="806" spans="1:15" ht="15.95" customHeight="1" x14ac:dyDescent="0.25">
      <c r="A806" s="4"/>
      <c r="B806" s="1"/>
      <c r="C806" s="1"/>
      <c r="D806" s="1"/>
      <c r="E806" s="1"/>
      <c r="F806" s="1"/>
      <c r="G806" s="1"/>
      <c r="H806" s="1"/>
      <c r="I806" s="1"/>
      <c r="J806" s="1"/>
      <c r="K806" s="1"/>
      <c r="L806" s="1"/>
      <c r="M806" s="1"/>
      <c r="N806" s="1"/>
      <c r="O806" s="1"/>
    </row>
    <row r="807" spans="1:15" ht="15.95" customHeight="1" x14ac:dyDescent="0.25">
      <c r="A807" s="4"/>
      <c r="B807" s="1"/>
      <c r="C807" s="1"/>
      <c r="D807" s="1"/>
      <c r="E807" s="1"/>
      <c r="F807" s="1"/>
      <c r="G807" s="1"/>
      <c r="H807" s="1"/>
      <c r="I807" s="1"/>
      <c r="J807" s="1"/>
      <c r="K807" s="1"/>
      <c r="L807" s="1"/>
      <c r="M807" s="1"/>
      <c r="N807" s="1"/>
      <c r="O807" s="1"/>
    </row>
    <row r="808" spans="1:15" ht="15.95" customHeight="1" x14ac:dyDescent="0.25">
      <c r="A808" s="4"/>
      <c r="B808" s="1"/>
      <c r="C808" s="1"/>
      <c r="D808" s="1"/>
      <c r="E808" s="1"/>
      <c r="F808" s="1"/>
      <c r="G808" s="1"/>
      <c r="H808" s="1"/>
      <c r="I808" s="1"/>
      <c r="J808" s="1"/>
      <c r="K808" s="1"/>
      <c r="L808" s="1"/>
      <c r="M808" s="1"/>
      <c r="N808" s="1"/>
      <c r="O808" s="1"/>
    </row>
    <row r="809" spans="1:15" ht="15.95" customHeight="1" x14ac:dyDescent="0.25">
      <c r="A809" s="4"/>
      <c r="B809" s="1"/>
      <c r="C809" s="1"/>
      <c r="D809" s="1"/>
      <c r="E809" s="1"/>
      <c r="F809" s="1"/>
      <c r="G809" s="1"/>
      <c r="H809" s="1"/>
      <c r="I809" s="1"/>
      <c r="J809" s="1"/>
      <c r="K809" s="1"/>
      <c r="L809" s="1"/>
      <c r="M809" s="1"/>
      <c r="N809" s="1"/>
      <c r="O809" s="1"/>
    </row>
    <row r="810" spans="1:15" ht="15.95" customHeight="1" x14ac:dyDescent="0.25">
      <c r="A810" s="4"/>
      <c r="B810" s="1"/>
      <c r="C810" s="1"/>
      <c r="D810" s="1"/>
      <c r="E810" s="1"/>
      <c r="F810" s="1"/>
      <c r="G810" s="1"/>
      <c r="H810" s="1"/>
      <c r="I810" s="1"/>
      <c r="J810" s="1"/>
      <c r="K810" s="1"/>
      <c r="L810" s="1"/>
      <c r="M810" s="1"/>
      <c r="N810" s="1"/>
      <c r="O810" s="1"/>
    </row>
    <row r="811" spans="1:15" ht="15.95" customHeight="1" x14ac:dyDescent="0.25">
      <c r="A811" s="4"/>
      <c r="B811" s="1"/>
      <c r="C811" s="1"/>
      <c r="D811" s="1"/>
      <c r="E811" s="1"/>
      <c r="F811" s="1"/>
      <c r="G811" s="1"/>
      <c r="H811" s="1"/>
      <c r="I811" s="1"/>
      <c r="J811" s="1"/>
      <c r="K811" s="1"/>
      <c r="L811" s="1"/>
      <c r="M811" s="1"/>
      <c r="N811" s="1"/>
      <c r="O811" s="1"/>
    </row>
    <row r="812" spans="1:15" ht="15.95" customHeight="1" x14ac:dyDescent="0.25">
      <c r="A812" s="4"/>
      <c r="B812" s="1"/>
      <c r="C812" s="1"/>
      <c r="D812" s="1"/>
      <c r="E812" s="1"/>
      <c r="F812" s="1"/>
      <c r="G812" s="1"/>
      <c r="H812" s="1"/>
      <c r="I812" s="1"/>
      <c r="J812" s="1"/>
      <c r="K812" s="1"/>
      <c r="L812" s="1"/>
      <c r="M812" s="1"/>
      <c r="N812" s="1"/>
      <c r="O812" s="1"/>
    </row>
    <row r="813" spans="1:15" ht="15.95" customHeight="1" x14ac:dyDescent="0.25">
      <c r="A813" s="4"/>
      <c r="B813" s="1"/>
      <c r="C813" s="1"/>
      <c r="D813" s="1"/>
      <c r="E813" s="1"/>
      <c r="F813" s="1"/>
      <c r="G813" s="1"/>
      <c r="H813" s="1"/>
      <c r="I813" s="1"/>
      <c r="J813" s="1"/>
      <c r="K813" s="1"/>
      <c r="L813" s="1"/>
      <c r="M813" s="1"/>
      <c r="N813" s="1"/>
      <c r="O813" s="1"/>
    </row>
    <row r="814" spans="1:15" ht="15.95" customHeight="1" x14ac:dyDescent="0.25">
      <c r="A814" s="4"/>
      <c r="B814" s="1"/>
      <c r="C814" s="1"/>
      <c r="D814" s="1"/>
      <c r="E814" s="1"/>
      <c r="F814" s="1"/>
      <c r="G814" s="1"/>
      <c r="H814" s="1"/>
      <c r="I814" s="1"/>
      <c r="J814" s="1"/>
      <c r="K814" s="1"/>
      <c r="L814" s="1"/>
      <c r="M814" s="1"/>
      <c r="N814" s="1"/>
      <c r="O814" s="1"/>
    </row>
    <row r="815" spans="1:15" ht="15.95" customHeight="1" x14ac:dyDescent="0.25">
      <c r="A815" s="4"/>
      <c r="B815" s="1"/>
      <c r="C815" s="1"/>
      <c r="D815" s="1"/>
      <c r="E815" s="1"/>
      <c r="F815" s="1"/>
      <c r="G815" s="1"/>
      <c r="H815" s="1"/>
      <c r="I815" s="1"/>
      <c r="J815" s="1"/>
      <c r="K815" s="1"/>
      <c r="L815" s="1"/>
      <c r="M815" s="1"/>
      <c r="N815" s="1"/>
      <c r="O815" s="1"/>
    </row>
    <row r="816" spans="1:15" ht="15.95" customHeight="1" x14ac:dyDescent="0.25">
      <c r="A816" s="4"/>
      <c r="B816" s="1"/>
      <c r="C816" s="1"/>
      <c r="D816" s="1"/>
      <c r="E816" s="1"/>
      <c r="F816" s="1"/>
      <c r="G816" s="1"/>
      <c r="H816" s="1"/>
      <c r="I816" s="1"/>
      <c r="J816" s="1"/>
      <c r="K816" s="1"/>
      <c r="L816" s="1"/>
      <c r="M816" s="1"/>
      <c r="N816" s="1"/>
      <c r="O816" s="1"/>
    </row>
    <row r="817" spans="1:15" ht="15.95" customHeight="1" x14ac:dyDescent="0.25">
      <c r="A817" s="4"/>
      <c r="B817" s="1"/>
      <c r="C817" s="1"/>
      <c r="D817" s="1"/>
      <c r="E817" s="1"/>
      <c r="F817" s="1"/>
      <c r="G817" s="1"/>
      <c r="H817" s="1"/>
      <c r="I817" s="1"/>
      <c r="J817" s="1"/>
      <c r="K817" s="1"/>
      <c r="L817" s="1"/>
      <c r="M817" s="1"/>
      <c r="N817" s="1"/>
      <c r="O817" s="1"/>
    </row>
    <row r="818" spans="1:15" ht="15.95" customHeight="1" x14ac:dyDescent="0.25">
      <c r="A818" s="4"/>
      <c r="B818" s="1"/>
      <c r="C818" s="1"/>
      <c r="D818" s="1"/>
      <c r="E818" s="1"/>
      <c r="F818" s="1"/>
      <c r="G818" s="1"/>
      <c r="H818" s="1"/>
      <c r="I818" s="1"/>
      <c r="J818" s="1"/>
      <c r="K818" s="1"/>
      <c r="L818" s="1"/>
      <c r="M818" s="1"/>
      <c r="N818" s="1"/>
      <c r="O818" s="1"/>
    </row>
    <row r="819" spans="1:15" ht="15.95" customHeight="1" x14ac:dyDescent="0.25">
      <c r="A819" s="4"/>
      <c r="B819" s="1"/>
      <c r="C819" s="1"/>
      <c r="D819" s="1"/>
      <c r="E819" s="1"/>
      <c r="F819" s="1"/>
      <c r="G819" s="1"/>
      <c r="H819" s="1"/>
      <c r="I819" s="1"/>
      <c r="J819" s="1"/>
      <c r="K819" s="1"/>
      <c r="L819" s="1"/>
      <c r="M819" s="1"/>
      <c r="N819" s="1"/>
      <c r="O819" s="1"/>
    </row>
    <row r="820" spans="1:15" ht="15.95" customHeight="1" x14ac:dyDescent="0.25">
      <c r="A820" s="4"/>
      <c r="B820" s="1"/>
      <c r="C820" s="1"/>
      <c r="D820" s="1"/>
      <c r="E820" s="1"/>
      <c r="F820" s="1"/>
      <c r="G820" s="1"/>
      <c r="H820" s="1"/>
      <c r="I820" s="1"/>
      <c r="J820" s="1"/>
      <c r="K820" s="1"/>
      <c r="L820" s="1"/>
      <c r="M820" s="1"/>
      <c r="N820" s="1"/>
      <c r="O820" s="1"/>
    </row>
    <row r="821" spans="1:15" ht="15.95" customHeight="1" x14ac:dyDescent="0.25">
      <c r="A821" s="4"/>
      <c r="B821" s="1"/>
      <c r="C821" s="1"/>
      <c r="D821" s="1"/>
      <c r="E821" s="1"/>
      <c r="F821" s="1"/>
      <c r="G821" s="1"/>
      <c r="H821" s="1"/>
      <c r="I821" s="1"/>
      <c r="J821" s="1"/>
      <c r="K821" s="1"/>
      <c r="L821" s="1"/>
      <c r="M821" s="1"/>
      <c r="N821" s="1"/>
      <c r="O821" s="1"/>
    </row>
    <row r="822" spans="1:15" ht="15.95" customHeight="1" x14ac:dyDescent="0.25">
      <c r="A822" s="4"/>
      <c r="B822" s="1"/>
      <c r="C822" s="1"/>
      <c r="D822" s="1"/>
      <c r="E822" s="1"/>
      <c r="F822" s="1"/>
      <c r="G822" s="1"/>
      <c r="H822" s="1"/>
      <c r="I822" s="1"/>
      <c r="J822" s="1"/>
      <c r="K822" s="1"/>
      <c r="L822" s="1"/>
      <c r="M822" s="1"/>
      <c r="N822" s="1"/>
      <c r="O822" s="1"/>
    </row>
    <row r="823" spans="1:15" ht="15.95" customHeight="1" x14ac:dyDescent="0.25">
      <c r="A823" s="4"/>
      <c r="B823" s="1"/>
      <c r="C823" s="1"/>
      <c r="D823" s="1"/>
      <c r="E823" s="1"/>
      <c r="F823" s="1"/>
      <c r="G823" s="1"/>
      <c r="H823" s="1"/>
      <c r="I823" s="1"/>
      <c r="J823" s="1"/>
      <c r="K823" s="1"/>
      <c r="L823" s="1"/>
      <c r="M823" s="1"/>
      <c r="N823" s="1"/>
      <c r="O823" s="1"/>
    </row>
    <row r="824" spans="1:15" ht="15.95" customHeight="1" x14ac:dyDescent="0.25">
      <c r="A824" s="4"/>
      <c r="B824" s="1"/>
      <c r="C824" s="1"/>
      <c r="D824" s="1"/>
      <c r="E824" s="1"/>
      <c r="F824" s="1"/>
      <c r="G824" s="1"/>
      <c r="H824" s="1"/>
      <c r="I824" s="1"/>
      <c r="J824" s="1"/>
      <c r="K824" s="1"/>
      <c r="L824" s="1"/>
      <c r="M824" s="1"/>
      <c r="N824" s="1"/>
      <c r="O824" s="1"/>
    </row>
    <row r="825" spans="1:15" ht="15.95" customHeight="1" x14ac:dyDescent="0.25">
      <c r="A825" s="4"/>
      <c r="B825" s="1"/>
      <c r="C825" s="1"/>
      <c r="D825" s="1"/>
      <c r="E825" s="1"/>
      <c r="F825" s="1"/>
      <c r="G825" s="1"/>
      <c r="H825" s="1"/>
      <c r="I825" s="1"/>
      <c r="J825" s="1"/>
      <c r="K825" s="1"/>
      <c r="L825" s="1"/>
      <c r="M825" s="1"/>
      <c r="N825" s="1"/>
      <c r="O825" s="1"/>
    </row>
    <row r="826" spans="1:15" ht="15.95" customHeight="1" x14ac:dyDescent="0.25">
      <c r="A826" s="4"/>
      <c r="B826" s="1"/>
      <c r="C826" s="1"/>
      <c r="D826" s="1"/>
      <c r="E826" s="1"/>
      <c r="F826" s="1"/>
      <c r="G826" s="1"/>
      <c r="H826" s="1"/>
      <c r="I826" s="1"/>
      <c r="J826" s="1"/>
      <c r="K826" s="1"/>
      <c r="L826" s="1"/>
      <c r="M826" s="1"/>
      <c r="N826" s="1"/>
      <c r="O826" s="1"/>
    </row>
    <row r="827" spans="1:15" ht="15.95" customHeight="1" x14ac:dyDescent="0.25">
      <c r="A827" s="4"/>
      <c r="B827" s="1"/>
      <c r="C827" s="1"/>
      <c r="D827" s="1"/>
      <c r="E827" s="1"/>
      <c r="F827" s="1"/>
      <c r="G827" s="1"/>
      <c r="H827" s="1"/>
      <c r="I827" s="1"/>
      <c r="J827" s="1"/>
      <c r="K827" s="1"/>
      <c r="L827" s="1"/>
      <c r="M827" s="1"/>
      <c r="N827" s="1"/>
      <c r="O827" s="1"/>
    </row>
    <row r="828" spans="1:15" ht="15.95" customHeight="1" x14ac:dyDescent="0.25">
      <c r="A828" s="4"/>
      <c r="B828" s="1"/>
      <c r="C828" s="1"/>
      <c r="D828" s="1"/>
      <c r="E828" s="1"/>
      <c r="F828" s="1"/>
      <c r="G828" s="1"/>
      <c r="H828" s="1"/>
      <c r="I828" s="1"/>
      <c r="J828" s="1"/>
      <c r="K828" s="1"/>
      <c r="L828" s="1"/>
      <c r="M828" s="1"/>
      <c r="N828" s="1"/>
      <c r="O828" s="1"/>
    </row>
    <row r="829" spans="1:15" ht="15.95" customHeight="1" x14ac:dyDescent="0.25">
      <c r="A829" s="4"/>
      <c r="B829" s="1"/>
      <c r="C829" s="1"/>
      <c r="D829" s="1"/>
      <c r="E829" s="1"/>
      <c r="F829" s="1"/>
      <c r="G829" s="1"/>
      <c r="H829" s="1"/>
      <c r="I829" s="1"/>
      <c r="J829" s="1"/>
      <c r="K829" s="1"/>
      <c r="L829" s="1"/>
      <c r="M829" s="1"/>
      <c r="N829" s="1"/>
      <c r="O829" s="1"/>
    </row>
    <row r="830" spans="1:15" ht="15.95" customHeight="1" x14ac:dyDescent="0.25">
      <c r="A830" s="4"/>
      <c r="B830" s="1"/>
      <c r="C830" s="1"/>
      <c r="D830" s="1"/>
      <c r="E830" s="1"/>
      <c r="F830" s="1"/>
      <c r="G830" s="1"/>
      <c r="H830" s="1"/>
      <c r="I830" s="1"/>
      <c r="J830" s="1"/>
      <c r="K830" s="1"/>
      <c r="L830" s="1"/>
      <c r="M830" s="1"/>
      <c r="N830" s="1"/>
      <c r="O830" s="1"/>
    </row>
    <row r="831" spans="1:15" ht="15.95" customHeight="1" x14ac:dyDescent="0.25">
      <c r="A831" s="4"/>
      <c r="B831" s="1"/>
      <c r="C831" s="1"/>
      <c r="D831" s="1"/>
      <c r="E831" s="1"/>
      <c r="F831" s="1"/>
      <c r="G831" s="1"/>
      <c r="H831" s="1"/>
      <c r="I831" s="1"/>
      <c r="J831" s="1"/>
      <c r="K831" s="1"/>
      <c r="L831" s="1"/>
      <c r="M831" s="1"/>
      <c r="N831" s="1"/>
      <c r="O831" s="1"/>
    </row>
    <row r="832" spans="1:15" ht="15.95" customHeight="1" x14ac:dyDescent="0.25">
      <c r="A832" s="4"/>
      <c r="B832" s="1"/>
      <c r="C832" s="1"/>
      <c r="D832" s="1"/>
      <c r="E832" s="1"/>
      <c r="F832" s="1"/>
      <c r="G832" s="1"/>
      <c r="H832" s="1"/>
      <c r="I832" s="1"/>
      <c r="J832" s="1"/>
      <c r="K832" s="1"/>
      <c r="L832" s="1"/>
      <c r="M832" s="1"/>
      <c r="N832" s="1"/>
      <c r="O832" s="1"/>
    </row>
    <row r="833" spans="1:15" ht="15.95" customHeight="1" x14ac:dyDescent="0.25">
      <c r="A833" s="4"/>
      <c r="B833" s="1"/>
      <c r="C833" s="1"/>
      <c r="D833" s="1"/>
      <c r="E833" s="1"/>
      <c r="F833" s="1"/>
      <c r="G833" s="1"/>
      <c r="H833" s="1"/>
      <c r="I833" s="1"/>
      <c r="J833" s="1"/>
      <c r="K833" s="1"/>
      <c r="L833" s="1"/>
      <c r="M833" s="1"/>
      <c r="N833" s="1"/>
      <c r="O833" s="1"/>
    </row>
    <row r="834" spans="1:15" ht="15.95" customHeight="1" x14ac:dyDescent="0.25">
      <c r="A834" s="4"/>
      <c r="B834" s="1"/>
      <c r="C834" s="1"/>
      <c r="D834" s="1"/>
      <c r="E834" s="1"/>
      <c r="F834" s="1"/>
      <c r="G834" s="1"/>
      <c r="H834" s="1"/>
      <c r="I834" s="1"/>
      <c r="J834" s="1"/>
      <c r="K834" s="1"/>
      <c r="L834" s="1"/>
      <c r="M834" s="1"/>
      <c r="N834" s="1"/>
      <c r="O834" s="1"/>
    </row>
    <row r="835" spans="1:15" ht="15.95" customHeight="1" x14ac:dyDescent="0.25">
      <c r="A835" s="4"/>
      <c r="B835" s="1"/>
      <c r="C835" s="1"/>
      <c r="D835" s="1"/>
      <c r="E835" s="1"/>
      <c r="F835" s="1"/>
      <c r="G835" s="1"/>
      <c r="H835" s="1"/>
      <c r="I835" s="1"/>
      <c r="J835" s="1"/>
      <c r="K835" s="1"/>
      <c r="L835" s="1"/>
      <c r="M835" s="1"/>
      <c r="N835" s="1"/>
      <c r="O835" s="1"/>
    </row>
    <row r="836" spans="1:15" ht="15.95" customHeight="1" x14ac:dyDescent="0.25">
      <c r="A836" s="4"/>
      <c r="B836" s="1"/>
      <c r="C836" s="1"/>
      <c r="D836" s="1"/>
      <c r="E836" s="1"/>
      <c r="F836" s="1"/>
      <c r="G836" s="1"/>
      <c r="H836" s="1"/>
      <c r="I836" s="1"/>
      <c r="J836" s="1"/>
      <c r="K836" s="1"/>
      <c r="L836" s="1"/>
      <c r="M836" s="1"/>
      <c r="N836" s="1"/>
      <c r="O836" s="1"/>
    </row>
    <row r="837" spans="1:15" ht="15.95" customHeight="1" x14ac:dyDescent="0.25">
      <c r="A837" s="4"/>
      <c r="B837" s="1"/>
      <c r="C837" s="1"/>
      <c r="D837" s="1"/>
      <c r="E837" s="1"/>
      <c r="F837" s="1"/>
      <c r="G837" s="1"/>
      <c r="H837" s="1"/>
      <c r="I837" s="1"/>
      <c r="J837" s="1"/>
      <c r="K837" s="1"/>
      <c r="L837" s="1"/>
      <c r="M837" s="1"/>
      <c r="N837" s="1"/>
      <c r="O837" s="1"/>
    </row>
    <row r="838" spans="1:15" ht="15.95" customHeight="1" x14ac:dyDescent="0.25">
      <c r="A838" s="4"/>
      <c r="B838" s="1"/>
      <c r="C838" s="1"/>
      <c r="D838" s="1"/>
      <c r="E838" s="1"/>
      <c r="F838" s="1"/>
      <c r="G838" s="1"/>
      <c r="H838" s="1"/>
      <c r="I838" s="1"/>
      <c r="J838" s="1"/>
      <c r="K838" s="1"/>
      <c r="L838" s="1"/>
      <c r="M838" s="1"/>
      <c r="N838" s="1"/>
      <c r="O838" s="1"/>
    </row>
    <row r="839" spans="1:15" ht="15.95" customHeight="1" x14ac:dyDescent="0.25">
      <c r="A839" s="4"/>
      <c r="B839" s="1"/>
      <c r="C839" s="1"/>
      <c r="D839" s="1"/>
      <c r="E839" s="1"/>
      <c r="F839" s="1"/>
      <c r="G839" s="1"/>
      <c r="H839" s="1"/>
      <c r="I839" s="1"/>
      <c r="J839" s="1"/>
      <c r="K839" s="1"/>
      <c r="L839" s="1"/>
      <c r="M839" s="1"/>
      <c r="N839" s="1"/>
      <c r="O839" s="1"/>
    </row>
    <row r="840" spans="1:15" ht="15.95" customHeight="1" x14ac:dyDescent="0.25">
      <c r="A840" s="4"/>
      <c r="B840" s="1"/>
      <c r="C840" s="1"/>
      <c r="D840" s="1"/>
      <c r="E840" s="1"/>
      <c r="F840" s="1"/>
      <c r="G840" s="1"/>
      <c r="H840" s="1"/>
      <c r="I840" s="1"/>
      <c r="J840" s="1"/>
      <c r="K840" s="1"/>
      <c r="L840" s="1"/>
      <c r="M840" s="1"/>
      <c r="N840" s="1"/>
      <c r="O840" s="1"/>
    </row>
    <row r="841" spans="1:15" ht="15.95" customHeight="1" x14ac:dyDescent="0.25">
      <c r="A841" s="4"/>
      <c r="B841" s="1"/>
      <c r="C841" s="1"/>
      <c r="D841" s="1"/>
      <c r="E841" s="1"/>
      <c r="F841" s="1"/>
      <c r="G841" s="1"/>
      <c r="H841" s="1"/>
      <c r="I841" s="1"/>
      <c r="J841" s="1"/>
      <c r="K841" s="1"/>
      <c r="L841" s="1"/>
      <c r="M841" s="1"/>
      <c r="N841" s="1"/>
      <c r="O841" s="1"/>
    </row>
    <row r="842" spans="1:15" ht="15.95" customHeight="1" x14ac:dyDescent="0.25">
      <c r="A842" s="4"/>
      <c r="B842" s="1"/>
      <c r="C842" s="1"/>
      <c r="D842" s="1"/>
      <c r="E842" s="1"/>
      <c r="F842" s="1"/>
      <c r="G842" s="1"/>
      <c r="H842" s="1"/>
      <c r="I842" s="1"/>
      <c r="J842" s="1"/>
      <c r="K842" s="1"/>
      <c r="L842" s="1"/>
      <c r="M842" s="1"/>
      <c r="N842" s="1"/>
      <c r="O842" s="1"/>
    </row>
    <row r="843" spans="1:15" ht="15.95" customHeight="1" x14ac:dyDescent="0.25">
      <c r="A843" s="4"/>
      <c r="B843" s="1"/>
      <c r="C843" s="1"/>
      <c r="D843" s="1"/>
      <c r="E843" s="1"/>
      <c r="F843" s="1"/>
      <c r="G843" s="1"/>
      <c r="H843" s="1"/>
      <c r="I843" s="1"/>
      <c r="J843" s="1"/>
      <c r="K843" s="1"/>
      <c r="L843" s="1"/>
      <c r="M843" s="1"/>
      <c r="N843" s="1"/>
      <c r="O843" s="1"/>
    </row>
    <row r="844" spans="1:15" ht="15.95" customHeight="1" x14ac:dyDescent="0.25">
      <c r="A844" s="4"/>
      <c r="B844" s="1"/>
      <c r="C844" s="1"/>
      <c r="D844" s="1"/>
      <c r="E844" s="1"/>
      <c r="F844" s="1"/>
      <c r="G844" s="1"/>
      <c r="H844" s="1"/>
      <c r="I844" s="1"/>
      <c r="J844" s="1"/>
      <c r="K844" s="1"/>
      <c r="L844" s="1"/>
      <c r="M844" s="1"/>
      <c r="N844" s="1"/>
      <c r="O844" s="1"/>
    </row>
    <row r="845" spans="1:15" ht="15.95" customHeight="1" x14ac:dyDescent="0.25">
      <c r="A845" s="4"/>
      <c r="B845" s="1"/>
      <c r="C845" s="1"/>
      <c r="D845" s="1"/>
      <c r="E845" s="1"/>
      <c r="F845" s="1"/>
      <c r="G845" s="1"/>
      <c r="H845" s="1"/>
      <c r="I845" s="1"/>
      <c r="J845" s="1"/>
      <c r="K845" s="1"/>
      <c r="L845" s="1"/>
      <c r="M845" s="1"/>
      <c r="N845" s="1"/>
      <c r="O845" s="1"/>
    </row>
    <row r="846" spans="1:15" ht="15.95" customHeight="1" x14ac:dyDescent="0.25">
      <c r="A846" s="4"/>
      <c r="B846" s="1"/>
      <c r="C846" s="1"/>
      <c r="D846" s="1"/>
      <c r="E846" s="1"/>
      <c r="F846" s="1"/>
      <c r="G846" s="1"/>
      <c r="H846" s="1"/>
      <c r="I846" s="1"/>
      <c r="J846" s="1"/>
      <c r="K846" s="1"/>
      <c r="L846" s="1"/>
      <c r="M846" s="1"/>
      <c r="N846" s="1"/>
      <c r="O846" s="1"/>
    </row>
    <row r="847" spans="1:15" ht="15.95" customHeight="1" x14ac:dyDescent="0.25">
      <c r="A847" s="4"/>
      <c r="B847" s="1"/>
      <c r="C847" s="1"/>
      <c r="D847" s="1"/>
      <c r="E847" s="1"/>
      <c r="F847" s="1"/>
      <c r="G847" s="1"/>
      <c r="H847" s="1"/>
      <c r="I847" s="1"/>
      <c r="J847" s="1"/>
      <c r="K847" s="1"/>
      <c r="L847" s="1"/>
      <c r="M847" s="1"/>
      <c r="N847" s="1"/>
      <c r="O847" s="1"/>
    </row>
    <row r="848" spans="1:15" ht="15.95" customHeight="1" x14ac:dyDescent="0.25">
      <c r="A848" s="4"/>
      <c r="B848" s="1"/>
      <c r="C848" s="1"/>
      <c r="D848" s="1"/>
      <c r="E848" s="1"/>
      <c r="F848" s="1"/>
      <c r="G848" s="1"/>
      <c r="H848" s="1"/>
      <c r="I848" s="1"/>
      <c r="J848" s="1"/>
      <c r="K848" s="1"/>
      <c r="L848" s="1"/>
      <c r="M848" s="1"/>
      <c r="N848" s="1"/>
      <c r="O848" s="1"/>
    </row>
    <row r="849" spans="1:15" ht="15.95" customHeight="1" x14ac:dyDescent="0.25">
      <c r="A849" s="4"/>
      <c r="B849" s="1"/>
      <c r="C849" s="1"/>
      <c r="D849" s="1"/>
      <c r="E849" s="1"/>
      <c r="F849" s="1"/>
      <c r="G849" s="1"/>
      <c r="H849" s="1"/>
      <c r="I849" s="1"/>
      <c r="J849" s="1"/>
      <c r="K849" s="1"/>
      <c r="L849" s="1"/>
      <c r="M849" s="1"/>
      <c r="N849" s="1"/>
      <c r="O849" s="1"/>
    </row>
    <row r="850" spans="1:15" ht="15.95" customHeight="1" x14ac:dyDescent="0.25">
      <c r="A850" s="4"/>
      <c r="B850" s="1"/>
      <c r="C850" s="1"/>
      <c r="D850" s="1"/>
      <c r="E850" s="1"/>
      <c r="F850" s="1"/>
      <c r="G850" s="1"/>
      <c r="H850" s="1"/>
      <c r="I850" s="1"/>
      <c r="J850" s="1"/>
      <c r="K850" s="1"/>
      <c r="L850" s="1"/>
      <c r="M850" s="1"/>
      <c r="N850" s="1"/>
      <c r="O850" s="1"/>
    </row>
    <row r="851" spans="1:15" ht="15.95" customHeight="1" x14ac:dyDescent="0.25">
      <c r="A851" s="4"/>
      <c r="B851" s="1"/>
      <c r="C851" s="1"/>
      <c r="D851" s="1"/>
      <c r="E851" s="1"/>
      <c r="F851" s="1"/>
      <c r="G851" s="1"/>
      <c r="H851" s="1"/>
      <c r="I851" s="1"/>
      <c r="J851" s="1"/>
      <c r="K851" s="1"/>
      <c r="L851" s="1"/>
      <c r="M851" s="1"/>
      <c r="N851" s="1"/>
      <c r="O851" s="1"/>
    </row>
    <row r="852" spans="1:15" ht="15.95" customHeight="1" x14ac:dyDescent="0.25">
      <c r="A852" s="4"/>
      <c r="B852" s="1"/>
      <c r="C852" s="1"/>
      <c r="D852" s="1"/>
      <c r="E852" s="1"/>
      <c r="F852" s="1"/>
      <c r="G852" s="1"/>
      <c r="H852" s="1"/>
      <c r="I852" s="1"/>
      <c r="J852" s="1"/>
      <c r="K852" s="1"/>
      <c r="L852" s="1"/>
      <c r="M852" s="1"/>
      <c r="N852" s="1"/>
      <c r="O852" s="1"/>
    </row>
    <row r="853" spans="1:15" ht="15.95" customHeight="1" x14ac:dyDescent="0.25">
      <c r="A853" s="4"/>
      <c r="B853" s="1"/>
      <c r="C853" s="1"/>
      <c r="D853" s="1"/>
      <c r="E853" s="1"/>
      <c r="F853" s="1"/>
      <c r="G853" s="1"/>
      <c r="H853" s="1"/>
      <c r="I853" s="1"/>
      <c r="J853" s="1"/>
      <c r="K853" s="1"/>
      <c r="L853" s="1"/>
      <c r="M853" s="1"/>
      <c r="N853" s="1"/>
      <c r="O853" s="1"/>
    </row>
    <row r="854" spans="1:15" ht="15.95" customHeight="1" x14ac:dyDescent="0.25">
      <c r="A854" s="4"/>
      <c r="B854" s="1"/>
      <c r="C854" s="1"/>
      <c r="D854" s="1"/>
      <c r="E854" s="1"/>
      <c r="F854" s="1"/>
      <c r="G854" s="1"/>
      <c r="H854" s="1"/>
      <c r="I854" s="1"/>
      <c r="J854" s="1"/>
      <c r="K854" s="1"/>
      <c r="L854" s="1"/>
      <c r="M854" s="1"/>
      <c r="N854" s="1"/>
      <c r="O854" s="1"/>
    </row>
    <row r="855" spans="1:15" ht="15.95" customHeight="1" x14ac:dyDescent="0.25">
      <c r="A855" s="4"/>
      <c r="B855" s="1"/>
      <c r="C855" s="1"/>
      <c r="D855" s="1"/>
      <c r="E855" s="1"/>
      <c r="F855" s="1"/>
      <c r="G855" s="1"/>
      <c r="H855" s="1"/>
      <c r="I855" s="1"/>
      <c r="J855" s="1"/>
      <c r="K855" s="1"/>
      <c r="L855" s="1"/>
      <c r="M855" s="1"/>
      <c r="N855" s="1"/>
      <c r="O855" s="1"/>
    </row>
    <row r="856" spans="1:15" ht="15.95" customHeight="1" x14ac:dyDescent="0.25">
      <c r="A856" s="4"/>
      <c r="B856" s="1"/>
      <c r="C856" s="1"/>
      <c r="D856" s="1"/>
      <c r="E856" s="1"/>
      <c r="F856" s="1"/>
      <c r="G856" s="1"/>
      <c r="H856" s="1"/>
      <c r="I856" s="1"/>
      <c r="J856" s="1"/>
      <c r="K856" s="1"/>
      <c r="L856" s="1"/>
      <c r="M856" s="1"/>
      <c r="N856" s="1"/>
      <c r="O856" s="1"/>
    </row>
    <row r="857" spans="1:15" ht="15.95" customHeight="1" x14ac:dyDescent="0.25">
      <c r="A857" s="4"/>
      <c r="B857" s="1"/>
      <c r="C857" s="1"/>
      <c r="D857" s="1"/>
      <c r="E857" s="1"/>
      <c r="F857" s="1"/>
      <c r="G857" s="1"/>
      <c r="H857" s="1"/>
      <c r="I857" s="1"/>
      <c r="J857" s="1"/>
      <c r="K857" s="1"/>
      <c r="L857" s="1"/>
      <c r="M857" s="1"/>
      <c r="N857" s="1"/>
      <c r="O857" s="1"/>
    </row>
    <row r="858" spans="1:15" ht="15.95" customHeight="1" x14ac:dyDescent="0.25">
      <c r="A858" s="4"/>
      <c r="B858" s="1"/>
      <c r="C858" s="1"/>
      <c r="D858" s="1"/>
      <c r="E858" s="1"/>
      <c r="F858" s="1"/>
      <c r="G858" s="1"/>
      <c r="H858" s="1"/>
      <c r="I858" s="1"/>
      <c r="J858" s="1"/>
      <c r="K858" s="1"/>
      <c r="L858" s="1"/>
      <c r="M858" s="1"/>
      <c r="N858" s="1"/>
      <c r="O858" s="1"/>
    </row>
    <row r="859" spans="1:15" ht="15.95" customHeight="1" x14ac:dyDescent="0.25">
      <c r="A859" s="4"/>
      <c r="B859" s="1"/>
      <c r="C859" s="1"/>
      <c r="D859" s="1"/>
      <c r="E859" s="1"/>
      <c r="F859" s="1"/>
      <c r="G859" s="1"/>
      <c r="H859" s="1"/>
      <c r="I859" s="1"/>
      <c r="J859" s="1"/>
      <c r="K859" s="1"/>
      <c r="L859" s="1"/>
      <c r="M859" s="1"/>
      <c r="N859" s="1"/>
      <c r="O859" s="1"/>
    </row>
    <row r="860" spans="1:15" ht="15.95" customHeight="1" x14ac:dyDescent="0.25">
      <c r="A860" s="4"/>
      <c r="B860" s="1"/>
      <c r="C860" s="1"/>
      <c r="D860" s="1"/>
      <c r="E860" s="1"/>
      <c r="F860" s="1"/>
      <c r="G860" s="1"/>
      <c r="H860" s="1"/>
      <c r="I860" s="1"/>
      <c r="J860" s="1"/>
      <c r="K860" s="1"/>
      <c r="L860" s="1"/>
      <c r="M860" s="1"/>
      <c r="N860" s="1"/>
      <c r="O860" s="1"/>
    </row>
    <row r="861" spans="1:15" ht="15.95" customHeight="1" x14ac:dyDescent="0.25">
      <c r="A861" s="4"/>
      <c r="B861" s="1"/>
      <c r="C861" s="1"/>
      <c r="D861" s="1"/>
      <c r="E861" s="1"/>
      <c r="F861" s="1"/>
      <c r="G861" s="1"/>
      <c r="H861" s="1"/>
      <c r="I861" s="1"/>
      <c r="J861" s="1"/>
      <c r="K861" s="1"/>
      <c r="L861" s="1"/>
      <c r="M861" s="1"/>
      <c r="N861" s="1"/>
      <c r="O861" s="1"/>
    </row>
    <row r="862" spans="1:15" ht="15.95" customHeight="1" x14ac:dyDescent="0.25">
      <c r="A862" s="4"/>
      <c r="B862" s="1"/>
      <c r="C862" s="1"/>
      <c r="D862" s="1"/>
      <c r="E862" s="1"/>
      <c r="F862" s="1"/>
      <c r="G862" s="1"/>
      <c r="H862" s="1"/>
      <c r="I862" s="1"/>
      <c r="J862" s="1"/>
      <c r="K862" s="1"/>
      <c r="L862" s="1"/>
      <c r="M862" s="1"/>
      <c r="N862" s="1"/>
      <c r="O862" s="1"/>
    </row>
    <row r="863" spans="1:15" ht="15.95" customHeight="1" x14ac:dyDescent="0.25">
      <c r="A863" s="4"/>
      <c r="B863" s="1"/>
      <c r="C863" s="1"/>
      <c r="D863" s="1"/>
      <c r="E863" s="1"/>
      <c r="F863" s="1"/>
      <c r="G863" s="1"/>
      <c r="H863" s="1"/>
      <c r="I863" s="1"/>
      <c r="J863" s="1"/>
      <c r="K863" s="1"/>
      <c r="L863" s="1"/>
      <c r="M863" s="1"/>
      <c r="N863" s="1"/>
      <c r="O863" s="1"/>
    </row>
    <row r="864" spans="1:15" ht="15.95" customHeight="1" x14ac:dyDescent="0.25">
      <c r="A864" s="4"/>
      <c r="B864" s="1"/>
      <c r="C864" s="1"/>
      <c r="D864" s="1"/>
      <c r="E864" s="1"/>
      <c r="F864" s="1"/>
      <c r="G864" s="1"/>
      <c r="H864" s="1"/>
      <c r="I864" s="1"/>
      <c r="J864" s="1"/>
      <c r="K864" s="1"/>
      <c r="L864" s="1"/>
      <c r="M864" s="1"/>
      <c r="N864" s="1"/>
      <c r="O864" s="1"/>
    </row>
    <row r="865" spans="1:15" ht="15.95" customHeight="1" x14ac:dyDescent="0.25">
      <c r="A865" s="4"/>
      <c r="B865" s="1"/>
      <c r="C865" s="1"/>
      <c r="D865" s="1"/>
      <c r="E865" s="1"/>
      <c r="F865" s="1"/>
      <c r="G865" s="1"/>
      <c r="H865" s="1"/>
      <c r="I865" s="1"/>
      <c r="J865" s="1"/>
      <c r="K865" s="1"/>
      <c r="L865" s="1"/>
      <c r="M865" s="1"/>
      <c r="N865" s="1"/>
      <c r="O865" s="1"/>
    </row>
    <row r="866" spans="1:15" ht="15.95" customHeight="1" x14ac:dyDescent="0.25">
      <c r="A866" s="4"/>
      <c r="B866" s="1"/>
      <c r="C866" s="1"/>
      <c r="D866" s="1"/>
      <c r="E866" s="1"/>
      <c r="F866" s="1"/>
      <c r="G866" s="1"/>
      <c r="H866" s="1"/>
      <c r="I866" s="1"/>
      <c r="J866" s="1"/>
      <c r="K866" s="1"/>
      <c r="L866" s="1"/>
      <c r="M866" s="1"/>
      <c r="N866" s="1"/>
      <c r="O866" s="1"/>
    </row>
    <row r="867" spans="1:15" ht="15.95" customHeight="1" x14ac:dyDescent="0.25">
      <c r="A867" s="4"/>
      <c r="B867" s="1"/>
      <c r="C867" s="1"/>
      <c r="D867" s="1"/>
      <c r="E867" s="1"/>
      <c r="F867" s="1"/>
      <c r="G867" s="1"/>
      <c r="H867" s="1"/>
      <c r="I867" s="1"/>
      <c r="J867" s="1"/>
      <c r="K867" s="1"/>
      <c r="L867" s="1"/>
      <c r="M867" s="1"/>
      <c r="N867" s="1"/>
      <c r="O867" s="1"/>
    </row>
    <row r="868" spans="1:15" ht="15.95" customHeight="1" x14ac:dyDescent="0.25">
      <c r="A868" s="4"/>
      <c r="B868" s="1"/>
      <c r="C868" s="1"/>
      <c r="D868" s="1"/>
      <c r="E868" s="1"/>
      <c r="F868" s="1"/>
      <c r="G868" s="1"/>
      <c r="H868" s="1"/>
      <c r="I868" s="1"/>
      <c r="J868" s="1"/>
      <c r="K868" s="1"/>
      <c r="L868" s="1"/>
      <c r="M868" s="1"/>
      <c r="N868" s="1"/>
      <c r="O868" s="1"/>
    </row>
    <row r="869" spans="1:15" ht="15.95" customHeight="1" x14ac:dyDescent="0.25">
      <c r="A869" s="4"/>
      <c r="B869" s="1"/>
      <c r="C869" s="1"/>
      <c r="D869" s="1"/>
      <c r="E869" s="1"/>
      <c r="F869" s="1"/>
      <c r="G869" s="1"/>
      <c r="H869" s="1"/>
      <c r="I869" s="1"/>
      <c r="J869" s="1"/>
      <c r="K869" s="1"/>
      <c r="L869" s="1"/>
      <c r="M869" s="1"/>
      <c r="N869" s="1"/>
      <c r="O869" s="1"/>
    </row>
    <row r="870" spans="1:15" ht="15.95" customHeight="1" x14ac:dyDescent="0.25">
      <c r="A870" s="4"/>
      <c r="B870" s="1"/>
      <c r="C870" s="1"/>
      <c r="D870" s="1"/>
      <c r="E870" s="1"/>
      <c r="F870" s="1"/>
      <c r="G870" s="1"/>
      <c r="H870" s="1"/>
      <c r="I870" s="1"/>
      <c r="J870" s="1"/>
      <c r="K870" s="1"/>
      <c r="L870" s="1"/>
      <c r="M870" s="1"/>
      <c r="N870" s="1"/>
      <c r="O870" s="1"/>
    </row>
    <row r="871" spans="1:15" ht="15.95" customHeight="1" x14ac:dyDescent="0.25">
      <c r="A871" s="4"/>
      <c r="B871" s="1"/>
      <c r="C871" s="1"/>
      <c r="D871" s="1"/>
      <c r="E871" s="1"/>
      <c r="F871" s="1"/>
      <c r="G871" s="1"/>
      <c r="H871" s="1"/>
      <c r="I871" s="1"/>
      <c r="J871" s="1"/>
      <c r="K871" s="1"/>
      <c r="L871" s="1"/>
      <c r="M871" s="1"/>
      <c r="N871" s="1"/>
      <c r="O871" s="1"/>
    </row>
    <row r="872" spans="1:15" ht="15.95" customHeight="1" x14ac:dyDescent="0.25">
      <c r="A872" s="4"/>
      <c r="B872" s="1"/>
      <c r="C872" s="1"/>
      <c r="D872" s="1"/>
      <c r="E872" s="1"/>
      <c r="F872" s="1"/>
      <c r="G872" s="1"/>
      <c r="H872" s="1"/>
      <c r="I872" s="1"/>
      <c r="J872" s="1"/>
      <c r="K872" s="1"/>
      <c r="L872" s="1"/>
      <c r="M872" s="1"/>
      <c r="N872" s="1"/>
      <c r="O872" s="1"/>
    </row>
    <row r="873" spans="1:15" ht="15.95" customHeight="1" x14ac:dyDescent="0.25">
      <c r="A873" s="4"/>
      <c r="B873" s="1"/>
      <c r="C873" s="1"/>
      <c r="D873" s="1"/>
      <c r="E873" s="1"/>
      <c r="F873" s="1"/>
      <c r="G873" s="1"/>
      <c r="H873" s="1"/>
      <c r="I873" s="1"/>
      <c r="J873" s="1"/>
      <c r="K873" s="1"/>
      <c r="L873" s="1"/>
      <c r="M873" s="1"/>
      <c r="N873" s="1"/>
      <c r="O873" s="1"/>
    </row>
    <row r="874" spans="1:15" ht="15.95" customHeight="1" x14ac:dyDescent="0.25">
      <c r="A874" s="4"/>
      <c r="B874" s="1"/>
      <c r="C874" s="1"/>
      <c r="D874" s="1"/>
      <c r="E874" s="1"/>
      <c r="F874" s="1"/>
      <c r="G874" s="1"/>
      <c r="H874" s="1"/>
      <c r="I874" s="1"/>
      <c r="J874" s="1"/>
      <c r="K874" s="1"/>
      <c r="L874" s="1"/>
      <c r="M874" s="1"/>
      <c r="N874" s="1"/>
      <c r="O874" s="1"/>
    </row>
    <row r="875" spans="1:15" ht="15.95" customHeight="1" x14ac:dyDescent="0.25">
      <c r="A875" s="4"/>
      <c r="B875" s="1"/>
      <c r="C875" s="1"/>
      <c r="D875" s="1"/>
      <c r="E875" s="1"/>
      <c r="F875" s="1"/>
      <c r="G875" s="1"/>
      <c r="H875" s="1"/>
      <c r="I875" s="1"/>
      <c r="J875" s="1"/>
      <c r="K875" s="1"/>
      <c r="L875" s="1"/>
      <c r="M875" s="1"/>
      <c r="N875" s="1"/>
      <c r="O875" s="1"/>
    </row>
    <row r="876" spans="1:15" ht="15.95" customHeight="1" x14ac:dyDescent="0.25">
      <c r="A876" s="4"/>
      <c r="B876" s="1"/>
      <c r="C876" s="1"/>
      <c r="D876" s="1"/>
      <c r="E876" s="1"/>
      <c r="F876" s="1"/>
      <c r="G876" s="1"/>
      <c r="H876" s="1"/>
      <c r="I876" s="1"/>
      <c r="J876" s="1"/>
      <c r="K876" s="1"/>
      <c r="L876" s="1"/>
      <c r="M876" s="1"/>
      <c r="N876" s="1"/>
      <c r="O876" s="1"/>
    </row>
    <row r="877" spans="1:15" ht="15.95" customHeight="1" x14ac:dyDescent="0.25">
      <c r="A877" s="4"/>
      <c r="B877" s="1"/>
      <c r="C877" s="1"/>
      <c r="D877" s="1"/>
      <c r="E877" s="1"/>
      <c r="F877" s="1"/>
      <c r="G877" s="1"/>
      <c r="H877" s="1"/>
      <c r="I877" s="1"/>
      <c r="J877" s="1"/>
      <c r="K877" s="1"/>
      <c r="L877" s="1"/>
      <c r="M877" s="1"/>
      <c r="N877" s="1"/>
      <c r="O877" s="1"/>
    </row>
    <row r="878" spans="1:15" ht="15.95" customHeight="1" x14ac:dyDescent="0.25">
      <c r="A878" s="4"/>
      <c r="B878" s="1"/>
      <c r="C878" s="1"/>
      <c r="D878" s="1"/>
      <c r="E878" s="1"/>
      <c r="F878" s="1"/>
      <c r="G878" s="1"/>
      <c r="H878" s="1"/>
      <c r="I878" s="1"/>
      <c r="J878" s="1"/>
      <c r="K878" s="1"/>
      <c r="L878" s="1"/>
      <c r="M878" s="1"/>
      <c r="N878" s="1"/>
      <c r="O878" s="1"/>
    </row>
    <row r="879" spans="1:15" ht="15.95" customHeight="1" x14ac:dyDescent="0.25">
      <c r="A879" s="4"/>
      <c r="B879" s="1"/>
      <c r="C879" s="1"/>
      <c r="D879" s="1"/>
      <c r="E879" s="1"/>
      <c r="F879" s="1"/>
      <c r="G879" s="1"/>
      <c r="H879" s="1"/>
      <c r="I879" s="1"/>
      <c r="J879" s="1"/>
      <c r="K879" s="1"/>
      <c r="L879" s="1"/>
      <c r="M879" s="1"/>
      <c r="N879" s="1"/>
      <c r="O879" s="1"/>
    </row>
    <row r="880" spans="1:15" ht="15.95" customHeight="1" x14ac:dyDescent="0.25">
      <c r="A880" s="4"/>
      <c r="B880" s="1"/>
      <c r="C880" s="1"/>
      <c r="D880" s="1"/>
      <c r="E880" s="1"/>
      <c r="F880" s="1"/>
      <c r="G880" s="1"/>
      <c r="H880" s="1"/>
      <c r="I880" s="1"/>
      <c r="J880" s="1"/>
      <c r="K880" s="1"/>
      <c r="L880" s="1"/>
      <c r="M880" s="1"/>
      <c r="N880" s="1"/>
      <c r="O880" s="1"/>
    </row>
    <row r="881" spans="1:15" ht="15.95" customHeight="1" x14ac:dyDescent="0.25">
      <c r="A881" s="4"/>
      <c r="B881" s="1"/>
      <c r="C881" s="1"/>
      <c r="D881" s="1"/>
      <c r="E881" s="1"/>
      <c r="F881" s="1"/>
      <c r="G881" s="1"/>
      <c r="H881" s="1"/>
      <c r="I881" s="1"/>
      <c r="J881" s="1"/>
      <c r="K881" s="1"/>
      <c r="L881" s="1"/>
      <c r="M881" s="1"/>
      <c r="N881" s="1"/>
      <c r="O881" s="1"/>
    </row>
    <row r="882" spans="1:15" ht="15.95" customHeight="1" x14ac:dyDescent="0.25">
      <c r="A882" s="4"/>
      <c r="B882" s="1"/>
      <c r="C882" s="1"/>
      <c r="D882" s="1"/>
      <c r="E882" s="1"/>
      <c r="F882" s="1"/>
      <c r="G882" s="1"/>
      <c r="H882" s="1"/>
      <c r="I882" s="1"/>
      <c r="J882" s="1"/>
      <c r="K882" s="1"/>
      <c r="L882" s="1"/>
      <c r="M882" s="1"/>
      <c r="N882" s="1"/>
      <c r="O882" s="1"/>
    </row>
    <row r="883" spans="1:15" ht="15.95" customHeight="1" x14ac:dyDescent="0.25">
      <c r="A883" s="4"/>
      <c r="B883" s="1"/>
      <c r="C883" s="1"/>
      <c r="D883" s="1"/>
      <c r="E883" s="1"/>
      <c r="F883" s="1"/>
      <c r="G883" s="1"/>
      <c r="H883" s="1"/>
      <c r="I883" s="1"/>
      <c r="J883" s="1"/>
      <c r="K883" s="1"/>
      <c r="L883" s="1"/>
      <c r="M883" s="1"/>
      <c r="N883" s="1"/>
      <c r="O883" s="1"/>
    </row>
    <row r="884" spans="1:15" ht="15.95" customHeight="1" x14ac:dyDescent="0.25">
      <c r="A884" s="4"/>
      <c r="B884" s="1"/>
      <c r="C884" s="1"/>
      <c r="D884" s="1"/>
      <c r="E884" s="1"/>
      <c r="F884" s="1"/>
      <c r="G884" s="1"/>
      <c r="H884" s="1"/>
      <c r="I884" s="1"/>
      <c r="J884" s="1"/>
      <c r="K884" s="1"/>
      <c r="L884" s="1"/>
      <c r="M884" s="1"/>
      <c r="N884" s="1"/>
      <c r="O884" s="1"/>
    </row>
    <row r="885" spans="1:15" ht="15.95" customHeight="1" x14ac:dyDescent="0.25">
      <c r="A885" s="4"/>
      <c r="B885" s="1"/>
      <c r="C885" s="1"/>
      <c r="D885" s="1"/>
      <c r="E885" s="1"/>
      <c r="F885" s="1"/>
      <c r="G885" s="1"/>
      <c r="H885" s="1"/>
      <c r="I885" s="1"/>
      <c r="J885" s="1"/>
      <c r="K885" s="1"/>
      <c r="L885" s="1"/>
      <c r="M885" s="1"/>
      <c r="N885" s="1"/>
      <c r="O885" s="1"/>
    </row>
    <row r="886" spans="1:15" ht="15.95" customHeight="1" x14ac:dyDescent="0.25">
      <c r="A886" s="4"/>
      <c r="B886" s="1"/>
      <c r="C886" s="1"/>
      <c r="D886" s="1"/>
      <c r="E886" s="1"/>
      <c r="F886" s="1"/>
      <c r="G886" s="1"/>
      <c r="H886" s="1"/>
      <c r="I886" s="1"/>
      <c r="J886" s="1"/>
      <c r="K886" s="1"/>
      <c r="L886" s="1"/>
      <c r="M886" s="1"/>
      <c r="N886" s="1"/>
      <c r="O886" s="1"/>
    </row>
    <row r="887" spans="1:15" ht="15.95" customHeight="1" x14ac:dyDescent="0.25">
      <c r="A887" s="4"/>
      <c r="B887" s="1"/>
      <c r="C887" s="1"/>
      <c r="D887" s="1"/>
      <c r="E887" s="1"/>
      <c r="F887" s="1"/>
      <c r="G887" s="1"/>
      <c r="H887" s="1"/>
      <c r="I887" s="1"/>
      <c r="J887" s="1"/>
      <c r="K887" s="1"/>
      <c r="L887" s="1"/>
      <c r="M887" s="1"/>
      <c r="N887" s="1"/>
      <c r="O887" s="1"/>
    </row>
    <row r="888" spans="1:15" ht="15.95" customHeight="1" x14ac:dyDescent="0.25">
      <c r="A888" s="4"/>
      <c r="B888" s="1"/>
      <c r="C888" s="1"/>
      <c r="D888" s="1"/>
      <c r="E888" s="1"/>
      <c r="F888" s="1"/>
      <c r="G888" s="1"/>
      <c r="H888" s="1"/>
      <c r="I888" s="1"/>
      <c r="J888" s="1"/>
      <c r="K888" s="1"/>
      <c r="L888" s="1"/>
      <c r="M888" s="1"/>
      <c r="N888" s="1"/>
      <c r="O888" s="1"/>
    </row>
    <row r="889" spans="1:15" ht="15.95" customHeight="1" x14ac:dyDescent="0.25">
      <c r="A889" s="4"/>
      <c r="B889" s="1"/>
      <c r="C889" s="1"/>
      <c r="D889" s="1"/>
      <c r="E889" s="1"/>
      <c r="F889" s="1"/>
      <c r="G889" s="1"/>
      <c r="H889" s="1"/>
      <c r="I889" s="1"/>
      <c r="J889" s="1"/>
      <c r="K889" s="1"/>
      <c r="L889" s="1"/>
      <c r="M889" s="1"/>
      <c r="N889" s="1"/>
      <c r="O889" s="1"/>
    </row>
    <row r="890" spans="1:15" ht="15.95" customHeight="1" x14ac:dyDescent="0.25">
      <c r="A890" s="4"/>
      <c r="B890" s="1"/>
      <c r="C890" s="1"/>
      <c r="D890" s="1"/>
      <c r="E890" s="1"/>
      <c r="F890" s="1"/>
      <c r="G890" s="1"/>
      <c r="H890" s="1"/>
      <c r="I890" s="1"/>
      <c r="J890" s="1"/>
      <c r="K890" s="1"/>
      <c r="L890" s="1"/>
      <c r="M890" s="1"/>
      <c r="N890" s="1"/>
      <c r="O890" s="1"/>
    </row>
    <row r="891" spans="1:15" ht="15.95" customHeight="1" x14ac:dyDescent="0.25">
      <c r="A891" s="4"/>
      <c r="B891" s="1"/>
      <c r="C891" s="1"/>
      <c r="D891" s="1"/>
      <c r="E891" s="1"/>
      <c r="F891" s="1"/>
      <c r="G891" s="1"/>
      <c r="H891" s="1"/>
      <c r="I891" s="1"/>
      <c r="J891" s="1"/>
      <c r="K891" s="1"/>
      <c r="L891" s="1"/>
      <c r="M891" s="1"/>
      <c r="N891" s="1"/>
      <c r="O891" s="1"/>
    </row>
    <row r="892" spans="1:15" ht="15.95" customHeight="1" x14ac:dyDescent="0.25">
      <c r="A892" s="4"/>
      <c r="B892" s="1"/>
      <c r="C892" s="1"/>
      <c r="D892" s="1"/>
      <c r="E892" s="1"/>
      <c r="F892" s="1"/>
      <c r="G892" s="1"/>
      <c r="H892" s="1"/>
      <c r="I892" s="1"/>
      <c r="J892" s="1"/>
      <c r="K892" s="1"/>
      <c r="L892" s="1"/>
      <c r="M892" s="1"/>
      <c r="N892" s="1"/>
      <c r="O892" s="1"/>
    </row>
    <row r="893" spans="1:15" ht="15.95" customHeight="1" x14ac:dyDescent="0.25">
      <c r="A893" s="4"/>
      <c r="B893" s="1"/>
      <c r="C893" s="1"/>
      <c r="D893" s="1"/>
      <c r="E893" s="1"/>
      <c r="F893" s="1"/>
      <c r="G893" s="1"/>
      <c r="H893" s="1"/>
      <c r="I893" s="1"/>
      <c r="J893" s="1"/>
      <c r="K893" s="1"/>
      <c r="L893" s="1"/>
      <c r="M893" s="1"/>
      <c r="N893" s="1"/>
      <c r="O893" s="1"/>
    </row>
    <row r="894" spans="1:15" ht="15.95" customHeight="1" x14ac:dyDescent="0.25">
      <c r="A894" s="4"/>
      <c r="B894" s="1"/>
      <c r="C894" s="1"/>
      <c r="D894" s="1"/>
      <c r="E894" s="1"/>
      <c r="F894" s="1"/>
      <c r="G894" s="1"/>
      <c r="H894" s="1"/>
      <c r="I894" s="1"/>
      <c r="J894" s="1"/>
      <c r="K894" s="1"/>
      <c r="L894" s="1"/>
      <c r="M894" s="1"/>
      <c r="N894" s="1"/>
      <c r="O894" s="1"/>
    </row>
    <row r="895" spans="1:15" ht="15.95" customHeight="1" x14ac:dyDescent="0.25">
      <c r="A895" s="4"/>
      <c r="B895" s="1"/>
      <c r="C895" s="1"/>
      <c r="D895" s="1"/>
      <c r="E895" s="1"/>
      <c r="F895" s="1"/>
      <c r="G895" s="1"/>
      <c r="H895" s="1"/>
      <c r="I895" s="1"/>
      <c r="J895" s="1"/>
      <c r="K895" s="1"/>
      <c r="L895" s="1"/>
      <c r="M895" s="1"/>
      <c r="N895" s="1"/>
      <c r="O895" s="1"/>
    </row>
    <row r="896" spans="1:15" ht="15.95" customHeight="1" x14ac:dyDescent="0.25">
      <c r="A896" s="4"/>
      <c r="B896" s="1"/>
      <c r="C896" s="1"/>
      <c r="D896" s="1"/>
      <c r="E896" s="1"/>
      <c r="F896" s="1"/>
      <c r="G896" s="1"/>
      <c r="H896" s="1"/>
      <c r="I896" s="1"/>
      <c r="J896" s="1"/>
      <c r="K896" s="1"/>
      <c r="L896" s="1"/>
      <c r="M896" s="1"/>
      <c r="N896" s="1"/>
      <c r="O896" s="1"/>
    </row>
    <row r="897" spans="1:15" ht="15.95" customHeight="1" x14ac:dyDescent="0.25">
      <c r="A897" s="4"/>
      <c r="B897" s="1"/>
      <c r="C897" s="1"/>
      <c r="D897" s="1"/>
      <c r="E897" s="1"/>
      <c r="F897" s="1"/>
      <c r="G897" s="1"/>
      <c r="H897" s="1"/>
      <c r="I897" s="1"/>
      <c r="J897" s="1"/>
      <c r="K897" s="1"/>
      <c r="L897" s="1"/>
      <c r="M897" s="1"/>
      <c r="N897" s="1"/>
      <c r="O897" s="1"/>
    </row>
    <row r="898" spans="1:15" ht="15.95" customHeight="1" x14ac:dyDescent="0.25">
      <c r="A898" s="4"/>
      <c r="B898" s="1"/>
      <c r="C898" s="1"/>
      <c r="D898" s="1"/>
      <c r="E898" s="1"/>
      <c r="F898" s="1"/>
      <c r="G898" s="1"/>
      <c r="H898" s="1"/>
      <c r="I898" s="1"/>
      <c r="J898" s="1"/>
      <c r="K898" s="1"/>
      <c r="L898" s="1"/>
      <c r="M898" s="1"/>
      <c r="N898" s="1"/>
      <c r="O898" s="1"/>
    </row>
    <row r="899" spans="1:15" ht="15.95" customHeight="1" x14ac:dyDescent="0.25">
      <c r="A899" s="4"/>
      <c r="B899" s="1"/>
      <c r="C899" s="1"/>
      <c r="D899" s="1"/>
      <c r="E899" s="1"/>
      <c r="F899" s="1"/>
      <c r="G899" s="1"/>
      <c r="H899" s="1"/>
      <c r="I899" s="1"/>
      <c r="J899" s="1"/>
      <c r="K899" s="1"/>
      <c r="L899" s="1"/>
      <c r="M899" s="1"/>
      <c r="N899" s="1"/>
      <c r="O899" s="1"/>
    </row>
    <row r="900" spans="1:15" ht="15.95" customHeight="1" x14ac:dyDescent="0.25">
      <c r="A900" s="4"/>
      <c r="B900" s="1"/>
      <c r="C900" s="1"/>
      <c r="D900" s="1"/>
      <c r="E900" s="1"/>
      <c r="F900" s="1"/>
      <c r="G900" s="1"/>
      <c r="H900" s="1"/>
      <c r="I900" s="1"/>
      <c r="J900" s="1"/>
      <c r="K900" s="1"/>
      <c r="L900" s="1"/>
      <c r="M900" s="1"/>
      <c r="N900" s="1"/>
      <c r="O900" s="1"/>
    </row>
    <row r="901" spans="1:15" ht="15.95" customHeight="1" x14ac:dyDescent="0.25">
      <c r="A901" s="4"/>
      <c r="B901" s="1"/>
      <c r="C901" s="1"/>
      <c r="D901" s="1"/>
      <c r="E901" s="1"/>
      <c r="F901" s="1"/>
      <c r="G901" s="1"/>
      <c r="H901" s="1"/>
      <c r="I901" s="1"/>
      <c r="J901" s="1"/>
      <c r="K901" s="1"/>
      <c r="L901" s="1"/>
      <c r="M901" s="1"/>
      <c r="N901" s="1"/>
      <c r="O901" s="1"/>
    </row>
    <row r="902" spans="1:15" ht="15.95" customHeight="1" x14ac:dyDescent="0.25">
      <c r="A902" s="4"/>
      <c r="B902" s="1"/>
      <c r="C902" s="1"/>
      <c r="D902" s="1"/>
      <c r="E902" s="1"/>
      <c r="F902" s="1"/>
      <c r="G902" s="1"/>
      <c r="H902" s="1"/>
      <c r="I902" s="1"/>
      <c r="J902" s="1"/>
      <c r="K902" s="1"/>
      <c r="L902" s="1"/>
      <c r="M902" s="1"/>
      <c r="N902" s="1"/>
      <c r="O902" s="1"/>
    </row>
    <row r="903" spans="1:15" ht="15.95" customHeight="1" x14ac:dyDescent="0.25">
      <c r="A903" s="4"/>
      <c r="B903" s="1"/>
      <c r="C903" s="1"/>
      <c r="D903" s="1"/>
      <c r="E903" s="1"/>
      <c r="F903" s="1"/>
      <c r="G903" s="1"/>
      <c r="H903" s="1"/>
      <c r="I903" s="1"/>
      <c r="J903" s="1"/>
      <c r="K903" s="1"/>
      <c r="L903" s="1"/>
      <c r="M903" s="1"/>
      <c r="N903" s="1"/>
      <c r="O903" s="1"/>
    </row>
    <row r="904" spans="1:15" ht="15.95" customHeight="1" x14ac:dyDescent="0.25">
      <c r="A904" s="4"/>
      <c r="B904" s="1"/>
      <c r="C904" s="1"/>
      <c r="D904" s="1"/>
      <c r="E904" s="1"/>
      <c r="F904" s="1"/>
      <c r="G904" s="1"/>
      <c r="H904" s="1"/>
      <c r="I904" s="1"/>
      <c r="J904" s="1"/>
      <c r="K904" s="1"/>
      <c r="L904" s="1"/>
      <c r="M904" s="1"/>
      <c r="N904" s="1"/>
      <c r="O904" s="1"/>
    </row>
    <row r="905" spans="1:15" ht="15.95" customHeight="1" x14ac:dyDescent="0.25">
      <c r="A905" s="4"/>
      <c r="B905" s="1"/>
      <c r="C905" s="1"/>
      <c r="D905" s="1"/>
      <c r="E905" s="1"/>
      <c r="F905" s="1"/>
      <c r="G905" s="1"/>
      <c r="H905" s="1"/>
      <c r="I905" s="1"/>
      <c r="J905" s="1"/>
      <c r="K905" s="1"/>
      <c r="L905" s="1"/>
      <c r="M905" s="1"/>
      <c r="N905" s="1"/>
      <c r="O905" s="1"/>
    </row>
    <row r="906" spans="1:15" ht="15.95" customHeight="1" x14ac:dyDescent="0.25">
      <c r="A906" s="4"/>
      <c r="B906" s="1"/>
      <c r="C906" s="1"/>
      <c r="D906" s="1"/>
      <c r="E906" s="1"/>
      <c r="F906" s="1"/>
      <c r="G906" s="1"/>
      <c r="H906" s="1"/>
      <c r="I906" s="1"/>
      <c r="J906" s="1"/>
      <c r="K906" s="1"/>
      <c r="L906" s="1"/>
      <c r="M906" s="1"/>
      <c r="N906" s="1"/>
      <c r="O906" s="1"/>
    </row>
    <row r="907" spans="1:15" ht="15.95" customHeight="1" x14ac:dyDescent="0.25">
      <c r="A907" s="4"/>
      <c r="B907" s="1"/>
      <c r="C907" s="1"/>
      <c r="D907" s="1"/>
      <c r="E907" s="1"/>
      <c r="F907" s="1"/>
      <c r="G907" s="1"/>
      <c r="H907" s="1"/>
      <c r="I907" s="1"/>
      <c r="J907" s="1"/>
      <c r="K907" s="1"/>
      <c r="L907" s="1"/>
      <c r="M907" s="1"/>
      <c r="N907" s="1"/>
      <c r="O907" s="1"/>
    </row>
    <row r="908" spans="1:15" ht="15.95" customHeight="1" x14ac:dyDescent="0.25">
      <c r="A908" s="4"/>
      <c r="B908" s="1"/>
      <c r="C908" s="1"/>
      <c r="D908" s="1"/>
      <c r="E908" s="1"/>
      <c r="F908" s="1"/>
      <c r="G908" s="1"/>
      <c r="H908" s="1"/>
      <c r="I908" s="1"/>
      <c r="J908" s="1"/>
      <c r="K908" s="1"/>
      <c r="L908" s="1"/>
      <c r="M908" s="1"/>
      <c r="N908" s="1"/>
      <c r="O908" s="1"/>
    </row>
    <row r="909" spans="1:15" ht="15.95" customHeight="1" x14ac:dyDescent="0.25">
      <c r="A909" s="4"/>
      <c r="B909" s="1"/>
      <c r="C909" s="1"/>
      <c r="D909" s="1"/>
      <c r="E909" s="1"/>
      <c r="F909" s="1"/>
      <c r="G909" s="1"/>
      <c r="H909" s="1"/>
      <c r="I909" s="1"/>
      <c r="J909" s="1"/>
      <c r="K909" s="1"/>
      <c r="L909" s="1"/>
      <c r="M909" s="1"/>
      <c r="N909" s="1"/>
      <c r="O909" s="1"/>
    </row>
    <row r="910" spans="1:15" ht="15.95" customHeight="1" x14ac:dyDescent="0.25">
      <c r="A910" s="4"/>
      <c r="B910" s="1"/>
      <c r="C910" s="1"/>
      <c r="D910" s="1"/>
      <c r="E910" s="1"/>
      <c r="F910" s="1"/>
      <c r="G910" s="1"/>
      <c r="H910" s="1"/>
      <c r="I910" s="1"/>
      <c r="J910" s="1"/>
      <c r="K910" s="1"/>
      <c r="L910" s="1"/>
      <c r="M910" s="1"/>
      <c r="N910" s="1"/>
      <c r="O910" s="1"/>
    </row>
    <row r="911" spans="1:15" ht="15.95" customHeight="1" x14ac:dyDescent="0.25">
      <c r="A911" s="4"/>
      <c r="B911" s="1"/>
      <c r="C911" s="1"/>
      <c r="D911" s="1"/>
      <c r="E911" s="1"/>
      <c r="F911" s="1"/>
      <c r="G911" s="1"/>
      <c r="H911" s="1"/>
      <c r="I911" s="1"/>
      <c r="J911" s="1"/>
      <c r="K911" s="1"/>
      <c r="L911" s="1"/>
      <c r="M911" s="1"/>
      <c r="N911" s="1"/>
      <c r="O911" s="1"/>
    </row>
    <row r="912" spans="1:15" ht="15.95" customHeight="1" x14ac:dyDescent="0.25">
      <c r="A912" s="4"/>
      <c r="B912" s="1"/>
      <c r="C912" s="1"/>
      <c r="D912" s="1"/>
      <c r="E912" s="1"/>
      <c r="F912" s="1"/>
      <c r="G912" s="1"/>
      <c r="H912" s="1"/>
      <c r="I912" s="1"/>
      <c r="J912" s="1"/>
      <c r="K912" s="1"/>
      <c r="L912" s="1"/>
      <c r="M912" s="1"/>
      <c r="N912" s="1"/>
      <c r="O912" s="1"/>
    </row>
    <row r="913" spans="1:15" ht="15.95" customHeight="1" x14ac:dyDescent="0.25">
      <c r="A913" s="4"/>
      <c r="B913" s="1"/>
      <c r="C913" s="1"/>
      <c r="D913" s="1"/>
      <c r="E913" s="1"/>
      <c r="F913" s="1"/>
      <c r="G913" s="1"/>
      <c r="H913" s="1"/>
      <c r="I913" s="1"/>
      <c r="J913" s="1"/>
      <c r="K913" s="1"/>
      <c r="L913" s="1"/>
      <c r="M913" s="1"/>
      <c r="N913" s="1"/>
      <c r="O913" s="1"/>
    </row>
    <row r="914" spans="1:15" ht="15.95" customHeight="1" x14ac:dyDescent="0.25">
      <c r="A914" s="4"/>
      <c r="B914" s="1"/>
      <c r="C914" s="1"/>
      <c r="D914" s="1"/>
      <c r="E914" s="1"/>
      <c r="F914" s="1"/>
      <c r="G914" s="1"/>
      <c r="H914" s="1"/>
      <c r="I914" s="1"/>
      <c r="J914" s="1"/>
      <c r="K914" s="1"/>
      <c r="L914" s="1"/>
      <c r="M914" s="1"/>
      <c r="N914" s="1"/>
      <c r="O914" s="1"/>
    </row>
    <row r="915" spans="1:15" ht="15.95" customHeight="1" x14ac:dyDescent="0.25">
      <c r="A915" s="4"/>
      <c r="B915" s="1"/>
      <c r="C915" s="1"/>
      <c r="D915" s="1"/>
      <c r="E915" s="1"/>
      <c r="F915" s="1"/>
      <c r="G915" s="1"/>
      <c r="H915" s="1"/>
      <c r="I915" s="1"/>
      <c r="J915" s="1"/>
      <c r="K915" s="1"/>
      <c r="L915" s="1"/>
      <c r="M915" s="1"/>
      <c r="N915" s="1"/>
      <c r="O915" s="1"/>
    </row>
    <row r="916" spans="1:15" ht="15.95" customHeight="1" x14ac:dyDescent="0.25">
      <c r="A916" s="4"/>
      <c r="B916" s="1"/>
      <c r="C916" s="1"/>
      <c r="D916" s="1"/>
      <c r="E916" s="1"/>
      <c r="F916" s="1"/>
      <c r="G916" s="1"/>
      <c r="H916" s="1"/>
      <c r="I916" s="1"/>
      <c r="J916" s="1"/>
      <c r="K916" s="1"/>
      <c r="L916" s="1"/>
      <c r="M916" s="1"/>
      <c r="N916" s="1"/>
      <c r="O916" s="1"/>
    </row>
    <row r="917" spans="1:15" ht="15.95" customHeight="1" x14ac:dyDescent="0.25">
      <c r="A917" s="4"/>
      <c r="B917" s="1"/>
      <c r="C917" s="1"/>
      <c r="D917" s="1"/>
      <c r="E917" s="1"/>
      <c r="F917" s="1"/>
      <c r="G917" s="1"/>
      <c r="H917" s="1"/>
      <c r="I917" s="1"/>
      <c r="J917" s="1"/>
      <c r="K917" s="1"/>
      <c r="L917" s="1"/>
      <c r="M917" s="1"/>
      <c r="N917" s="1"/>
      <c r="O917" s="1"/>
    </row>
    <row r="918" spans="1:15" ht="15.95" customHeight="1" x14ac:dyDescent="0.25">
      <c r="A918" s="4"/>
      <c r="B918" s="1"/>
      <c r="C918" s="1"/>
      <c r="D918" s="1"/>
      <c r="E918" s="1"/>
      <c r="F918" s="1"/>
      <c r="G918" s="1"/>
      <c r="H918" s="1"/>
      <c r="I918" s="1"/>
      <c r="J918" s="1"/>
      <c r="K918" s="1"/>
      <c r="L918" s="1"/>
      <c r="M918" s="1"/>
      <c r="N918" s="1"/>
      <c r="O918" s="1"/>
    </row>
    <row r="919" spans="1:15" ht="15.95" customHeight="1" x14ac:dyDescent="0.25">
      <c r="A919" s="4"/>
      <c r="B919" s="1"/>
      <c r="C919" s="1"/>
      <c r="D919" s="1"/>
      <c r="E919" s="1"/>
      <c r="F919" s="1"/>
      <c r="G919" s="1"/>
      <c r="H919" s="1"/>
      <c r="I919" s="1"/>
      <c r="J919" s="1"/>
      <c r="K919" s="1"/>
      <c r="L919" s="1"/>
      <c r="M919" s="1"/>
      <c r="N919" s="1"/>
      <c r="O919" s="1"/>
    </row>
    <row r="920" spans="1:15" ht="15.95" customHeight="1" x14ac:dyDescent="0.25">
      <c r="A920" s="4"/>
      <c r="B920" s="1"/>
      <c r="C920" s="1"/>
      <c r="D920" s="1"/>
      <c r="E920" s="1"/>
      <c r="F920" s="1"/>
      <c r="G920" s="1"/>
      <c r="H920" s="1"/>
      <c r="I920" s="1"/>
      <c r="J920" s="1"/>
      <c r="K920" s="1"/>
      <c r="L920" s="1"/>
      <c r="M920" s="1"/>
      <c r="N920" s="1"/>
      <c r="O920" s="1"/>
    </row>
    <row r="921" spans="1:15" ht="15.95" customHeight="1" x14ac:dyDescent="0.25">
      <c r="A921" s="4"/>
      <c r="B921" s="1"/>
      <c r="C921" s="1"/>
      <c r="D921" s="1"/>
      <c r="E921" s="1"/>
      <c r="F921" s="1"/>
      <c r="G921" s="1"/>
      <c r="H921" s="1"/>
      <c r="I921" s="1"/>
      <c r="J921" s="1"/>
      <c r="K921" s="1"/>
      <c r="L921" s="1"/>
      <c r="M921" s="1"/>
      <c r="N921" s="1"/>
      <c r="O921" s="1"/>
    </row>
    <row r="922" spans="1:15" ht="15.95" customHeight="1" x14ac:dyDescent="0.25">
      <c r="A922" s="4"/>
      <c r="B922" s="1"/>
      <c r="C922" s="1"/>
      <c r="D922" s="1"/>
      <c r="E922" s="1"/>
      <c r="F922" s="1"/>
      <c r="G922" s="1"/>
      <c r="H922" s="1"/>
      <c r="I922" s="1"/>
      <c r="J922" s="1"/>
      <c r="K922" s="1"/>
      <c r="L922" s="1"/>
      <c r="M922" s="1"/>
      <c r="N922" s="1"/>
      <c r="O922" s="1"/>
    </row>
    <row r="923" spans="1:15" ht="15.95" customHeight="1" x14ac:dyDescent="0.25">
      <c r="A923" s="4"/>
      <c r="B923" s="1"/>
      <c r="C923" s="1"/>
      <c r="D923" s="1"/>
      <c r="E923" s="1"/>
      <c r="F923" s="1"/>
      <c r="G923" s="1"/>
      <c r="H923" s="1"/>
      <c r="I923" s="1"/>
      <c r="J923" s="1"/>
      <c r="K923" s="1"/>
      <c r="L923" s="1"/>
      <c r="M923" s="1"/>
      <c r="N923" s="1"/>
      <c r="O923" s="1"/>
    </row>
    <row r="924" spans="1:15" ht="15.95" customHeight="1" x14ac:dyDescent="0.25">
      <c r="A924" s="4"/>
      <c r="B924" s="1"/>
      <c r="C924" s="1"/>
      <c r="D924" s="1"/>
      <c r="E924" s="1"/>
      <c r="F924" s="1"/>
      <c r="G924" s="1"/>
      <c r="H924" s="1"/>
      <c r="I924" s="1"/>
      <c r="J924" s="1"/>
      <c r="K924" s="1"/>
      <c r="L924" s="1"/>
      <c r="M924" s="1"/>
      <c r="N924" s="1"/>
      <c r="O924" s="1"/>
    </row>
    <row r="925" spans="1:15" ht="15.95" customHeight="1" x14ac:dyDescent="0.25">
      <c r="A925" s="4"/>
      <c r="B925" s="1"/>
      <c r="C925" s="1"/>
      <c r="D925" s="1"/>
      <c r="E925" s="1"/>
      <c r="F925" s="1"/>
      <c r="G925" s="1"/>
      <c r="H925" s="1"/>
      <c r="I925" s="1"/>
      <c r="J925" s="1"/>
      <c r="K925" s="1"/>
      <c r="L925" s="1"/>
      <c r="M925" s="1"/>
      <c r="N925" s="1"/>
      <c r="O925" s="1"/>
    </row>
    <row r="926" spans="1:15" ht="15.95" customHeight="1" x14ac:dyDescent="0.25">
      <c r="A926" s="4"/>
      <c r="B926" s="1"/>
      <c r="C926" s="1"/>
      <c r="D926" s="1"/>
      <c r="E926" s="1"/>
      <c r="F926" s="1"/>
      <c r="G926" s="1"/>
      <c r="H926" s="1"/>
      <c r="I926" s="1"/>
      <c r="J926" s="1"/>
      <c r="K926" s="1"/>
      <c r="L926" s="1"/>
      <c r="M926" s="1"/>
      <c r="N926" s="1"/>
      <c r="O926" s="1"/>
    </row>
    <row r="927" spans="1:15" ht="15.95" customHeight="1" x14ac:dyDescent="0.25">
      <c r="A927" s="4"/>
      <c r="B927" s="1"/>
      <c r="C927" s="1"/>
      <c r="D927" s="1"/>
      <c r="E927" s="1"/>
      <c r="F927" s="1"/>
      <c r="G927" s="1"/>
      <c r="H927" s="1"/>
      <c r="I927" s="1"/>
      <c r="J927" s="1"/>
      <c r="K927" s="1"/>
      <c r="L927" s="1"/>
      <c r="M927" s="1"/>
      <c r="N927" s="1"/>
      <c r="O927" s="1"/>
    </row>
    <row r="928" spans="1:15" ht="15.95" customHeight="1" x14ac:dyDescent="0.25">
      <c r="A928" s="4"/>
      <c r="B928" s="1"/>
      <c r="C928" s="1"/>
      <c r="D928" s="1"/>
      <c r="E928" s="1"/>
      <c r="F928" s="1"/>
      <c r="G928" s="1"/>
      <c r="H928" s="1"/>
      <c r="I928" s="1"/>
      <c r="J928" s="1"/>
      <c r="K928" s="1"/>
      <c r="L928" s="1"/>
      <c r="M928" s="1"/>
      <c r="N928" s="1"/>
      <c r="O928" s="1"/>
    </row>
    <row r="929" spans="1:15" ht="15.95" customHeight="1" x14ac:dyDescent="0.25">
      <c r="A929" s="4"/>
      <c r="B929" s="1"/>
      <c r="C929" s="1"/>
      <c r="D929" s="1"/>
      <c r="E929" s="1"/>
      <c r="F929" s="1"/>
      <c r="G929" s="1"/>
      <c r="H929" s="1"/>
      <c r="I929" s="1"/>
      <c r="J929" s="1"/>
      <c r="K929" s="1"/>
      <c r="L929" s="1"/>
      <c r="M929" s="1"/>
      <c r="N929" s="1"/>
      <c r="O929" s="1"/>
    </row>
    <row r="930" spans="1:15" ht="15.95" customHeight="1" x14ac:dyDescent="0.25">
      <c r="A930" s="4"/>
      <c r="B930" s="1"/>
      <c r="C930" s="1"/>
      <c r="D930" s="1"/>
      <c r="E930" s="1"/>
      <c r="F930" s="1"/>
      <c r="G930" s="1"/>
      <c r="H930" s="1"/>
      <c r="I930" s="1"/>
      <c r="J930" s="1"/>
      <c r="K930" s="1"/>
      <c r="L930" s="1"/>
      <c r="M930" s="1"/>
      <c r="N930" s="1"/>
      <c r="O930" s="1"/>
    </row>
    <row r="931" spans="1:15" ht="15.95" customHeight="1" x14ac:dyDescent="0.25">
      <c r="A931" s="4"/>
      <c r="B931" s="1"/>
      <c r="C931" s="1"/>
      <c r="D931" s="1"/>
      <c r="E931" s="1"/>
      <c r="F931" s="1"/>
      <c r="G931" s="1"/>
      <c r="H931" s="1"/>
      <c r="I931" s="1"/>
      <c r="J931" s="1"/>
      <c r="K931" s="1"/>
      <c r="L931" s="1"/>
      <c r="M931" s="1"/>
      <c r="N931" s="1"/>
      <c r="O931" s="1"/>
    </row>
    <row r="932" spans="1:15" ht="15.95" customHeight="1" x14ac:dyDescent="0.25">
      <c r="A932" s="4"/>
      <c r="B932" s="1"/>
      <c r="C932" s="1"/>
      <c r="D932" s="1"/>
      <c r="E932" s="1"/>
      <c r="F932" s="1"/>
      <c r="G932" s="1"/>
      <c r="H932" s="1"/>
      <c r="I932" s="1"/>
      <c r="J932" s="1"/>
      <c r="K932" s="1"/>
      <c r="L932" s="1"/>
      <c r="M932" s="1"/>
      <c r="N932" s="1"/>
      <c r="O932" s="1"/>
    </row>
    <row r="933" spans="1:15" ht="15.95" customHeight="1" x14ac:dyDescent="0.25">
      <c r="A933" s="4"/>
      <c r="B933" s="1"/>
      <c r="C933" s="1"/>
      <c r="D933" s="1"/>
      <c r="E933" s="1"/>
      <c r="F933" s="1"/>
      <c r="G933" s="1"/>
      <c r="H933" s="1"/>
      <c r="I933" s="1"/>
      <c r="J933" s="1"/>
      <c r="K933" s="1"/>
      <c r="L933" s="1"/>
      <c r="M933" s="1"/>
      <c r="N933" s="1"/>
      <c r="O933" s="1"/>
    </row>
    <row r="934" spans="1:15" ht="15.95" customHeight="1" x14ac:dyDescent="0.25">
      <c r="A934" s="4"/>
      <c r="B934" s="1"/>
      <c r="C934" s="1"/>
      <c r="D934" s="1"/>
      <c r="E934" s="1"/>
      <c r="F934" s="1"/>
      <c r="G934" s="1"/>
      <c r="H934" s="1"/>
      <c r="I934" s="1"/>
      <c r="J934" s="1"/>
      <c r="K934" s="1"/>
      <c r="L934" s="1"/>
      <c r="M934" s="1"/>
      <c r="N934" s="1"/>
      <c r="O934" s="1"/>
    </row>
    <row r="935" spans="1:15" ht="15.95" customHeight="1" x14ac:dyDescent="0.25">
      <c r="A935" s="4"/>
      <c r="B935" s="1"/>
      <c r="C935" s="1"/>
      <c r="D935" s="1"/>
      <c r="E935" s="1"/>
      <c r="F935" s="1"/>
      <c r="G935" s="1"/>
      <c r="H935" s="1"/>
      <c r="I935" s="1"/>
      <c r="J935" s="1"/>
      <c r="K935" s="1"/>
      <c r="L935" s="1"/>
      <c r="M935" s="1"/>
      <c r="N935" s="1"/>
      <c r="O935" s="1"/>
    </row>
    <row r="936" spans="1:15" ht="15.95" customHeight="1" x14ac:dyDescent="0.25">
      <c r="A936" s="4"/>
      <c r="B936" s="1"/>
      <c r="C936" s="1"/>
      <c r="D936" s="1"/>
      <c r="E936" s="1"/>
      <c r="F936" s="1"/>
      <c r="G936" s="1"/>
      <c r="H936" s="1"/>
      <c r="I936" s="1"/>
      <c r="J936" s="1"/>
      <c r="K936" s="1"/>
      <c r="L936" s="1"/>
      <c r="M936" s="1"/>
      <c r="N936" s="1"/>
      <c r="O936" s="1"/>
    </row>
    <row r="937" spans="1:15" ht="15.95" customHeight="1" x14ac:dyDescent="0.25">
      <c r="A937" s="4"/>
      <c r="B937" s="1"/>
      <c r="C937" s="1"/>
      <c r="D937" s="1"/>
      <c r="E937" s="1"/>
      <c r="F937" s="1"/>
      <c r="G937" s="1"/>
      <c r="H937" s="1"/>
      <c r="I937" s="1"/>
      <c r="J937" s="1"/>
      <c r="K937" s="1"/>
      <c r="L937" s="1"/>
      <c r="M937" s="1"/>
      <c r="N937" s="1"/>
      <c r="O937" s="1"/>
    </row>
    <row r="938" spans="1:15" ht="15.95" customHeight="1" x14ac:dyDescent="0.25">
      <c r="A938" s="4"/>
      <c r="B938" s="1"/>
      <c r="C938" s="1"/>
      <c r="D938" s="1"/>
      <c r="E938" s="1"/>
      <c r="F938" s="1"/>
      <c r="G938" s="1"/>
      <c r="H938" s="1"/>
      <c r="I938" s="1"/>
      <c r="J938" s="1"/>
      <c r="K938" s="1"/>
      <c r="L938" s="1"/>
      <c r="M938" s="1"/>
      <c r="N938" s="1"/>
      <c r="O938" s="1"/>
    </row>
    <row r="939" spans="1:15" ht="15.95" customHeight="1" x14ac:dyDescent="0.25">
      <c r="A939" s="4"/>
      <c r="B939" s="1"/>
      <c r="C939" s="1"/>
      <c r="D939" s="1"/>
      <c r="E939" s="1"/>
      <c r="F939" s="1"/>
      <c r="G939" s="1"/>
      <c r="H939" s="1"/>
      <c r="I939" s="1"/>
      <c r="J939" s="1"/>
      <c r="K939" s="1"/>
      <c r="L939" s="1"/>
      <c r="M939" s="1"/>
      <c r="N939" s="1"/>
      <c r="O939" s="1"/>
    </row>
    <row r="940" spans="1:15" ht="15.95" customHeight="1" x14ac:dyDescent="0.25">
      <c r="A940" s="4"/>
      <c r="B940" s="1"/>
      <c r="C940" s="1"/>
      <c r="D940" s="1"/>
      <c r="E940" s="1"/>
      <c r="F940" s="1"/>
      <c r="G940" s="1"/>
      <c r="H940" s="1"/>
      <c r="I940" s="1"/>
      <c r="J940" s="1"/>
      <c r="K940" s="1"/>
      <c r="L940" s="1"/>
      <c r="M940" s="1"/>
      <c r="N940" s="1"/>
      <c r="O940" s="1"/>
    </row>
    <row r="941" spans="1:15" ht="15.95" customHeight="1" x14ac:dyDescent="0.25">
      <c r="A941" s="4"/>
      <c r="B941" s="1"/>
      <c r="C941" s="1"/>
      <c r="D941" s="1"/>
      <c r="E941" s="1"/>
      <c r="F941" s="1"/>
      <c r="G941" s="1"/>
      <c r="H941" s="1"/>
      <c r="I941" s="1"/>
      <c r="J941" s="1"/>
      <c r="K941" s="1"/>
      <c r="L941" s="1"/>
      <c r="M941" s="1"/>
      <c r="N941" s="1"/>
      <c r="O941" s="1"/>
    </row>
    <row r="942" spans="1:15" ht="15.95" customHeight="1" x14ac:dyDescent="0.25">
      <c r="A942" s="4"/>
      <c r="B942" s="1"/>
      <c r="C942" s="1"/>
      <c r="D942" s="1"/>
      <c r="E942" s="1"/>
      <c r="F942" s="1"/>
      <c r="G942" s="1"/>
      <c r="H942" s="1"/>
      <c r="I942" s="1"/>
      <c r="J942" s="1"/>
      <c r="K942" s="1"/>
      <c r="L942" s="1"/>
      <c r="M942" s="1"/>
      <c r="N942" s="1"/>
      <c r="O942" s="1"/>
    </row>
    <row r="943" spans="1:15" ht="15.95" customHeight="1" x14ac:dyDescent="0.25">
      <c r="A943" s="4"/>
      <c r="B943" s="1"/>
      <c r="C943" s="1"/>
      <c r="D943" s="1"/>
      <c r="E943" s="1"/>
      <c r="F943" s="1"/>
      <c r="G943" s="1"/>
      <c r="H943" s="1"/>
      <c r="I943" s="1"/>
      <c r="J943" s="1"/>
      <c r="K943" s="1"/>
      <c r="L943" s="1"/>
      <c r="M943" s="1"/>
      <c r="N943" s="1"/>
      <c r="O943" s="1"/>
    </row>
    <row r="944" spans="1:15" ht="15.95" customHeight="1" x14ac:dyDescent="0.25">
      <c r="A944" s="4"/>
      <c r="B944" s="1"/>
      <c r="C944" s="1"/>
      <c r="D944" s="1"/>
      <c r="E944" s="1"/>
      <c r="F944" s="1"/>
      <c r="G944" s="1"/>
      <c r="H944" s="1"/>
      <c r="I944" s="1"/>
      <c r="J944" s="1"/>
      <c r="K944" s="1"/>
      <c r="L944" s="1"/>
      <c r="M944" s="1"/>
      <c r="N944" s="1"/>
      <c r="O944" s="1"/>
    </row>
    <row r="945" spans="1:15" ht="15.95" customHeight="1" x14ac:dyDescent="0.25">
      <c r="A945" s="4"/>
      <c r="B945" s="1"/>
      <c r="C945" s="1"/>
      <c r="D945" s="1"/>
      <c r="E945" s="1"/>
      <c r="F945" s="1"/>
      <c r="G945" s="1"/>
      <c r="H945" s="1"/>
      <c r="I945" s="1"/>
      <c r="J945" s="1"/>
      <c r="K945" s="1"/>
      <c r="L945" s="1"/>
      <c r="M945" s="1"/>
      <c r="N945" s="1"/>
      <c r="O945" s="1"/>
    </row>
    <row r="946" spans="1:15" ht="15.95" customHeight="1" x14ac:dyDescent="0.25">
      <c r="A946" s="4"/>
      <c r="B946" s="1"/>
      <c r="C946" s="1"/>
      <c r="D946" s="1"/>
      <c r="E946" s="1"/>
      <c r="F946" s="1"/>
      <c r="G946" s="1"/>
      <c r="H946" s="1"/>
      <c r="I946" s="1"/>
      <c r="J946" s="1"/>
      <c r="K946" s="1"/>
      <c r="L946" s="1"/>
      <c r="M946" s="1"/>
      <c r="N946" s="1"/>
      <c r="O946" s="1"/>
    </row>
    <row r="947" spans="1:15" ht="15.95" customHeight="1" x14ac:dyDescent="0.25">
      <c r="A947" s="4"/>
      <c r="B947" s="1"/>
      <c r="C947" s="1"/>
      <c r="D947" s="1"/>
      <c r="E947" s="1"/>
      <c r="F947" s="1"/>
      <c r="G947" s="1"/>
      <c r="H947" s="1"/>
      <c r="I947" s="1"/>
      <c r="J947" s="1"/>
      <c r="K947" s="1"/>
      <c r="L947" s="1"/>
      <c r="M947" s="1"/>
      <c r="N947" s="1"/>
      <c r="O947" s="1"/>
    </row>
    <row r="948" spans="1:15" ht="15.95" customHeight="1" x14ac:dyDescent="0.25">
      <c r="A948" s="4"/>
      <c r="B948" s="1"/>
      <c r="C948" s="1"/>
      <c r="D948" s="1"/>
      <c r="E948" s="1"/>
      <c r="F948" s="1"/>
      <c r="G948" s="1"/>
      <c r="H948" s="1"/>
      <c r="I948" s="1"/>
      <c r="J948" s="1"/>
      <c r="K948" s="1"/>
      <c r="L948" s="1"/>
      <c r="M948" s="1"/>
      <c r="N948" s="1"/>
      <c r="O948" s="1"/>
    </row>
    <row r="949" spans="1:15" ht="15.95" customHeight="1" x14ac:dyDescent="0.25">
      <c r="A949" s="4"/>
      <c r="B949" s="1"/>
      <c r="C949" s="1"/>
      <c r="D949" s="1"/>
      <c r="E949" s="1"/>
      <c r="F949" s="1"/>
      <c r="G949" s="1"/>
      <c r="H949" s="1"/>
      <c r="I949" s="1"/>
      <c r="J949" s="1"/>
      <c r="K949" s="1"/>
      <c r="L949" s="1"/>
      <c r="M949" s="1"/>
      <c r="N949" s="1"/>
      <c r="O949" s="1"/>
    </row>
    <row r="950" spans="1:15" ht="15.95" customHeight="1" x14ac:dyDescent="0.25">
      <c r="A950" s="4"/>
      <c r="B950" s="1"/>
      <c r="C950" s="1"/>
      <c r="D950" s="1"/>
      <c r="E950" s="1"/>
      <c r="F950" s="1"/>
      <c r="G950" s="1"/>
      <c r="H950" s="1"/>
      <c r="I950" s="1"/>
      <c r="J950" s="1"/>
      <c r="K950" s="1"/>
      <c r="L950" s="1"/>
      <c r="M950" s="1"/>
      <c r="N950" s="1"/>
      <c r="O950" s="1"/>
    </row>
    <row r="951" spans="1:15" ht="15.95" customHeight="1" x14ac:dyDescent="0.25">
      <c r="A951" s="4"/>
      <c r="B951" s="1"/>
      <c r="C951" s="1"/>
      <c r="D951" s="1"/>
      <c r="E951" s="1"/>
      <c r="F951" s="1"/>
      <c r="G951" s="1"/>
      <c r="H951" s="1"/>
      <c r="I951" s="1"/>
      <c r="J951" s="1"/>
      <c r="K951" s="1"/>
      <c r="L951" s="1"/>
      <c r="M951" s="1"/>
      <c r="N951" s="1"/>
      <c r="O951" s="1"/>
    </row>
    <row r="952" spans="1:15" ht="15.95" customHeight="1" x14ac:dyDescent="0.25">
      <c r="A952" s="4"/>
      <c r="B952" s="1"/>
      <c r="C952" s="1"/>
      <c r="D952" s="1"/>
      <c r="E952" s="1"/>
      <c r="F952" s="1"/>
      <c r="G952" s="1"/>
      <c r="H952" s="1"/>
      <c r="I952" s="1"/>
      <c r="J952" s="1"/>
      <c r="K952" s="1"/>
      <c r="L952" s="1"/>
      <c r="M952" s="1"/>
      <c r="N952" s="1"/>
      <c r="O952" s="1"/>
    </row>
    <row r="953" spans="1:15" ht="15.95" customHeight="1" x14ac:dyDescent="0.25">
      <c r="A953" s="4"/>
      <c r="B953" s="1"/>
      <c r="C953" s="1"/>
      <c r="D953" s="1"/>
      <c r="E953" s="1"/>
      <c r="F953" s="1"/>
      <c r="G953" s="1"/>
      <c r="H953" s="1"/>
      <c r="I953" s="1"/>
      <c r="J953" s="1"/>
      <c r="K953" s="1"/>
      <c r="L953" s="1"/>
      <c r="M953" s="1"/>
      <c r="N953" s="1"/>
      <c r="O953" s="1"/>
    </row>
    <row r="954" spans="1:15" ht="15.95" customHeight="1" x14ac:dyDescent="0.25">
      <c r="A954" s="4"/>
      <c r="B954" s="1"/>
      <c r="C954" s="1"/>
      <c r="D954" s="1"/>
      <c r="E954" s="1"/>
      <c r="F954" s="1"/>
      <c r="G954" s="1"/>
      <c r="H954" s="1"/>
      <c r="I954" s="1"/>
      <c r="J954" s="1"/>
      <c r="K954" s="1"/>
      <c r="L954" s="1"/>
      <c r="M954" s="1"/>
      <c r="N954" s="1"/>
      <c r="O954" s="1"/>
    </row>
    <row r="955" spans="1:15" ht="15.95" customHeight="1" x14ac:dyDescent="0.25">
      <c r="A955" s="4"/>
      <c r="B955" s="1"/>
      <c r="C955" s="1"/>
      <c r="D955" s="1"/>
      <c r="E955" s="1"/>
      <c r="F955" s="1"/>
      <c r="G955" s="1"/>
      <c r="H955" s="1"/>
      <c r="I955" s="1"/>
      <c r="J955" s="1"/>
      <c r="K955" s="1"/>
      <c r="L955" s="1"/>
      <c r="M955" s="1"/>
      <c r="N955" s="1"/>
      <c r="O955" s="1"/>
    </row>
    <row r="956" spans="1:15" ht="15.95" customHeight="1" x14ac:dyDescent="0.25">
      <c r="A956" s="4"/>
      <c r="B956" s="1"/>
      <c r="C956" s="1"/>
      <c r="D956" s="1"/>
      <c r="E956" s="1"/>
      <c r="F956" s="1"/>
      <c r="G956" s="1"/>
      <c r="H956" s="1"/>
      <c r="I956" s="1"/>
      <c r="J956" s="1"/>
      <c r="K956" s="1"/>
      <c r="L956" s="1"/>
      <c r="M956" s="1"/>
      <c r="N956" s="1"/>
      <c r="O956" s="1"/>
    </row>
    <row r="957" spans="1:15" ht="15.95" customHeight="1" x14ac:dyDescent="0.25">
      <c r="A957" s="4"/>
      <c r="B957" s="1"/>
      <c r="C957" s="1"/>
      <c r="D957" s="1"/>
      <c r="E957" s="1"/>
      <c r="F957" s="1"/>
      <c r="G957" s="1"/>
      <c r="H957" s="1"/>
      <c r="I957" s="1"/>
      <c r="J957" s="1"/>
      <c r="K957" s="1"/>
      <c r="L957" s="1"/>
      <c r="M957" s="1"/>
      <c r="N957" s="1"/>
      <c r="O957" s="1"/>
    </row>
    <row r="958" spans="1:15" ht="15.95" customHeight="1" x14ac:dyDescent="0.25">
      <c r="A958" s="4"/>
      <c r="B958" s="1"/>
      <c r="C958" s="1"/>
      <c r="D958" s="1"/>
      <c r="E958" s="1"/>
      <c r="F958" s="1"/>
      <c r="G958" s="1"/>
      <c r="H958" s="1"/>
      <c r="I958" s="1"/>
      <c r="J958" s="1"/>
      <c r="K958" s="1"/>
      <c r="L958" s="1"/>
      <c r="M958" s="1"/>
      <c r="N958" s="1"/>
      <c r="O958" s="1"/>
    </row>
    <row r="959" spans="1:15" ht="15.95" customHeight="1" x14ac:dyDescent="0.25">
      <c r="A959" s="4"/>
      <c r="B959" s="1"/>
      <c r="C959" s="1"/>
      <c r="D959" s="1"/>
      <c r="E959" s="1"/>
      <c r="F959" s="1"/>
      <c r="G959" s="1"/>
      <c r="H959" s="1"/>
      <c r="I959" s="1"/>
      <c r="J959" s="1"/>
      <c r="K959" s="1"/>
      <c r="L959" s="1"/>
      <c r="M959" s="1"/>
      <c r="N959" s="1"/>
      <c r="O959" s="1"/>
    </row>
    <row r="960" spans="1:15" ht="15.95" customHeight="1" x14ac:dyDescent="0.25">
      <c r="A960" s="4"/>
      <c r="B960" s="1"/>
      <c r="C960" s="1"/>
      <c r="D960" s="1"/>
      <c r="E960" s="1"/>
      <c r="F960" s="1"/>
      <c r="G960" s="1"/>
      <c r="H960" s="1"/>
      <c r="I960" s="1"/>
      <c r="J960" s="1"/>
      <c r="K960" s="1"/>
      <c r="L960" s="1"/>
      <c r="M960" s="1"/>
      <c r="N960" s="1"/>
      <c r="O960" s="1"/>
    </row>
    <row r="961" spans="1:15" ht="15.95" customHeight="1" x14ac:dyDescent="0.25">
      <c r="A961" s="4"/>
      <c r="B961" s="1"/>
      <c r="C961" s="1"/>
      <c r="D961" s="1"/>
      <c r="E961" s="1"/>
      <c r="F961" s="1"/>
      <c r="G961" s="1"/>
      <c r="H961" s="1"/>
      <c r="I961" s="1"/>
      <c r="J961" s="1"/>
      <c r="K961" s="1"/>
      <c r="L961" s="1"/>
      <c r="M961" s="1"/>
      <c r="N961" s="1"/>
      <c r="O961" s="1"/>
    </row>
    <row r="962" spans="1:15" ht="15.95" customHeight="1" x14ac:dyDescent="0.25">
      <c r="A962" s="4"/>
      <c r="B962" s="1"/>
      <c r="C962" s="1"/>
      <c r="D962" s="1"/>
      <c r="E962" s="1"/>
      <c r="F962" s="1"/>
      <c r="G962" s="1"/>
      <c r="H962" s="1"/>
      <c r="I962" s="1"/>
      <c r="J962" s="1"/>
      <c r="K962" s="1"/>
      <c r="L962" s="1"/>
      <c r="M962" s="1"/>
      <c r="N962" s="1"/>
      <c r="O962" s="1"/>
    </row>
    <row r="963" spans="1:15" ht="15.95" customHeight="1" x14ac:dyDescent="0.25">
      <c r="A963" s="4"/>
      <c r="B963" s="1"/>
      <c r="C963" s="1"/>
      <c r="D963" s="1"/>
      <c r="E963" s="1"/>
      <c r="F963" s="1"/>
      <c r="G963" s="1"/>
      <c r="H963" s="1"/>
      <c r="I963" s="1"/>
      <c r="J963" s="1"/>
      <c r="K963" s="1"/>
      <c r="L963" s="1"/>
      <c r="M963" s="1"/>
      <c r="N963" s="1"/>
      <c r="O963" s="1"/>
    </row>
    <row r="964" spans="1:15" ht="15.95" customHeight="1" x14ac:dyDescent="0.25">
      <c r="A964" s="4"/>
      <c r="B964" s="1"/>
      <c r="C964" s="1"/>
      <c r="D964" s="1"/>
      <c r="E964" s="1"/>
      <c r="F964" s="1"/>
      <c r="G964" s="1"/>
      <c r="H964" s="1"/>
      <c r="I964" s="1"/>
      <c r="J964" s="1"/>
      <c r="K964" s="1"/>
      <c r="L964" s="1"/>
      <c r="M964" s="1"/>
      <c r="N964" s="1"/>
      <c r="O964" s="1"/>
    </row>
    <row r="965" spans="1:15" ht="15.95" customHeight="1" x14ac:dyDescent="0.25">
      <c r="A965" s="4"/>
      <c r="B965" s="1"/>
      <c r="C965" s="1"/>
      <c r="D965" s="1"/>
      <c r="E965" s="1"/>
      <c r="F965" s="1"/>
      <c r="G965" s="1"/>
      <c r="H965" s="1"/>
      <c r="I965" s="1"/>
      <c r="J965" s="1"/>
      <c r="K965" s="1"/>
      <c r="L965" s="1"/>
      <c r="M965" s="1"/>
      <c r="N965" s="1"/>
      <c r="O965" s="1"/>
    </row>
    <row r="966" spans="1:15" ht="15.95" customHeight="1" x14ac:dyDescent="0.25">
      <c r="A966" s="4"/>
      <c r="B966" s="1"/>
      <c r="C966" s="1"/>
      <c r="D966" s="1"/>
      <c r="E966" s="1"/>
      <c r="F966" s="1"/>
      <c r="G966" s="1"/>
      <c r="H966" s="1"/>
      <c r="I966" s="1"/>
      <c r="J966" s="1"/>
      <c r="K966" s="1"/>
      <c r="L966" s="1"/>
      <c r="M966" s="1"/>
      <c r="N966" s="1"/>
      <c r="O966" s="1"/>
    </row>
    <row r="967" spans="1:15" ht="15.95" customHeight="1" x14ac:dyDescent="0.25">
      <c r="A967" s="4"/>
      <c r="B967" s="1"/>
      <c r="C967" s="1"/>
      <c r="D967" s="1"/>
      <c r="E967" s="1"/>
      <c r="F967" s="1"/>
      <c r="G967" s="1"/>
      <c r="H967" s="1"/>
      <c r="I967" s="1"/>
      <c r="J967" s="1"/>
      <c r="K967" s="1"/>
      <c r="L967" s="1"/>
      <c r="M967" s="1"/>
      <c r="N967" s="1"/>
      <c r="O967" s="1"/>
    </row>
    <row r="968" spans="1:15" ht="15.95" customHeight="1" x14ac:dyDescent="0.25">
      <c r="A968" s="4"/>
      <c r="B968" s="1"/>
      <c r="C968" s="1"/>
      <c r="D968" s="1"/>
      <c r="E968" s="1"/>
      <c r="F968" s="1"/>
      <c r="G968" s="1"/>
      <c r="H968" s="1"/>
      <c r="I968" s="1"/>
      <c r="J968" s="1"/>
      <c r="K968" s="1"/>
      <c r="L968" s="1"/>
      <c r="M968" s="1"/>
      <c r="N968" s="1"/>
      <c r="O968" s="1"/>
    </row>
    <row r="969" spans="1:15" ht="15.95" customHeight="1" x14ac:dyDescent="0.25">
      <c r="A969" s="4"/>
      <c r="B969" s="1"/>
      <c r="C969" s="1"/>
      <c r="D969" s="1"/>
      <c r="E969" s="1"/>
      <c r="F969" s="1"/>
      <c r="G969" s="1"/>
      <c r="H969" s="1"/>
      <c r="I969" s="1"/>
      <c r="J969" s="1"/>
      <c r="K969" s="1"/>
      <c r="L969" s="1"/>
      <c r="M969" s="1"/>
      <c r="N969" s="1"/>
      <c r="O969" s="1"/>
    </row>
    <row r="970" spans="1:15" ht="15.95" customHeight="1" x14ac:dyDescent="0.25">
      <c r="A970" s="4"/>
      <c r="B970" s="1"/>
      <c r="C970" s="1"/>
      <c r="D970" s="1"/>
      <c r="E970" s="1"/>
      <c r="F970" s="1"/>
      <c r="G970" s="1"/>
      <c r="H970" s="1"/>
      <c r="I970" s="1"/>
      <c r="J970" s="1"/>
      <c r="K970" s="1"/>
      <c r="L970" s="1"/>
      <c r="M970" s="1"/>
      <c r="N970" s="1"/>
      <c r="O970" s="1"/>
    </row>
    <row r="971" spans="1:15" ht="15.95" customHeight="1" x14ac:dyDescent="0.25">
      <c r="A971" s="4"/>
      <c r="B971" s="1"/>
      <c r="C971" s="1"/>
      <c r="D971" s="1"/>
      <c r="E971" s="1"/>
      <c r="F971" s="1"/>
      <c r="G971" s="1"/>
      <c r="H971" s="1"/>
      <c r="I971" s="1"/>
      <c r="J971" s="1"/>
      <c r="K971" s="1"/>
      <c r="L971" s="1"/>
      <c r="M971" s="1"/>
      <c r="N971" s="1"/>
      <c r="O971" s="1"/>
    </row>
    <row r="972" spans="1:15" ht="15.95" customHeight="1" x14ac:dyDescent="0.25">
      <c r="A972" s="4"/>
      <c r="B972" s="1"/>
      <c r="C972" s="1"/>
      <c r="D972" s="1"/>
      <c r="E972" s="1"/>
      <c r="F972" s="1"/>
      <c r="G972" s="1"/>
      <c r="H972" s="1"/>
      <c r="I972" s="1"/>
      <c r="J972" s="1"/>
      <c r="K972" s="1"/>
      <c r="L972" s="1"/>
      <c r="M972" s="1"/>
      <c r="N972" s="1"/>
      <c r="O972" s="1"/>
    </row>
    <row r="973" spans="1:15" ht="15.95" customHeight="1" x14ac:dyDescent="0.25">
      <c r="A973" s="4"/>
      <c r="B973" s="1"/>
      <c r="C973" s="1"/>
      <c r="D973" s="1"/>
      <c r="E973" s="1"/>
      <c r="F973" s="1"/>
      <c r="G973" s="1"/>
      <c r="H973" s="1"/>
      <c r="I973" s="1"/>
      <c r="J973" s="1"/>
      <c r="K973" s="1"/>
      <c r="L973" s="1"/>
      <c r="M973" s="1"/>
      <c r="N973" s="1"/>
      <c r="O973" s="1"/>
    </row>
    <row r="974" spans="1:15" ht="15.95" customHeight="1" x14ac:dyDescent="0.25">
      <c r="A974" s="4"/>
      <c r="B974" s="1"/>
      <c r="C974" s="1"/>
      <c r="D974" s="1"/>
      <c r="E974" s="1"/>
      <c r="F974" s="1"/>
      <c r="G974" s="1"/>
      <c r="H974" s="1"/>
      <c r="I974" s="1"/>
      <c r="J974" s="1"/>
      <c r="K974" s="1"/>
      <c r="L974" s="1"/>
      <c r="M974" s="1"/>
      <c r="N974" s="1"/>
      <c r="O974" s="1"/>
    </row>
    <row r="975" spans="1:15" ht="15.95" customHeight="1" x14ac:dyDescent="0.25">
      <c r="A975" s="4"/>
      <c r="B975" s="1"/>
      <c r="C975" s="1"/>
      <c r="D975" s="1"/>
      <c r="E975" s="1"/>
      <c r="F975" s="1"/>
      <c r="G975" s="1"/>
      <c r="H975" s="1"/>
      <c r="I975" s="1"/>
      <c r="J975" s="1"/>
      <c r="K975" s="1"/>
      <c r="L975" s="1"/>
      <c r="M975" s="1"/>
      <c r="N975" s="1"/>
      <c r="O975" s="1"/>
    </row>
    <row r="976" spans="1:15" ht="15.95" customHeight="1" x14ac:dyDescent="0.25">
      <c r="A976" s="4"/>
      <c r="B976" s="1"/>
      <c r="C976" s="1"/>
      <c r="D976" s="1"/>
      <c r="E976" s="1"/>
      <c r="F976" s="1"/>
      <c r="G976" s="1"/>
      <c r="H976" s="1"/>
      <c r="I976" s="1"/>
      <c r="J976" s="1"/>
      <c r="K976" s="1"/>
      <c r="L976" s="1"/>
      <c r="M976" s="1"/>
      <c r="N976" s="1"/>
      <c r="O976" s="1"/>
    </row>
    <row r="977" spans="1:15" ht="15.95" customHeight="1" x14ac:dyDescent="0.25">
      <c r="A977" s="4"/>
      <c r="B977" s="1"/>
      <c r="C977" s="1"/>
      <c r="D977" s="1"/>
      <c r="E977" s="1"/>
      <c r="F977" s="1"/>
      <c r="G977" s="1"/>
      <c r="H977" s="1"/>
      <c r="I977" s="1"/>
      <c r="J977" s="1"/>
      <c r="K977" s="1"/>
      <c r="L977" s="1"/>
      <c r="M977" s="1"/>
      <c r="N977" s="1"/>
      <c r="O977" s="1"/>
    </row>
    <row r="978" spans="1:15" ht="15.95" customHeight="1" x14ac:dyDescent="0.25">
      <c r="A978" s="4"/>
      <c r="B978" s="1"/>
      <c r="C978" s="1"/>
      <c r="D978" s="1"/>
      <c r="E978" s="1"/>
      <c r="F978" s="1"/>
      <c r="G978" s="1"/>
      <c r="H978" s="1"/>
      <c r="I978" s="1"/>
      <c r="J978" s="1"/>
      <c r="K978" s="1"/>
      <c r="L978" s="1"/>
      <c r="M978" s="1"/>
      <c r="N978" s="1"/>
      <c r="O978" s="1"/>
    </row>
    <row r="979" spans="1:15" ht="15.95" customHeight="1" x14ac:dyDescent="0.25">
      <c r="A979" s="4"/>
      <c r="B979" s="1"/>
      <c r="C979" s="1"/>
      <c r="D979" s="1"/>
      <c r="E979" s="1"/>
      <c r="F979" s="1"/>
      <c r="G979" s="1"/>
      <c r="H979" s="1"/>
      <c r="I979" s="1"/>
      <c r="J979" s="1"/>
      <c r="K979" s="1"/>
      <c r="L979" s="1"/>
      <c r="M979" s="1"/>
      <c r="N979" s="1"/>
      <c r="O979" s="1"/>
    </row>
    <row r="980" spans="1:15" ht="15.95" customHeight="1" x14ac:dyDescent="0.25">
      <c r="A980" s="4"/>
      <c r="B980" s="1"/>
      <c r="C980" s="1"/>
      <c r="D980" s="1"/>
      <c r="E980" s="1"/>
      <c r="F980" s="1"/>
      <c r="G980" s="1"/>
      <c r="H980" s="1"/>
      <c r="I980" s="1"/>
      <c r="J980" s="1"/>
      <c r="K980" s="1"/>
      <c r="L980" s="1"/>
      <c r="M980" s="1"/>
      <c r="N980" s="1"/>
      <c r="O980" s="1"/>
    </row>
    <row r="981" spans="1:15" ht="15.95" customHeight="1" x14ac:dyDescent="0.25">
      <c r="A981" s="4"/>
      <c r="B981" s="1"/>
      <c r="C981" s="1"/>
      <c r="D981" s="1"/>
      <c r="E981" s="1"/>
      <c r="F981" s="1"/>
      <c r="G981" s="1"/>
      <c r="H981" s="1"/>
      <c r="I981" s="1"/>
      <c r="J981" s="1"/>
      <c r="K981" s="1"/>
      <c r="L981" s="1"/>
      <c r="M981" s="1"/>
      <c r="N981" s="1"/>
      <c r="O981" s="1"/>
    </row>
    <row r="982" spans="1:15" ht="15.95" customHeight="1" x14ac:dyDescent="0.25">
      <c r="A982" s="4"/>
      <c r="B982" s="1"/>
      <c r="C982" s="1"/>
      <c r="D982" s="1"/>
      <c r="E982" s="1"/>
      <c r="F982" s="1"/>
      <c r="G982" s="1"/>
      <c r="H982" s="1"/>
      <c r="I982" s="1"/>
      <c r="J982" s="1"/>
      <c r="K982" s="1"/>
      <c r="L982" s="1"/>
      <c r="M982" s="1"/>
      <c r="N982" s="1"/>
      <c r="O982" s="1"/>
    </row>
    <row r="983" spans="1:15" ht="15.95" customHeight="1" x14ac:dyDescent="0.25">
      <c r="A983" s="4"/>
      <c r="B983" s="1"/>
      <c r="C983" s="1"/>
      <c r="D983" s="1"/>
      <c r="E983" s="1"/>
      <c r="F983" s="1"/>
      <c r="G983" s="1"/>
      <c r="H983" s="1"/>
      <c r="I983" s="1"/>
      <c r="J983" s="1"/>
      <c r="K983" s="1"/>
      <c r="L983" s="1"/>
      <c r="M983" s="1"/>
      <c r="N983" s="1"/>
      <c r="O983" s="1"/>
    </row>
    <row r="984" spans="1:15" ht="15.95" customHeight="1" x14ac:dyDescent="0.25">
      <c r="A984" s="4"/>
      <c r="B984" s="1"/>
      <c r="C984" s="1"/>
      <c r="D984" s="1"/>
      <c r="E984" s="1"/>
      <c r="F984" s="1"/>
      <c r="G984" s="1"/>
      <c r="H984" s="1"/>
      <c r="I984" s="1"/>
      <c r="J984" s="1"/>
      <c r="K984" s="1"/>
      <c r="L984" s="1"/>
      <c r="M984" s="1"/>
      <c r="N984" s="1"/>
      <c r="O984" s="1"/>
    </row>
    <row r="985" spans="1:15" ht="15.95" customHeight="1" x14ac:dyDescent="0.25">
      <c r="A985" s="4"/>
      <c r="B985" s="1"/>
      <c r="C985" s="1"/>
      <c r="D985" s="1"/>
      <c r="E985" s="8"/>
      <c r="F985" s="1"/>
      <c r="G985" s="1"/>
      <c r="H985" s="1"/>
      <c r="I985" s="1"/>
      <c r="J985" s="1"/>
      <c r="K985" s="1"/>
      <c r="L985" s="1"/>
      <c r="M985" s="1"/>
      <c r="N985" s="1"/>
      <c r="O985" s="1"/>
    </row>
    <row r="986" spans="1:15" ht="15.95" customHeight="1" x14ac:dyDescent="0.25">
      <c r="A986" s="4"/>
      <c r="B986" s="1"/>
      <c r="C986" s="1"/>
      <c r="D986" s="1"/>
      <c r="E986" s="1"/>
      <c r="F986" s="1"/>
      <c r="G986" s="1"/>
      <c r="H986" s="1"/>
      <c r="I986" s="1"/>
      <c r="J986" s="1"/>
      <c r="K986" s="1"/>
      <c r="L986" s="1"/>
      <c r="M986" s="1"/>
      <c r="N986" s="1"/>
      <c r="O986" s="1"/>
    </row>
    <row r="987" spans="1:15" ht="15.95" customHeight="1" x14ac:dyDescent="0.25">
      <c r="A987" s="4"/>
      <c r="B987" s="1"/>
      <c r="C987" s="1"/>
      <c r="D987" s="1"/>
      <c r="E987" s="1"/>
      <c r="F987" s="1"/>
      <c r="G987" s="1"/>
      <c r="H987" s="1"/>
      <c r="I987" s="1"/>
      <c r="J987" s="1"/>
      <c r="K987" s="1"/>
      <c r="L987" s="1"/>
      <c r="M987" s="1"/>
      <c r="N987" s="1"/>
      <c r="O987" s="1"/>
    </row>
    <row r="988" spans="1:15" ht="15.95" customHeight="1" x14ac:dyDescent="0.25">
      <c r="A988" s="4"/>
      <c r="B988" s="1"/>
      <c r="C988" s="1"/>
      <c r="D988" s="1"/>
      <c r="E988" s="1"/>
      <c r="F988" s="1"/>
      <c r="G988" s="1"/>
      <c r="H988" s="1"/>
      <c r="I988" s="1"/>
      <c r="J988" s="1"/>
      <c r="K988" s="1"/>
      <c r="L988" s="1"/>
      <c r="M988" s="1"/>
      <c r="N988" s="1"/>
      <c r="O988" s="1"/>
    </row>
    <row r="989" spans="1:15" ht="15.95" customHeight="1" x14ac:dyDescent="0.25">
      <c r="A989" s="4"/>
      <c r="B989" s="1"/>
      <c r="C989" s="1"/>
      <c r="D989" s="1"/>
      <c r="E989" s="1"/>
      <c r="F989" s="1"/>
      <c r="G989" s="1"/>
      <c r="H989" s="1"/>
      <c r="I989" s="1"/>
      <c r="J989" s="1"/>
      <c r="K989" s="1"/>
      <c r="L989" s="1"/>
      <c r="M989" s="1"/>
      <c r="N989" s="1"/>
      <c r="O989" s="1"/>
    </row>
    <row r="990" spans="1:15" ht="15.95" customHeight="1" x14ac:dyDescent="0.25">
      <c r="A990" s="4"/>
      <c r="B990" s="1"/>
      <c r="C990" s="1"/>
      <c r="D990" s="1"/>
      <c r="E990" s="8"/>
      <c r="F990" s="1"/>
      <c r="G990" s="1"/>
      <c r="H990" s="1"/>
      <c r="I990" s="1"/>
      <c r="J990" s="1"/>
      <c r="K990" s="1"/>
      <c r="L990" s="1"/>
      <c r="M990" s="1"/>
      <c r="N990" s="1"/>
      <c r="O990" s="1"/>
    </row>
    <row r="991" spans="1:15" ht="15.95" customHeight="1" x14ac:dyDescent="0.25">
      <c r="A991" s="4"/>
      <c r="B991" s="1"/>
      <c r="C991" s="1"/>
      <c r="D991" s="1"/>
      <c r="E991" s="1"/>
      <c r="F991" s="1"/>
      <c r="G991" s="1"/>
      <c r="H991" s="1"/>
      <c r="I991" s="1"/>
      <c r="J991" s="1"/>
      <c r="K991" s="1"/>
      <c r="L991" s="1"/>
      <c r="M991" s="1"/>
      <c r="N991" s="1"/>
      <c r="O991" s="1"/>
    </row>
    <row r="992" spans="1:15" ht="15.95" customHeight="1" x14ac:dyDescent="0.25">
      <c r="A992" s="4"/>
      <c r="B992" s="1"/>
      <c r="C992" s="1"/>
      <c r="D992" s="1"/>
      <c r="E992" s="8"/>
      <c r="F992" s="1"/>
      <c r="G992" s="1"/>
      <c r="H992" s="1"/>
      <c r="I992" s="1"/>
      <c r="J992" s="1"/>
      <c r="K992" s="1"/>
      <c r="L992" s="1"/>
      <c r="M992" s="1"/>
      <c r="N992" s="1"/>
      <c r="O992" s="1"/>
    </row>
    <row r="993" spans="1:15" ht="15.95" customHeight="1" x14ac:dyDescent="0.25">
      <c r="A993" s="4"/>
      <c r="B993" s="1"/>
      <c r="C993" s="1"/>
      <c r="D993" s="1"/>
      <c r="E993" s="1"/>
      <c r="F993" s="1"/>
      <c r="G993" s="1"/>
      <c r="H993" s="1"/>
      <c r="I993" s="1"/>
      <c r="J993" s="1"/>
      <c r="K993" s="1"/>
      <c r="L993" s="1"/>
      <c r="M993" s="1"/>
      <c r="N993" s="1"/>
      <c r="O993" s="1"/>
    </row>
    <row r="994" spans="1:15" ht="15.95" customHeight="1" x14ac:dyDescent="0.25">
      <c r="A994" s="4"/>
      <c r="B994" s="1"/>
      <c r="C994" s="1"/>
      <c r="D994" s="1"/>
      <c r="E994" s="1"/>
      <c r="F994" s="1"/>
      <c r="G994" s="1"/>
      <c r="H994" s="1"/>
      <c r="I994" s="1"/>
      <c r="J994" s="1"/>
      <c r="K994" s="1"/>
      <c r="L994" s="1"/>
      <c r="M994" s="1"/>
      <c r="N994" s="1"/>
      <c r="O994" s="1"/>
    </row>
    <row r="995" spans="1:15" ht="15.95" customHeight="1" x14ac:dyDescent="0.25">
      <c r="A995" s="4"/>
      <c r="B995" s="1"/>
      <c r="C995" s="1"/>
      <c r="D995" s="1"/>
      <c r="E995" s="1"/>
      <c r="F995" s="1"/>
      <c r="G995" s="1"/>
      <c r="H995" s="1"/>
      <c r="I995" s="1"/>
      <c r="J995" s="1"/>
      <c r="K995" s="1"/>
      <c r="L995" s="1"/>
      <c r="M995" s="1"/>
      <c r="N995" s="1"/>
      <c r="O995" s="1"/>
    </row>
    <row r="996" spans="1:15" ht="15.95" customHeight="1" x14ac:dyDescent="0.25">
      <c r="A996" s="4"/>
      <c r="B996" s="1"/>
      <c r="C996" s="1"/>
      <c r="D996" s="1"/>
      <c r="E996" s="1"/>
      <c r="F996" s="1"/>
      <c r="G996" s="1"/>
      <c r="H996" s="1"/>
      <c r="I996" s="1"/>
      <c r="J996" s="1"/>
      <c r="K996" s="1"/>
      <c r="L996" s="1"/>
      <c r="M996" s="1"/>
      <c r="N996" s="1"/>
      <c r="O996" s="1"/>
    </row>
    <row r="997" spans="1:15" ht="15.95" customHeight="1" x14ac:dyDescent="0.25">
      <c r="A997" s="4"/>
      <c r="B997" s="1"/>
      <c r="C997" s="1"/>
      <c r="D997" s="1"/>
      <c r="E997" s="8"/>
      <c r="F997" s="1"/>
      <c r="G997" s="1"/>
      <c r="H997" s="1"/>
      <c r="I997" s="1"/>
      <c r="J997" s="1"/>
      <c r="K997" s="1"/>
      <c r="L997" s="1"/>
      <c r="M997" s="1"/>
      <c r="N997" s="1"/>
      <c r="O997" s="1"/>
    </row>
    <row r="998" spans="1:15" ht="15.95" customHeight="1" x14ac:dyDescent="0.25">
      <c r="A998" s="4"/>
      <c r="B998" s="1"/>
      <c r="C998" s="1"/>
      <c r="D998" s="1"/>
      <c r="E998" s="1"/>
      <c r="F998" s="1"/>
      <c r="G998" s="1"/>
      <c r="H998" s="1"/>
      <c r="I998" s="1"/>
      <c r="J998" s="1"/>
      <c r="K998" s="1"/>
      <c r="L998" s="1"/>
      <c r="M998" s="1"/>
      <c r="N998" s="1"/>
      <c r="O998" s="1"/>
    </row>
    <row r="999" spans="1:15" ht="15.95" customHeight="1" x14ac:dyDescent="0.25">
      <c r="A999" s="4"/>
      <c r="B999" s="1"/>
      <c r="C999" s="1"/>
      <c r="D999" s="1"/>
      <c r="E999" s="8"/>
      <c r="F999" s="1"/>
      <c r="G999" s="1"/>
      <c r="H999" s="1"/>
      <c r="I999" s="1"/>
      <c r="J999" s="1"/>
      <c r="K999" s="1"/>
      <c r="L999" s="1"/>
      <c r="M999" s="1"/>
      <c r="N999" s="1"/>
      <c r="O999" s="1"/>
    </row>
    <row r="1000" spans="1:15" ht="15.95" customHeight="1" x14ac:dyDescent="0.25">
      <c r="A1000" s="4"/>
      <c r="B1000" s="1"/>
      <c r="C1000" s="1"/>
      <c r="D1000" s="1"/>
      <c r="E1000" s="1"/>
      <c r="F1000" s="1"/>
      <c r="G1000" s="1"/>
      <c r="H1000" s="1"/>
      <c r="I1000" s="1"/>
      <c r="J1000" s="1"/>
      <c r="K1000" s="1"/>
      <c r="L1000" s="1"/>
      <c r="M1000" s="1"/>
      <c r="N1000" s="1"/>
      <c r="O1000" s="1"/>
    </row>
    <row r="1001" spans="1:15" x14ac:dyDescent="0.25">
      <c r="A1001" s="28"/>
    </row>
    <row r="1002" spans="1:15" x14ac:dyDescent="0.25">
      <c r="A1002" s="28"/>
    </row>
    <row r="1003" spans="1:15" x14ac:dyDescent="0.25">
      <c r="A1003" s="28"/>
    </row>
    <row r="1004" spans="1:15" x14ac:dyDescent="0.25">
      <c r="A1004" s="28"/>
      <c r="E1004" s="27"/>
    </row>
    <row r="1005" spans="1:15" x14ac:dyDescent="0.25">
      <c r="A1005" s="28"/>
    </row>
    <row r="1006" spans="1:15" x14ac:dyDescent="0.25">
      <c r="A1006" s="28"/>
      <c r="E1006" s="27"/>
    </row>
    <row r="1007" spans="1:15" x14ac:dyDescent="0.25">
      <c r="A1007" s="28"/>
    </row>
    <row r="1008" spans="1:15" x14ac:dyDescent="0.25">
      <c r="A1008" s="28"/>
    </row>
    <row r="1009" spans="1:5" x14ac:dyDescent="0.25">
      <c r="A1009" s="28"/>
    </row>
    <row r="1010" spans="1:5" x14ac:dyDescent="0.25">
      <c r="A1010" s="28"/>
    </row>
    <row r="1011" spans="1:5" x14ac:dyDescent="0.25">
      <c r="A1011" s="28"/>
      <c r="E1011" s="27"/>
    </row>
    <row r="1012" spans="1:5" x14ac:dyDescent="0.25">
      <c r="A1012" s="28"/>
    </row>
    <row r="1013" spans="1:5" x14ac:dyDescent="0.25">
      <c r="A1013" s="28"/>
      <c r="E1013" s="27"/>
    </row>
    <row r="1014" spans="1:5" x14ac:dyDescent="0.25">
      <c r="A1014" s="28"/>
    </row>
    <row r="1015" spans="1:5" x14ac:dyDescent="0.25">
      <c r="A1015" s="28"/>
    </row>
    <row r="1016" spans="1:5" x14ac:dyDescent="0.25">
      <c r="A1016" s="28"/>
    </row>
    <row r="1017" spans="1:5" x14ac:dyDescent="0.25">
      <c r="A1017" s="28"/>
    </row>
    <row r="1018" spans="1:5" x14ac:dyDescent="0.25">
      <c r="A1018" s="28"/>
      <c r="E1018" s="27"/>
    </row>
    <row r="1019" spans="1:5" x14ac:dyDescent="0.25">
      <c r="A1019" s="28"/>
    </row>
    <row r="1020" spans="1:5" x14ac:dyDescent="0.25">
      <c r="A1020" s="28"/>
    </row>
    <row r="1021" spans="1:5" x14ac:dyDescent="0.25">
      <c r="A1021" s="28"/>
    </row>
    <row r="1022" spans="1:5" x14ac:dyDescent="0.25">
      <c r="A1022" s="28"/>
    </row>
    <row r="1023" spans="1:5" x14ac:dyDescent="0.25">
      <c r="A1023" s="28"/>
    </row>
    <row r="1024" spans="1:5" x14ac:dyDescent="0.25">
      <c r="A1024" s="28"/>
      <c r="E1024" s="27"/>
    </row>
    <row r="1025" spans="1:5" x14ac:dyDescent="0.25">
      <c r="A1025" s="28"/>
    </row>
    <row r="1026" spans="1:5" x14ac:dyDescent="0.25">
      <c r="A1026" s="28"/>
    </row>
    <row r="1027" spans="1:5" x14ac:dyDescent="0.25">
      <c r="A1027" s="28"/>
    </row>
    <row r="1028" spans="1:5" x14ac:dyDescent="0.25">
      <c r="A1028" s="28"/>
    </row>
    <row r="1029" spans="1:5" x14ac:dyDescent="0.25">
      <c r="A1029" s="28"/>
      <c r="E1029" s="27"/>
    </row>
    <row r="1030" spans="1:5" x14ac:dyDescent="0.25">
      <c r="A1030" s="28"/>
    </row>
    <row r="1031" spans="1:5" x14ac:dyDescent="0.25">
      <c r="A1031" s="28"/>
    </row>
    <row r="1032" spans="1:5" x14ac:dyDescent="0.25">
      <c r="A1032" s="28"/>
    </row>
    <row r="1033" spans="1:5" x14ac:dyDescent="0.25">
      <c r="A1033" s="28"/>
    </row>
    <row r="1034" spans="1:5" x14ac:dyDescent="0.25">
      <c r="A1034" s="28"/>
    </row>
    <row r="1035" spans="1:5" x14ac:dyDescent="0.25">
      <c r="A1035" s="28"/>
    </row>
    <row r="1036" spans="1:5" x14ac:dyDescent="0.25">
      <c r="A1036" s="28"/>
    </row>
    <row r="1037" spans="1:5" x14ac:dyDescent="0.25">
      <c r="A1037" s="28"/>
    </row>
    <row r="1038" spans="1:5" x14ac:dyDescent="0.25">
      <c r="A1038" s="28"/>
    </row>
    <row r="1039" spans="1:5" x14ac:dyDescent="0.25">
      <c r="A1039" s="28"/>
    </row>
    <row r="1040" spans="1:5" x14ac:dyDescent="0.25">
      <c r="A1040" s="28"/>
    </row>
    <row r="1041" spans="1:1" x14ac:dyDescent="0.25">
      <c r="A1041" s="28"/>
    </row>
    <row r="1042" spans="1:1" x14ac:dyDescent="0.25">
      <c r="A1042" s="28"/>
    </row>
    <row r="1043" spans="1:1" x14ac:dyDescent="0.25">
      <c r="A1043" s="28"/>
    </row>
    <row r="1044" spans="1:1" x14ac:dyDescent="0.25">
      <c r="A1044" s="28"/>
    </row>
    <row r="1045" spans="1:1" x14ac:dyDescent="0.25">
      <c r="A1045" s="28"/>
    </row>
    <row r="1046" spans="1:1" x14ac:dyDescent="0.25">
      <c r="A1046" s="28"/>
    </row>
    <row r="1047" spans="1:1" x14ac:dyDescent="0.25">
      <c r="A1047" s="28"/>
    </row>
    <row r="1048" spans="1:1" x14ac:dyDescent="0.25">
      <c r="A1048" s="28"/>
    </row>
    <row r="1049" spans="1:1" x14ac:dyDescent="0.25">
      <c r="A1049" s="28"/>
    </row>
    <row r="1050" spans="1:1" x14ac:dyDescent="0.25">
      <c r="A1050" s="28"/>
    </row>
    <row r="1051" spans="1:1" x14ac:dyDescent="0.25">
      <c r="A1051" s="28"/>
    </row>
    <row r="1052" spans="1:1" x14ac:dyDescent="0.25">
      <c r="A1052" s="28"/>
    </row>
    <row r="1053" spans="1:1" x14ac:dyDescent="0.25">
      <c r="A1053" s="28"/>
    </row>
    <row r="1054" spans="1:1" x14ac:dyDescent="0.25">
      <c r="A1054" s="28"/>
    </row>
    <row r="1055" spans="1:1" x14ac:dyDescent="0.25">
      <c r="A1055" s="28"/>
    </row>
    <row r="1056" spans="1:1" x14ac:dyDescent="0.25">
      <c r="A1056" s="28"/>
    </row>
    <row r="1057" spans="1:5" x14ac:dyDescent="0.25">
      <c r="A1057" s="28"/>
    </row>
    <row r="1058" spans="1:5" x14ac:dyDescent="0.25">
      <c r="A1058" s="28"/>
    </row>
    <row r="1059" spans="1:5" x14ac:dyDescent="0.25">
      <c r="A1059" s="28"/>
    </row>
    <row r="1060" spans="1:5" x14ac:dyDescent="0.25">
      <c r="A1060" s="28"/>
    </row>
    <row r="1061" spans="1:5" x14ac:dyDescent="0.25">
      <c r="A1061" s="28"/>
    </row>
    <row r="1062" spans="1:5" x14ac:dyDescent="0.25">
      <c r="A1062" s="28"/>
    </row>
    <row r="1063" spans="1:5" x14ac:dyDescent="0.25">
      <c r="A1063" s="28"/>
    </row>
    <row r="1064" spans="1:5" x14ac:dyDescent="0.25">
      <c r="A1064" s="28"/>
      <c r="E1064" s="29"/>
    </row>
    <row r="1065" spans="1:5" x14ac:dyDescent="0.25">
      <c r="A1065" s="28"/>
      <c r="E1065" s="27"/>
    </row>
    <row r="1066" spans="1:5" x14ac:dyDescent="0.25">
      <c r="A1066" s="28"/>
    </row>
    <row r="1067" spans="1:5" x14ac:dyDescent="0.25">
      <c r="A1067" s="28"/>
    </row>
    <row r="1068" spans="1:5" x14ac:dyDescent="0.25">
      <c r="A1068" s="28"/>
    </row>
    <row r="1069" spans="1:5" x14ac:dyDescent="0.25">
      <c r="A1069" s="28"/>
    </row>
    <row r="1070" spans="1:5" x14ac:dyDescent="0.25">
      <c r="A1070" s="28"/>
      <c r="E1070" s="27"/>
    </row>
    <row r="1071" spans="1:5" x14ac:dyDescent="0.25">
      <c r="A1071" s="28"/>
    </row>
    <row r="1072" spans="1:5" x14ac:dyDescent="0.25">
      <c r="A1072" s="28"/>
    </row>
    <row r="1073" spans="1:5" x14ac:dyDescent="0.25">
      <c r="A1073" s="28"/>
      <c r="E1073" s="29"/>
    </row>
    <row r="1074" spans="1:5" x14ac:dyDescent="0.25">
      <c r="A1074" s="28"/>
      <c r="E1074" s="27"/>
    </row>
    <row r="1075" spans="1:5" x14ac:dyDescent="0.25">
      <c r="A1075" s="28"/>
    </row>
    <row r="1076" spans="1:5" x14ac:dyDescent="0.25">
      <c r="A1076" s="28"/>
    </row>
    <row r="1077" spans="1:5" x14ac:dyDescent="0.25">
      <c r="A1077" s="28"/>
    </row>
    <row r="1078" spans="1:5" x14ac:dyDescent="0.25">
      <c r="A1078" s="28"/>
    </row>
    <row r="1079" spans="1:5" x14ac:dyDescent="0.25">
      <c r="A1079" s="28"/>
      <c r="E1079" s="27"/>
    </row>
    <row r="1080" spans="1:5" x14ac:dyDescent="0.25">
      <c r="A1080" s="28"/>
    </row>
    <row r="1081" spans="1:5" x14ac:dyDescent="0.25">
      <c r="A1081" s="28"/>
      <c r="E1081" s="29"/>
    </row>
    <row r="1082" spans="1:5" x14ac:dyDescent="0.25">
      <c r="A1082" s="28"/>
      <c r="E1082" s="27"/>
    </row>
    <row r="1083" spans="1:5" x14ac:dyDescent="0.25">
      <c r="A1083" s="28"/>
    </row>
    <row r="1084" spans="1:5" x14ac:dyDescent="0.25">
      <c r="A1084" s="28"/>
    </row>
    <row r="1085" spans="1:5" x14ac:dyDescent="0.25">
      <c r="A1085" s="28"/>
    </row>
    <row r="1086" spans="1:5" x14ac:dyDescent="0.25">
      <c r="A1086" s="28"/>
    </row>
    <row r="1087" spans="1:5" x14ac:dyDescent="0.25">
      <c r="A1087" s="28"/>
      <c r="E1087" s="27"/>
    </row>
    <row r="1088" spans="1:5" x14ac:dyDescent="0.25">
      <c r="A1088" s="28"/>
    </row>
    <row r="1089" spans="1:5" x14ac:dyDescent="0.25">
      <c r="A1089" s="28"/>
      <c r="E1089" s="29"/>
    </row>
    <row r="1090" spans="1:5" x14ac:dyDescent="0.25">
      <c r="A1090" s="28"/>
      <c r="E1090" s="27"/>
    </row>
    <row r="1091" spans="1:5" x14ac:dyDescent="0.25">
      <c r="A1091" s="28"/>
    </row>
    <row r="1092" spans="1:5" x14ac:dyDescent="0.25">
      <c r="A1092" s="28"/>
    </row>
    <row r="1093" spans="1:5" x14ac:dyDescent="0.25">
      <c r="A1093" s="28"/>
    </row>
    <row r="1094" spans="1:5" x14ac:dyDescent="0.25">
      <c r="A1094" s="28"/>
    </row>
    <row r="1095" spans="1:5" x14ac:dyDescent="0.25">
      <c r="A1095" s="28"/>
      <c r="E1095" s="27"/>
    </row>
    <row r="1096" spans="1:5" x14ac:dyDescent="0.25">
      <c r="A1096" s="28"/>
    </row>
    <row r="1097" spans="1:5" x14ac:dyDescent="0.25">
      <c r="A1097" s="28"/>
      <c r="E1097" s="29"/>
    </row>
    <row r="1098" spans="1:5" x14ac:dyDescent="0.25">
      <c r="A1098" s="28"/>
      <c r="E1098" s="27"/>
    </row>
    <row r="1099" spans="1:5" x14ac:dyDescent="0.25">
      <c r="A1099" s="28"/>
    </row>
    <row r="1100" spans="1:5" x14ac:dyDescent="0.25">
      <c r="A1100" s="28"/>
    </row>
    <row r="1101" spans="1:5" x14ac:dyDescent="0.25">
      <c r="A1101" s="28"/>
    </row>
    <row r="1102" spans="1:5" x14ac:dyDescent="0.25">
      <c r="A1102" s="28"/>
    </row>
    <row r="1103" spans="1:5" x14ac:dyDescent="0.25">
      <c r="A1103" s="28"/>
      <c r="E1103" s="27"/>
    </row>
    <row r="1104" spans="1:5" x14ac:dyDescent="0.25">
      <c r="A1104" s="28"/>
    </row>
    <row r="1105" spans="1:5" x14ac:dyDescent="0.25">
      <c r="A1105" s="28"/>
    </row>
    <row r="1106" spans="1:5" x14ac:dyDescent="0.25">
      <c r="A1106" s="28"/>
      <c r="E1106" s="29"/>
    </row>
    <row r="1107" spans="1:5" x14ac:dyDescent="0.25">
      <c r="A1107" s="28"/>
      <c r="E1107" s="27"/>
    </row>
    <row r="1108" spans="1:5" x14ac:dyDescent="0.25">
      <c r="A1108" s="28"/>
    </row>
    <row r="1109" spans="1:5" x14ac:dyDescent="0.25">
      <c r="A1109" s="28"/>
    </row>
    <row r="1110" spans="1:5" x14ac:dyDescent="0.25">
      <c r="A1110" s="28"/>
    </row>
    <row r="1111" spans="1:5" x14ac:dyDescent="0.25">
      <c r="A1111" s="28"/>
    </row>
    <row r="1112" spans="1:5" x14ac:dyDescent="0.25">
      <c r="A1112" s="28"/>
      <c r="E1112" s="27"/>
    </row>
    <row r="1113" spans="1:5" x14ac:dyDescent="0.25">
      <c r="A1113" s="28"/>
    </row>
    <row r="1114" spans="1:5" x14ac:dyDescent="0.25">
      <c r="A1114" s="28"/>
    </row>
    <row r="1115" spans="1:5" x14ac:dyDescent="0.25">
      <c r="A1115" s="28"/>
      <c r="E1115" s="29"/>
    </row>
    <row r="1116" spans="1:5" x14ac:dyDescent="0.25">
      <c r="A1116" s="28"/>
      <c r="E1116" s="27"/>
    </row>
    <row r="1117" spans="1:5" x14ac:dyDescent="0.25">
      <c r="A1117" s="28"/>
    </row>
    <row r="1118" spans="1:5" x14ac:dyDescent="0.25">
      <c r="A1118" s="28"/>
    </row>
    <row r="1119" spans="1:5" x14ac:dyDescent="0.25">
      <c r="A1119" s="28"/>
    </row>
    <row r="1120" spans="1:5" x14ac:dyDescent="0.25">
      <c r="A1120" s="28"/>
    </row>
    <row r="1121" spans="1:5" x14ac:dyDescent="0.25">
      <c r="A1121" s="28"/>
      <c r="E1121" s="27"/>
    </row>
    <row r="1122" spans="1:5" x14ac:dyDescent="0.25">
      <c r="A1122" s="28"/>
    </row>
    <row r="1123" spans="1:5" x14ac:dyDescent="0.25">
      <c r="A1123" s="28"/>
    </row>
    <row r="1124" spans="1:5" x14ac:dyDescent="0.25">
      <c r="A1124" s="28"/>
    </row>
    <row r="1125" spans="1:5" x14ac:dyDescent="0.25">
      <c r="A1125" s="28"/>
    </row>
    <row r="1126" spans="1:5" x14ac:dyDescent="0.25">
      <c r="A1126" s="28"/>
    </row>
    <row r="1127" spans="1:5" x14ac:dyDescent="0.25">
      <c r="A1127" s="28"/>
    </row>
    <row r="1128" spans="1:5" x14ac:dyDescent="0.25">
      <c r="A1128" s="28"/>
    </row>
    <row r="1129" spans="1:5" x14ac:dyDescent="0.25">
      <c r="A1129" s="28"/>
    </row>
    <row r="1130" spans="1:5" x14ac:dyDescent="0.25">
      <c r="A1130" s="28"/>
    </row>
    <row r="1131" spans="1:5" x14ac:dyDescent="0.25">
      <c r="A1131" s="28"/>
    </row>
    <row r="1132" spans="1:5" x14ac:dyDescent="0.25">
      <c r="A1132" s="28"/>
    </row>
    <row r="1133" spans="1:5" x14ac:dyDescent="0.25">
      <c r="A1133" s="28"/>
    </row>
    <row r="1134" spans="1:5" x14ac:dyDescent="0.25">
      <c r="A1134" s="28"/>
    </row>
    <row r="1135" spans="1:5" x14ac:dyDescent="0.25">
      <c r="A1135" s="28"/>
    </row>
    <row r="1136" spans="1:5" x14ac:dyDescent="0.25">
      <c r="A1136" s="28"/>
    </row>
    <row r="1137" spans="1:5" x14ac:dyDescent="0.25">
      <c r="A1137" s="28"/>
      <c r="E1137" s="29"/>
    </row>
    <row r="1138" spans="1:5" x14ac:dyDescent="0.25">
      <c r="A1138" s="28"/>
      <c r="E1138" s="27"/>
    </row>
    <row r="1139" spans="1:5" x14ac:dyDescent="0.25">
      <c r="A1139" s="28"/>
    </row>
    <row r="1140" spans="1:5" x14ac:dyDescent="0.25">
      <c r="A1140" s="28"/>
    </row>
    <row r="1141" spans="1:5" x14ac:dyDescent="0.25">
      <c r="A1141" s="28"/>
    </row>
    <row r="1142" spans="1:5" x14ac:dyDescent="0.25">
      <c r="A1142" s="28"/>
    </row>
    <row r="1143" spans="1:5" x14ac:dyDescent="0.25">
      <c r="A1143" s="28"/>
      <c r="E1143" s="27"/>
    </row>
    <row r="1144" spans="1:5" x14ac:dyDescent="0.25">
      <c r="A1144" s="28"/>
    </row>
    <row r="1145" spans="1:5" x14ac:dyDescent="0.25">
      <c r="A1145" s="28"/>
      <c r="E1145" s="29"/>
    </row>
    <row r="1146" spans="1:5" x14ac:dyDescent="0.25">
      <c r="A1146" s="28"/>
      <c r="E1146" s="27"/>
    </row>
    <row r="1147" spans="1:5" x14ac:dyDescent="0.25">
      <c r="A1147" s="28"/>
    </row>
    <row r="1148" spans="1:5" x14ac:dyDescent="0.25">
      <c r="A1148" s="28"/>
    </row>
    <row r="1149" spans="1:5" x14ac:dyDescent="0.25">
      <c r="A1149" s="28"/>
    </row>
    <row r="1150" spans="1:5" x14ac:dyDescent="0.25">
      <c r="A1150" s="28"/>
    </row>
    <row r="1151" spans="1:5" x14ac:dyDescent="0.25">
      <c r="A1151" s="28"/>
      <c r="E1151" s="27"/>
    </row>
    <row r="1152" spans="1:5" x14ac:dyDescent="0.25">
      <c r="A1152" s="28"/>
    </row>
    <row r="1153" spans="1:1" x14ac:dyDescent="0.25">
      <c r="A1153" s="28"/>
    </row>
    <row r="1154" spans="1:1" x14ac:dyDescent="0.25">
      <c r="A1154" s="28"/>
    </row>
    <row r="1155" spans="1:1" x14ac:dyDescent="0.25">
      <c r="A1155" s="28"/>
    </row>
    <row r="1156" spans="1:1" x14ac:dyDescent="0.25">
      <c r="A1156" s="28"/>
    </row>
    <row r="1157" spans="1:1" x14ac:dyDescent="0.25">
      <c r="A1157" s="28"/>
    </row>
    <row r="1158" spans="1:1" x14ac:dyDescent="0.25">
      <c r="A1158" s="28"/>
    </row>
    <row r="1159" spans="1:1" x14ac:dyDescent="0.25">
      <c r="A1159" s="28"/>
    </row>
    <row r="1160" spans="1:1" x14ac:dyDescent="0.25">
      <c r="A1160" s="28"/>
    </row>
    <row r="1161" spans="1:1" x14ac:dyDescent="0.25">
      <c r="A1161" s="28"/>
    </row>
    <row r="1162" spans="1:1" x14ac:dyDescent="0.25">
      <c r="A1162" s="28"/>
    </row>
    <row r="1163" spans="1:1" x14ac:dyDescent="0.25">
      <c r="A1163" s="28"/>
    </row>
    <row r="1164" spans="1:1" x14ac:dyDescent="0.25">
      <c r="A1164" s="28"/>
    </row>
    <row r="1165" spans="1:1" x14ac:dyDescent="0.25">
      <c r="A1165" s="28"/>
    </row>
    <row r="1166" spans="1:1" x14ac:dyDescent="0.25">
      <c r="A1166" s="28"/>
    </row>
    <row r="1167" spans="1:1" x14ac:dyDescent="0.25">
      <c r="A1167" s="28"/>
    </row>
    <row r="1168" spans="1:1" x14ac:dyDescent="0.25">
      <c r="A1168" s="28"/>
    </row>
    <row r="1169" spans="1:1" x14ac:dyDescent="0.25">
      <c r="A1169" s="28"/>
    </row>
    <row r="1170" spans="1:1" x14ac:dyDescent="0.25">
      <c r="A1170" s="28"/>
    </row>
    <row r="1171" spans="1:1" x14ac:dyDescent="0.25">
      <c r="A1171" s="28"/>
    </row>
    <row r="1172" spans="1:1" x14ac:dyDescent="0.25">
      <c r="A1172" s="28"/>
    </row>
    <row r="1173" spans="1:1" x14ac:dyDescent="0.25">
      <c r="A1173" s="28"/>
    </row>
    <row r="1174" spans="1:1" x14ac:dyDescent="0.25">
      <c r="A1174" s="28"/>
    </row>
    <row r="1175" spans="1:1" x14ac:dyDescent="0.25">
      <c r="A1175" s="28"/>
    </row>
    <row r="1176" spans="1:1" x14ac:dyDescent="0.25">
      <c r="A1176" s="28"/>
    </row>
    <row r="1177" spans="1:1" x14ac:dyDescent="0.25">
      <c r="A1177" s="28"/>
    </row>
    <row r="1178" spans="1:1" x14ac:dyDescent="0.25">
      <c r="A1178" s="28"/>
    </row>
    <row r="1179" spans="1:1" x14ac:dyDescent="0.25">
      <c r="A1179" s="28"/>
    </row>
    <row r="1180" spans="1:1" x14ac:dyDescent="0.25">
      <c r="A1180" s="28"/>
    </row>
    <row r="1181" spans="1:1" x14ac:dyDescent="0.25">
      <c r="A1181" s="28"/>
    </row>
    <row r="1182" spans="1:1" x14ac:dyDescent="0.25">
      <c r="A1182" s="28"/>
    </row>
    <row r="1183" spans="1:1" x14ac:dyDescent="0.25">
      <c r="A1183" s="28"/>
    </row>
    <row r="1184" spans="1:1" x14ac:dyDescent="0.25">
      <c r="A1184" s="28"/>
    </row>
    <row r="1185" spans="1:1" x14ac:dyDescent="0.25">
      <c r="A1185" s="28"/>
    </row>
    <row r="1186" spans="1:1" x14ac:dyDescent="0.25">
      <c r="A1186" s="28"/>
    </row>
    <row r="1187" spans="1:1" x14ac:dyDescent="0.25">
      <c r="A1187" s="28"/>
    </row>
    <row r="1188" spans="1:1" x14ac:dyDescent="0.25">
      <c r="A1188" s="28"/>
    </row>
    <row r="1189" spans="1:1" x14ac:dyDescent="0.25">
      <c r="A1189" s="28"/>
    </row>
    <row r="1190" spans="1:1" x14ac:dyDescent="0.25">
      <c r="A1190" s="28"/>
    </row>
    <row r="1191" spans="1:1" x14ac:dyDescent="0.25">
      <c r="A1191" s="28"/>
    </row>
    <row r="1192" spans="1:1" x14ac:dyDescent="0.25">
      <c r="A1192" s="28"/>
    </row>
    <row r="1193" spans="1:1" x14ac:dyDescent="0.25">
      <c r="A1193" s="28"/>
    </row>
    <row r="1194" spans="1:1" x14ac:dyDescent="0.25">
      <c r="A1194" s="28"/>
    </row>
    <row r="1195" spans="1:1" x14ac:dyDescent="0.25">
      <c r="A1195" s="28"/>
    </row>
    <row r="1196" spans="1:1" x14ac:dyDescent="0.25">
      <c r="A1196" s="28"/>
    </row>
    <row r="1197" spans="1:1" x14ac:dyDescent="0.25">
      <c r="A1197" s="28"/>
    </row>
    <row r="1198" spans="1:1" x14ac:dyDescent="0.25">
      <c r="A1198" s="28"/>
    </row>
    <row r="1199" spans="1:1" x14ac:dyDescent="0.25">
      <c r="A1199" s="28"/>
    </row>
    <row r="1200" spans="1:1" x14ac:dyDescent="0.25">
      <c r="A1200" s="28"/>
    </row>
    <row r="1201" spans="1:5" x14ac:dyDescent="0.25">
      <c r="A1201" s="28"/>
    </row>
    <row r="1202" spans="1:5" x14ac:dyDescent="0.25">
      <c r="A1202" s="28"/>
    </row>
    <row r="1203" spans="1:5" x14ac:dyDescent="0.25">
      <c r="A1203" s="28"/>
    </row>
    <row r="1204" spans="1:5" x14ac:dyDescent="0.25">
      <c r="A1204" s="28"/>
    </row>
    <row r="1205" spans="1:5" x14ac:dyDescent="0.25">
      <c r="A1205" s="28"/>
    </row>
    <row r="1206" spans="1:5" x14ac:dyDescent="0.25">
      <c r="A1206" s="28"/>
    </row>
    <row r="1207" spans="1:5" x14ac:dyDescent="0.25">
      <c r="A1207" s="28"/>
    </row>
    <row r="1208" spans="1:5" x14ac:dyDescent="0.25">
      <c r="A1208" s="28"/>
      <c r="E1208" s="29"/>
    </row>
    <row r="1209" spans="1:5" x14ac:dyDescent="0.25">
      <c r="A1209" s="28"/>
      <c r="E1209" s="27"/>
    </row>
    <row r="1210" spans="1:5" x14ac:dyDescent="0.25">
      <c r="A1210" s="28"/>
    </row>
    <row r="1211" spans="1:5" x14ac:dyDescent="0.25">
      <c r="A1211" s="28"/>
    </row>
    <row r="1212" spans="1:5" x14ac:dyDescent="0.25">
      <c r="A1212" s="28"/>
    </row>
    <row r="1213" spans="1:5" x14ac:dyDescent="0.25">
      <c r="A1213" s="28"/>
    </row>
    <row r="1214" spans="1:5" x14ac:dyDescent="0.25">
      <c r="A1214" s="28"/>
      <c r="E1214" s="27"/>
    </row>
    <row r="1215" spans="1:5" x14ac:dyDescent="0.25">
      <c r="A1215" s="28"/>
    </row>
    <row r="1216" spans="1:5" x14ac:dyDescent="0.25">
      <c r="A1216" s="28"/>
      <c r="E1216" s="29"/>
    </row>
    <row r="1217" spans="1:5" x14ac:dyDescent="0.25">
      <c r="A1217" s="28"/>
      <c r="E1217" s="27"/>
    </row>
    <row r="1218" spans="1:5" x14ac:dyDescent="0.25">
      <c r="A1218" s="28"/>
    </row>
    <row r="1219" spans="1:5" x14ac:dyDescent="0.25">
      <c r="A1219" s="28"/>
    </row>
    <row r="1220" spans="1:5" x14ac:dyDescent="0.25">
      <c r="A1220" s="28"/>
    </row>
    <row r="1221" spans="1:5" x14ac:dyDescent="0.25">
      <c r="A1221" s="28"/>
    </row>
    <row r="1222" spans="1:5" x14ac:dyDescent="0.25">
      <c r="A1222" s="28"/>
      <c r="E1222" s="27"/>
    </row>
    <row r="1223" spans="1:5" x14ac:dyDescent="0.25">
      <c r="A1223" s="28"/>
    </row>
    <row r="1224" spans="1:5" x14ac:dyDescent="0.25">
      <c r="A1224" s="28"/>
      <c r="E1224" s="29"/>
    </row>
    <row r="1225" spans="1:5" x14ac:dyDescent="0.25">
      <c r="A1225" s="28"/>
      <c r="E1225" s="27"/>
    </row>
    <row r="1226" spans="1:5" x14ac:dyDescent="0.25">
      <c r="A1226" s="28"/>
    </row>
    <row r="1227" spans="1:5" x14ac:dyDescent="0.25">
      <c r="A1227" s="28"/>
    </row>
    <row r="1228" spans="1:5" x14ac:dyDescent="0.25">
      <c r="A1228" s="28"/>
    </row>
    <row r="1229" spans="1:5" x14ac:dyDescent="0.25">
      <c r="A1229" s="28"/>
    </row>
    <row r="1230" spans="1:5" x14ac:dyDescent="0.25">
      <c r="A1230" s="28"/>
      <c r="E1230" s="27"/>
    </row>
    <row r="1231" spans="1:5" x14ac:dyDescent="0.25">
      <c r="A1231" s="28"/>
    </row>
    <row r="1232" spans="1:5" x14ac:dyDescent="0.25">
      <c r="A1232" s="28"/>
      <c r="E1232" s="29"/>
    </row>
    <row r="1233" spans="1:5" x14ac:dyDescent="0.25">
      <c r="A1233" s="28"/>
      <c r="E1233" s="27"/>
    </row>
    <row r="1234" spans="1:5" x14ac:dyDescent="0.25">
      <c r="A1234" s="28"/>
    </row>
    <row r="1235" spans="1:5" x14ac:dyDescent="0.25">
      <c r="A1235" s="28"/>
    </row>
    <row r="1236" spans="1:5" x14ac:dyDescent="0.25">
      <c r="A1236" s="28"/>
    </row>
    <row r="1237" spans="1:5" x14ac:dyDescent="0.25">
      <c r="A1237" s="28"/>
    </row>
    <row r="1238" spans="1:5" x14ac:dyDescent="0.25">
      <c r="A1238" s="28"/>
      <c r="E1238" s="27"/>
    </row>
    <row r="1239" spans="1:5" x14ac:dyDescent="0.25">
      <c r="A1239" s="28"/>
    </row>
    <row r="1240" spans="1:5" x14ac:dyDescent="0.25">
      <c r="A1240" s="28"/>
      <c r="E1240" s="29"/>
    </row>
    <row r="1241" spans="1:5" x14ac:dyDescent="0.25">
      <c r="A1241" s="28"/>
      <c r="E1241" s="27"/>
    </row>
    <row r="1242" spans="1:5" x14ac:dyDescent="0.25">
      <c r="A1242" s="28"/>
    </row>
    <row r="1243" spans="1:5" x14ac:dyDescent="0.25">
      <c r="A1243" s="28"/>
    </row>
    <row r="1244" spans="1:5" x14ac:dyDescent="0.25">
      <c r="A1244" s="28"/>
    </row>
    <row r="1245" spans="1:5" x14ac:dyDescent="0.25">
      <c r="A1245" s="28"/>
    </row>
    <row r="1246" spans="1:5" x14ac:dyDescent="0.25">
      <c r="A1246" s="28"/>
      <c r="E1246" s="27"/>
    </row>
    <row r="1247" spans="1:5" x14ac:dyDescent="0.25">
      <c r="A1247" s="28"/>
    </row>
    <row r="1248" spans="1:5" x14ac:dyDescent="0.25">
      <c r="A1248" s="28"/>
      <c r="E1248" s="29"/>
    </row>
    <row r="1249" spans="1:5" x14ac:dyDescent="0.25">
      <c r="A1249" s="28"/>
      <c r="E1249" s="27"/>
    </row>
    <row r="1250" spans="1:5" x14ac:dyDescent="0.25">
      <c r="A1250" s="28"/>
    </row>
    <row r="1251" spans="1:5" x14ac:dyDescent="0.25">
      <c r="A1251" s="28"/>
    </row>
    <row r="1252" spans="1:5" x14ac:dyDescent="0.25">
      <c r="A1252" s="28"/>
    </row>
    <row r="1253" spans="1:5" x14ac:dyDescent="0.25">
      <c r="A1253" s="28"/>
    </row>
    <row r="1254" spans="1:5" x14ac:dyDescent="0.25">
      <c r="A1254" s="28"/>
      <c r="E1254" s="27"/>
    </row>
    <row r="1255" spans="1:5" x14ac:dyDescent="0.25">
      <c r="A1255" s="28"/>
    </row>
    <row r="1256" spans="1:5" x14ac:dyDescent="0.25">
      <c r="A1256" s="28"/>
    </row>
    <row r="1257" spans="1:5" x14ac:dyDescent="0.25">
      <c r="A1257" s="28"/>
    </row>
    <row r="1258" spans="1:5" x14ac:dyDescent="0.25">
      <c r="A1258" s="28"/>
    </row>
    <row r="1259" spans="1:5" x14ac:dyDescent="0.25">
      <c r="A1259" s="28"/>
      <c r="E1259" s="29"/>
    </row>
    <row r="1260" spans="1:5" x14ac:dyDescent="0.25">
      <c r="A1260" s="28"/>
      <c r="E1260" s="27"/>
    </row>
    <row r="1261" spans="1:5" x14ac:dyDescent="0.25">
      <c r="A1261" s="28"/>
    </row>
    <row r="1262" spans="1:5" x14ac:dyDescent="0.25">
      <c r="A1262" s="28"/>
    </row>
    <row r="1263" spans="1:5" x14ac:dyDescent="0.25">
      <c r="A1263" s="28"/>
    </row>
    <row r="1264" spans="1:5" x14ac:dyDescent="0.25">
      <c r="A1264" s="28"/>
    </row>
    <row r="1265" spans="1:5" x14ac:dyDescent="0.25">
      <c r="A1265" s="28"/>
      <c r="E1265" s="27"/>
    </row>
    <row r="1266" spans="1:5" x14ac:dyDescent="0.25">
      <c r="A1266" s="28"/>
    </row>
    <row r="1267" spans="1:5" x14ac:dyDescent="0.25">
      <c r="A1267" s="28"/>
      <c r="E1267" s="29"/>
    </row>
    <row r="1268" spans="1:5" x14ac:dyDescent="0.25">
      <c r="A1268" s="28"/>
      <c r="E1268" s="27"/>
    </row>
    <row r="1269" spans="1:5" x14ac:dyDescent="0.25">
      <c r="A1269" s="28"/>
    </row>
    <row r="1270" spans="1:5" x14ac:dyDescent="0.25">
      <c r="A1270" s="28"/>
    </row>
    <row r="1271" spans="1:5" x14ac:dyDescent="0.25">
      <c r="A1271" s="28"/>
    </row>
    <row r="1272" spans="1:5" x14ac:dyDescent="0.25">
      <c r="A1272" s="28"/>
    </row>
    <row r="1273" spans="1:5" x14ac:dyDescent="0.25">
      <c r="A1273" s="28"/>
      <c r="E1273" s="27"/>
    </row>
    <row r="1274" spans="1:5" x14ac:dyDescent="0.25">
      <c r="A1274" s="28"/>
    </row>
    <row r="1275" spans="1:5" x14ac:dyDescent="0.25">
      <c r="A1275" s="28"/>
      <c r="E1275" s="29"/>
    </row>
    <row r="1276" spans="1:5" x14ac:dyDescent="0.25">
      <c r="A1276" s="28"/>
      <c r="E1276" s="27"/>
    </row>
    <row r="1277" spans="1:5" x14ac:dyDescent="0.25">
      <c r="A1277" s="28"/>
    </row>
    <row r="1278" spans="1:5" x14ac:dyDescent="0.25">
      <c r="A1278" s="28"/>
    </row>
    <row r="1279" spans="1:5" x14ac:dyDescent="0.25">
      <c r="A1279" s="28"/>
    </row>
    <row r="1280" spans="1:5" x14ac:dyDescent="0.25">
      <c r="A1280" s="28"/>
    </row>
    <row r="1281" spans="1:5" x14ac:dyDescent="0.25">
      <c r="A1281" s="28"/>
      <c r="E1281" s="27"/>
    </row>
    <row r="1282" spans="1:5" x14ac:dyDescent="0.25">
      <c r="A1282" s="28"/>
    </row>
    <row r="1283" spans="1:5" x14ac:dyDescent="0.25">
      <c r="A1283" s="28"/>
      <c r="E1283" s="29"/>
    </row>
    <row r="1284" spans="1:5" x14ac:dyDescent="0.25">
      <c r="A1284" s="28"/>
      <c r="E1284" s="27"/>
    </row>
    <row r="1285" spans="1:5" x14ac:dyDescent="0.25">
      <c r="A1285" s="28"/>
    </row>
    <row r="1286" spans="1:5" x14ac:dyDescent="0.25">
      <c r="A1286" s="28"/>
    </row>
    <row r="1287" spans="1:5" x14ac:dyDescent="0.25">
      <c r="A1287" s="28"/>
    </row>
    <row r="1288" spans="1:5" x14ac:dyDescent="0.25">
      <c r="A1288" s="28"/>
    </row>
    <row r="1289" spans="1:5" x14ac:dyDescent="0.25">
      <c r="A1289" s="28"/>
      <c r="E1289" s="27"/>
    </row>
    <row r="1290" spans="1:5" x14ac:dyDescent="0.25">
      <c r="A1290" s="28"/>
    </row>
    <row r="1291" spans="1:5" x14ac:dyDescent="0.25">
      <c r="A1291" s="28"/>
      <c r="E1291" s="29"/>
    </row>
    <row r="1292" spans="1:5" x14ac:dyDescent="0.25">
      <c r="A1292" s="28"/>
      <c r="E1292" s="27"/>
    </row>
    <row r="1293" spans="1:5" x14ac:dyDescent="0.25">
      <c r="A1293" s="28"/>
    </row>
    <row r="1294" spans="1:5" x14ac:dyDescent="0.25">
      <c r="A1294" s="28"/>
    </row>
    <row r="1295" spans="1:5" x14ac:dyDescent="0.25">
      <c r="A1295" s="28"/>
    </row>
    <row r="1296" spans="1:5" x14ac:dyDescent="0.25">
      <c r="A1296" s="28"/>
    </row>
    <row r="1297" spans="1:5" x14ac:dyDescent="0.25">
      <c r="A1297" s="28"/>
      <c r="E1297" s="27"/>
    </row>
    <row r="1298" spans="1:5" x14ac:dyDescent="0.25">
      <c r="A1298" s="28"/>
    </row>
    <row r="1299" spans="1:5" x14ac:dyDescent="0.25">
      <c r="A1299" s="28"/>
      <c r="E1299" s="29"/>
    </row>
    <row r="1300" spans="1:5" x14ac:dyDescent="0.25">
      <c r="A1300" s="28"/>
      <c r="E1300" s="27"/>
    </row>
    <row r="1301" spans="1:5" x14ac:dyDescent="0.25">
      <c r="A1301" s="28"/>
    </row>
    <row r="1302" spans="1:5" x14ac:dyDescent="0.25">
      <c r="A1302" s="28"/>
    </row>
    <row r="1303" spans="1:5" x14ac:dyDescent="0.25">
      <c r="A1303" s="28"/>
    </row>
    <row r="1304" spans="1:5" x14ac:dyDescent="0.25">
      <c r="A1304" s="28"/>
    </row>
    <row r="1305" spans="1:5" x14ac:dyDescent="0.25">
      <c r="A1305" s="28"/>
      <c r="E1305" s="27"/>
    </row>
    <row r="1306" spans="1:5" x14ac:dyDescent="0.25">
      <c r="A1306" s="28"/>
    </row>
    <row r="1307" spans="1:5" x14ac:dyDescent="0.25">
      <c r="A1307" s="28"/>
      <c r="E1307" s="29"/>
    </row>
    <row r="1308" spans="1:5" x14ac:dyDescent="0.25">
      <c r="A1308" s="28"/>
      <c r="E1308" s="27"/>
    </row>
    <row r="1309" spans="1:5" x14ac:dyDescent="0.25">
      <c r="A1309" s="28"/>
    </row>
    <row r="1310" spans="1:5" x14ac:dyDescent="0.25">
      <c r="A1310" s="28"/>
    </row>
    <row r="1311" spans="1:5" x14ac:dyDescent="0.25">
      <c r="A1311" s="28"/>
    </row>
    <row r="1312" spans="1:5" x14ac:dyDescent="0.25">
      <c r="A1312" s="28"/>
    </row>
    <row r="1313" spans="1:5" x14ac:dyDescent="0.25">
      <c r="A1313" s="28"/>
      <c r="E1313" s="27"/>
    </row>
    <row r="1314" spans="1:5" x14ac:dyDescent="0.25">
      <c r="A1314" s="28"/>
    </row>
    <row r="1315" spans="1:5" x14ac:dyDescent="0.25">
      <c r="A1315" s="28"/>
      <c r="E1315" s="29"/>
    </row>
    <row r="1316" spans="1:5" x14ac:dyDescent="0.25">
      <c r="A1316" s="28"/>
      <c r="E1316" s="27"/>
    </row>
    <row r="1317" spans="1:5" x14ac:dyDescent="0.25">
      <c r="A1317" s="28"/>
    </row>
    <row r="1318" spans="1:5" x14ac:dyDescent="0.25">
      <c r="A1318" s="28"/>
    </row>
    <row r="1319" spans="1:5" x14ac:dyDescent="0.25">
      <c r="A1319" s="28"/>
    </row>
    <row r="1320" spans="1:5" x14ac:dyDescent="0.25">
      <c r="A1320" s="28"/>
    </row>
    <row r="1321" spans="1:5" x14ac:dyDescent="0.25">
      <c r="A1321" s="28"/>
      <c r="E1321" s="27"/>
    </row>
    <row r="1322" spans="1:5" x14ac:dyDescent="0.25">
      <c r="A1322" s="28"/>
    </row>
    <row r="1323" spans="1:5" x14ac:dyDescent="0.25">
      <c r="A1323" s="28"/>
      <c r="E1323" s="29"/>
    </row>
    <row r="1324" spans="1:5" x14ac:dyDescent="0.25">
      <c r="A1324" s="28"/>
      <c r="E1324" s="27"/>
    </row>
    <row r="1325" spans="1:5" x14ac:dyDescent="0.25">
      <c r="A1325" s="28"/>
    </row>
    <row r="1326" spans="1:5" x14ac:dyDescent="0.25">
      <c r="A1326" s="28"/>
    </row>
    <row r="1327" spans="1:5" x14ac:dyDescent="0.25">
      <c r="A1327" s="28"/>
    </row>
    <row r="1328" spans="1:5" x14ac:dyDescent="0.25">
      <c r="A1328" s="28"/>
    </row>
    <row r="1329" spans="1:5" x14ac:dyDescent="0.25">
      <c r="A1329" s="28"/>
      <c r="E1329" s="27"/>
    </row>
    <row r="1330" spans="1:5" x14ac:dyDescent="0.25">
      <c r="A1330" s="28"/>
    </row>
    <row r="1331" spans="1:5" x14ac:dyDescent="0.25">
      <c r="A1331" s="28"/>
      <c r="E1331" s="29"/>
    </row>
    <row r="1332" spans="1:5" x14ac:dyDescent="0.25">
      <c r="A1332" s="28"/>
      <c r="E1332" s="27"/>
    </row>
    <row r="1333" spans="1:5" x14ac:dyDescent="0.25">
      <c r="A1333" s="28"/>
    </row>
    <row r="1334" spans="1:5" x14ac:dyDescent="0.25">
      <c r="A1334" s="28"/>
    </row>
    <row r="1335" spans="1:5" x14ac:dyDescent="0.25">
      <c r="A1335" s="28"/>
    </row>
    <row r="1336" spans="1:5" x14ac:dyDescent="0.25">
      <c r="A1336" s="28"/>
    </row>
    <row r="1337" spans="1:5" x14ac:dyDescent="0.25">
      <c r="A1337" s="28"/>
      <c r="E1337" s="27"/>
    </row>
    <row r="1338" spans="1:5" x14ac:dyDescent="0.25">
      <c r="A1338" s="28"/>
      <c r="E1338" s="29"/>
    </row>
    <row r="1339" spans="1:5" x14ac:dyDescent="0.25">
      <c r="A1339" s="28"/>
      <c r="E1339" s="27"/>
    </row>
    <row r="1340" spans="1:5" x14ac:dyDescent="0.25">
      <c r="A1340" s="28"/>
    </row>
    <row r="1341" spans="1:5" x14ac:dyDescent="0.25">
      <c r="A1341" s="28"/>
    </row>
    <row r="1342" spans="1:5" x14ac:dyDescent="0.25">
      <c r="A1342" s="28"/>
    </row>
    <row r="1343" spans="1:5" x14ac:dyDescent="0.25">
      <c r="A1343" s="28"/>
    </row>
    <row r="1344" spans="1:5" x14ac:dyDescent="0.25">
      <c r="A1344" s="28"/>
      <c r="E1344" s="27"/>
    </row>
    <row r="1345" spans="1:5" x14ac:dyDescent="0.25">
      <c r="A1345" s="28"/>
    </row>
    <row r="1346" spans="1:5" x14ac:dyDescent="0.25">
      <c r="A1346" s="28"/>
      <c r="E1346" s="29"/>
    </row>
    <row r="1347" spans="1:5" x14ac:dyDescent="0.25">
      <c r="A1347" s="28"/>
      <c r="E1347" s="27"/>
    </row>
    <row r="1348" spans="1:5" x14ac:dyDescent="0.25">
      <c r="A1348" s="28"/>
    </row>
    <row r="1349" spans="1:5" x14ac:dyDescent="0.25">
      <c r="A1349" s="28"/>
    </row>
    <row r="1350" spans="1:5" x14ac:dyDescent="0.25">
      <c r="A1350" s="28"/>
    </row>
    <row r="1351" spans="1:5" x14ac:dyDescent="0.25">
      <c r="A1351" s="28"/>
    </row>
    <row r="1352" spans="1:5" x14ac:dyDescent="0.25">
      <c r="A1352" s="28"/>
      <c r="E1352" s="27"/>
    </row>
    <row r="1353" spans="1:5" x14ac:dyDescent="0.25">
      <c r="A1353" s="28"/>
    </row>
    <row r="1354" spans="1:5" x14ac:dyDescent="0.25">
      <c r="A1354" s="28"/>
      <c r="E1354" s="29"/>
    </row>
    <row r="1355" spans="1:5" x14ac:dyDescent="0.25">
      <c r="A1355" s="28"/>
      <c r="E1355" s="27"/>
    </row>
    <row r="1356" spans="1:5" x14ac:dyDescent="0.25">
      <c r="A1356" s="28"/>
    </row>
    <row r="1357" spans="1:5" x14ac:dyDescent="0.25">
      <c r="A1357" s="28"/>
    </row>
    <row r="1358" spans="1:5" x14ac:dyDescent="0.25">
      <c r="A1358" s="28"/>
    </row>
    <row r="1359" spans="1:5" x14ac:dyDescent="0.25">
      <c r="A1359" s="28"/>
    </row>
    <row r="1360" spans="1:5" x14ac:dyDescent="0.25">
      <c r="A1360" s="28"/>
      <c r="E1360" s="27"/>
    </row>
    <row r="1361" spans="1:5" x14ac:dyDescent="0.25">
      <c r="A1361" s="28"/>
    </row>
    <row r="1362" spans="1:5" x14ac:dyDescent="0.25">
      <c r="A1362" s="28"/>
      <c r="E1362" s="29"/>
    </row>
    <row r="1363" spans="1:5" x14ac:dyDescent="0.25">
      <c r="A1363" s="28"/>
      <c r="E1363" s="27"/>
    </row>
    <row r="1364" spans="1:5" x14ac:dyDescent="0.25">
      <c r="A1364" s="28"/>
    </row>
    <row r="1365" spans="1:5" x14ac:dyDescent="0.25">
      <c r="A1365" s="28"/>
    </row>
    <row r="1366" spans="1:5" x14ac:dyDescent="0.25">
      <c r="A1366" s="28"/>
    </row>
    <row r="1367" spans="1:5" x14ac:dyDescent="0.25">
      <c r="A1367" s="28"/>
    </row>
    <row r="1368" spans="1:5" x14ac:dyDescent="0.25">
      <c r="A1368" s="28"/>
      <c r="E1368" s="27"/>
    </row>
    <row r="1369" spans="1:5" x14ac:dyDescent="0.25">
      <c r="A1369" s="28"/>
    </row>
    <row r="1370" spans="1:5" x14ac:dyDescent="0.25">
      <c r="A1370" s="28"/>
      <c r="E1370" s="29"/>
    </row>
    <row r="1371" spans="1:5" x14ac:dyDescent="0.25">
      <c r="A1371" s="28"/>
      <c r="E1371" s="27"/>
    </row>
    <row r="1372" spans="1:5" x14ac:dyDescent="0.25">
      <c r="A1372" s="28"/>
    </row>
    <row r="1373" spans="1:5" x14ac:dyDescent="0.25">
      <c r="A1373" s="28"/>
    </row>
    <row r="1374" spans="1:5" x14ac:dyDescent="0.25">
      <c r="A1374" s="28"/>
    </row>
    <row r="1375" spans="1:5" x14ac:dyDescent="0.25">
      <c r="A1375" s="28"/>
    </row>
    <row r="1376" spans="1:5" x14ac:dyDescent="0.25">
      <c r="A1376" s="28"/>
      <c r="E1376" s="27"/>
    </row>
    <row r="1377" spans="1:5" x14ac:dyDescent="0.25">
      <c r="A1377" s="28"/>
    </row>
    <row r="1378" spans="1:5" x14ac:dyDescent="0.25">
      <c r="A1378" s="28"/>
      <c r="E1378" s="29"/>
    </row>
    <row r="1379" spans="1:5" x14ac:dyDescent="0.25">
      <c r="A1379" s="28"/>
      <c r="E1379" s="27"/>
    </row>
    <row r="1380" spans="1:5" x14ac:dyDescent="0.25">
      <c r="A1380" s="28"/>
    </row>
    <row r="1381" spans="1:5" x14ac:dyDescent="0.25">
      <c r="A1381" s="28"/>
    </row>
    <row r="1382" spans="1:5" x14ac:dyDescent="0.25">
      <c r="A1382" s="28"/>
    </row>
    <row r="1383" spans="1:5" x14ac:dyDescent="0.25">
      <c r="A1383" s="28"/>
    </row>
    <row r="1384" spans="1:5" x14ac:dyDescent="0.25">
      <c r="A1384" s="28"/>
      <c r="E1384" s="27"/>
    </row>
    <row r="1385" spans="1:5" x14ac:dyDescent="0.25">
      <c r="A1385" s="28"/>
    </row>
    <row r="1386" spans="1:5" x14ac:dyDescent="0.25">
      <c r="A1386" s="28"/>
      <c r="E1386" s="29"/>
    </row>
    <row r="1387" spans="1:5" x14ac:dyDescent="0.25">
      <c r="A1387" s="28"/>
      <c r="E1387" s="27"/>
    </row>
    <row r="1388" spans="1:5" x14ac:dyDescent="0.25">
      <c r="A1388" s="28"/>
    </row>
    <row r="1389" spans="1:5" x14ac:dyDescent="0.25">
      <c r="A1389" s="28"/>
    </row>
    <row r="1390" spans="1:5" x14ac:dyDescent="0.25">
      <c r="A1390" s="28"/>
    </row>
    <row r="1391" spans="1:5" x14ac:dyDescent="0.25">
      <c r="A1391" s="28"/>
    </row>
    <row r="1392" spans="1:5" x14ac:dyDescent="0.25">
      <c r="A1392" s="28"/>
      <c r="E1392" s="27"/>
    </row>
    <row r="1393" spans="1:1" x14ac:dyDescent="0.25">
      <c r="A1393" s="28"/>
    </row>
    <row r="1394" spans="1:1" x14ac:dyDescent="0.25">
      <c r="A1394" s="28"/>
    </row>
    <row r="1395" spans="1:1" x14ac:dyDescent="0.25">
      <c r="A1395" s="28"/>
    </row>
    <row r="1396" spans="1:1" x14ac:dyDescent="0.25">
      <c r="A1396" s="28"/>
    </row>
    <row r="1397" spans="1:1" x14ac:dyDescent="0.25">
      <c r="A1397" s="28"/>
    </row>
    <row r="1398" spans="1:1" x14ac:dyDescent="0.25">
      <c r="A1398" s="28"/>
    </row>
    <row r="1399" spans="1:1" x14ac:dyDescent="0.25">
      <c r="A1399" s="28"/>
    </row>
    <row r="1400" spans="1:1" x14ac:dyDescent="0.25">
      <c r="A1400" s="28"/>
    </row>
    <row r="1401" spans="1:1" x14ac:dyDescent="0.25">
      <c r="A1401" s="28"/>
    </row>
    <row r="1402" spans="1:1" x14ac:dyDescent="0.25">
      <c r="A1402" s="28"/>
    </row>
    <row r="1403" spans="1:1" x14ac:dyDescent="0.25">
      <c r="A1403" s="28"/>
    </row>
    <row r="1404" spans="1:1" x14ac:dyDescent="0.25">
      <c r="A1404" s="28"/>
    </row>
    <row r="1405" spans="1:1" x14ac:dyDescent="0.25">
      <c r="A1405" s="28"/>
    </row>
    <row r="1406" spans="1:1" x14ac:dyDescent="0.25">
      <c r="A1406" s="28"/>
    </row>
    <row r="1407" spans="1:1" x14ac:dyDescent="0.25">
      <c r="A1407" s="28"/>
    </row>
    <row r="1408" spans="1:1" x14ac:dyDescent="0.25">
      <c r="A1408" s="28"/>
    </row>
    <row r="1409" spans="1:1" x14ac:dyDescent="0.25">
      <c r="A1409" s="28"/>
    </row>
    <row r="1410" spans="1:1" x14ac:dyDescent="0.25">
      <c r="A1410" s="28"/>
    </row>
    <row r="1411" spans="1:1" x14ac:dyDescent="0.25">
      <c r="A1411" s="28"/>
    </row>
    <row r="1412" spans="1:1" x14ac:dyDescent="0.25">
      <c r="A1412" s="28"/>
    </row>
    <row r="1413" spans="1:1" x14ac:dyDescent="0.25">
      <c r="A1413" s="28"/>
    </row>
    <row r="1414" spans="1:1" x14ac:dyDescent="0.25">
      <c r="A1414" s="28"/>
    </row>
    <row r="1415" spans="1:1" x14ac:dyDescent="0.25">
      <c r="A1415" s="28"/>
    </row>
    <row r="1416" spans="1:1" x14ac:dyDescent="0.25">
      <c r="A1416" s="28"/>
    </row>
    <row r="1417" spans="1:1" x14ac:dyDescent="0.25">
      <c r="A1417" s="28"/>
    </row>
    <row r="1418" spans="1:1" x14ac:dyDescent="0.25">
      <c r="A1418" s="28"/>
    </row>
    <row r="1419" spans="1:1" x14ac:dyDescent="0.25">
      <c r="A1419" s="28"/>
    </row>
    <row r="1420" spans="1:1" x14ac:dyDescent="0.25">
      <c r="A1420" s="28"/>
    </row>
    <row r="1421" spans="1:1" x14ac:dyDescent="0.25">
      <c r="A1421" s="28"/>
    </row>
    <row r="1422" spans="1:1" x14ac:dyDescent="0.25">
      <c r="A1422" s="28"/>
    </row>
    <row r="1423" spans="1:1" x14ac:dyDescent="0.25">
      <c r="A1423" s="28"/>
    </row>
    <row r="1424" spans="1:1" x14ac:dyDescent="0.25">
      <c r="A1424" s="28"/>
    </row>
    <row r="1425" spans="1:1" x14ac:dyDescent="0.25">
      <c r="A1425" s="28"/>
    </row>
    <row r="1426" spans="1:1" x14ac:dyDescent="0.25">
      <c r="A1426" s="28"/>
    </row>
    <row r="1427" spans="1:1" x14ac:dyDescent="0.25">
      <c r="A1427" s="28"/>
    </row>
    <row r="1428" spans="1:1" x14ac:dyDescent="0.25">
      <c r="A1428" s="28"/>
    </row>
    <row r="1429" spans="1:1" x14ac:dyDescent="0.25">
      <c r="A1429" s="28"/>
    </row>
    <row r="1430" spans="1:1" x14ac:dyDescent="0.25">
      <c r="A1430" s="28"/>
    </row>
    <row r="1431" spans="1:1" x14ac:dyDescent="0.25">
      <c r="A1431" s="28"/>
    </row>
    <row r="1432" spans="1:1" x14ac:dyDescent="0.25">
      <c r="A1432" s="28"/>
    </row>
    <row r="1433" spans="1:1" x14ac:dyDescent="0.25">
      <c r="A1433" s="28"/>
    </row>
    <row r="1434" spans="1:1" x14ac:dyDescent="0.25">
      <c r="A1434" s="28"/>
    </row>
    <row r="1435" spans="1:1" x14ac:dyDescent="0.25">
      <c r="A1435" s="28"/>
    </row>
    <row r="1436" spans="1:1" x14ac:dyDescent="0.25">
      <c r="A1436" s="28"/>
    </row>
    <row r="1437" spans="1:1" x14ac:dyDescent="0.25">
      <c r="A1437" s="28"/>
    </row>
    <row r="1438" spans="1:1" x14ac:dyDescent="0.25">
      <c r="A1438" s="28"/>
    </row>
    <row r="1439" spans="1:1" x14ac:dyDescent="0.25">
      <c r="A1439" s="28"/>
    </row>
    <row r="1440" spans="1:1" x14ac:dyDescent="0.25">
      <c r="A1440" s="28"/>
    </row>
    <row r="1441" spans="1:1" x14ac:dyDescent="0.25">
      <c r="A1441" s="28"/>
    </row>
    <row r="1442" spans="1:1" x14ac:dyDescent="0.25">
      <c r="A1442" s="28"/>
    </row>
    <row r="1443" spans="1:1" x14ac:dyDescent="0.25">
      <c r="A1443" s="28"/>
    </row>
    <row r="1444" spans="1:1" x14ac:dyDescent="0.25">
      <c r="A1444" s="28"/>
    </row>
    <row r="1445" spans="1:1" x14ac:dyDescent="0.25">
      <c r="A1445" s="28"/>
    </row>
    <row r="1446" spans="1:1" x14ac:dyDescent="0.25">
      <c r="A1446" s="28"/>
    </row>
    <row r="1447" spans="1:1" x14ac:dyDescent="0.25">
      <c r="A1447" s="28"/>
    </row>
    <row r="1448" spans="1:1" x14ac:dyDescent="0.25">
      <c r="A1448" s="28"/>
    </row>
    <row r="1449" spans="1:1" x14ac:dyDescent="0.25">
      <c r="A1449" s="28"/>
    </row>
    <row r="1450" spans="1:1" x14ac:dyDescent="0.25">
      <c r="A1450" s="28"/>
    </row>
    <row r="1451" spans="1:1" x14ac:dyDescent="0.25">
      <c r="A1451" s="28"/>
    </row>
    <row r="1452" spans="1:1" x14ac:dyDescent="0.25">
      <c r="A1452" s="28"/>
    </row>
    <row r="1453" spans="1:1" x14ac:dyDescent="0.25">
      <c r="A1453" s="28"/>
    </row>
    <row r="1454" spans="1:1" x14ac:dyDescent="0.25">
      <c r="A1454" s="28"/>
    </row>
    <row r="1455" spans="1:1" x14ac:dyDescent="0.25">
      <c r="A1455" s="28"/>
    </row>
    <row r="1456" spans="1:1" x14ac:dyDescent="0.25">
      <c r="A1456" s="28"/>
    </row>
    <row r="1457" spans="1:1" x14ac:dyDescent="0.25">
      <c r="A1457" s="28"/>
    </row>
    <row r="1458" spans="1:1" x14ac:dyDescent="0.25">
      <c r="A1458" s="28"/>
    </row>
    <row r="1459" spans="1:1" x14ac:dyDescent="0.25">
      <c r="A1459" s="28"/>
    </row>
    <row r="1460" spans="1:1" x14ac:dyDescent="0.25">
      <c r="A1460" s="28"/>
    </row>
    <row r="1461" spans="1:1" x14ac:dyDescent="0.25">
      <c r="A1461" s="28"/>
    </row>
    <row r="1462" spans="1:1" x14ac:dyDescent="0.25">
      <c r="A1462" s="28"/>
    </row>
    <row r="1463" spans="1:1" x14ac:dyDescent="0.25">
      <c r="A1463" s="28"/>
    </row>
    <row r="1464" spans="1:1" x14ac:dyDescent="0.25">
      <c r="A1464" s="28"/>
    </row>
    <row r="1465" spans="1:1" x14ac:dyDescent="0.25">
      <c r="A1465" s="28"/>
    </row>
    <row r="1466" spans="1:1" x14ac:dyDescent="0.25">
      <c r="A1466" s="28"/>
    </row>
    <row r="1467" spans="1:1" x14ac:dyDescent="0.25">
      <c r="A1467" s="28"/>
    </row>
    <row r="1468" spans="1:1" x14ac:dyDescent="0.25">
      <c r="A1468" s="28"/>
    </row>
    <row r="1469" spans="1:1" x14ac:dyDescent="0.25">
      <c r="A1469" s="28"/>
    </row>
    <row r="1470" spans="1:1" x14ac:dyDescent="0.25">
      <c r="A1470" s="28"/>
    </row>
    <row r="1471" spans="1:1" x14ac:dyDescent="0.25">
      <c r="A1471" s="28"/>
    </row>
    <row r="1472" spans="1:1" x14ac:dyDescent="0.25">
      <c r="A1472" s="28"/>
    </row>
    <row r="1473" spans="1:1" x14ac:dyDescent="0.25">
      <c r="A1473" s="28"/>
    </row>
    <row r="1474" spans="1:1" x14ac:dyDescent="0.25">
      <c r="A1474" s="28"/>
    </row>
    <row r="1475" spans="1:1" x14ac:dyDescent="0.25">
      <c r="A1475" s="28"/>
    </row>
    <row r="1476" spans="1:1" x14ac:dyDescent="0.25">
      <c r="A1476" s="28"/>
    </row>
    <row r="1477" spans="1:1" x14ac:dyDescent="0.25">
      <c r="A1477" s="28"/>
    </row>
    <row r="1478" spans="1:1" x14ac:dyDescent="0.25">
      <c r="A1478" s="28"/>
    </row>
    <row r="1479" spans="1:1" x14ac:dyDescent="0.25">
      <c r="A1479" s="28"/>
    </row>
    <row r="1480" spans="1:1" x14ac:dyDescent="0.25">
      <c r="A1480" s="28"/>
    </row>
    <row r="1481" spans="1:1" x14ac:dyDescent="0.25">
      <c r="A1481" s="28"/>
    </row>
    <row r="1482" spans="1:1" x14ac:dyDescent="0.25">
      <c r="A1482" s="28"/>
    </row>
    <row r="1483" spans="1:1" x14ac:dyDescent="0.25">
      <c r="A1483" s="28"/>
    </row>
    <row r="1484" spans="1:1" x14ac:dyDescent="0.25">
      <c r="A1484" s="28"/>
    </row>
    <row r="1485" spans="1:1" x14ac:dyDescent="0.25">
      <c r="A1485" s="28"/>
    </row>
    <row r="1486" spans="1:1" x14ac:dyDescent="0.25">
      <c r="A1486" s="28"/>
    </row>
    <row r="1487" spans="1:1" x14ac:dyDescent="0.25">
      <c r="A1487" s="28"/>
    </row>
    <row r="1488" spans="1:1" x14ac:dyDescent="0.25">
      <c r="A1488" s="28"/>
    </row>
    <row r="1489" spans="1:1" x14ac:dyDescent="0.25">
      <c r="A1489" s="28"/>
    </row>
    <row r="1490" spans="1:1" x14ac:dyDescent="0.25">
      <c r="A1490" s="28"/>
    </row>
    <row r="1491" spans="1:1" x14ac:dyDescent="0.25">
      <c r="A1491" s="28"/>
    </row>
    <row r="1492" spans="1:1" x14ac:dyDescent="0.25">
      <c r="A1492" s="28"/>
    </row>
    <row r="1493" spans="1:1" x14ac:dyDescent="0.25">
      <c r="A1493" s="28"/>
    </row>
    <row r="1494" spans="1:1" x14ac:dyDescent="0.25">
      <c r="A1494" s="28"/>
    </row>
    <row r="1495" spans="1:1" x14ac:dyDescent="0.25">
      <c r="A1495" s="28"/>
    </row>
    <row r="1496" spans="1:1" x14ac:dyDescent="0.25">
      <c r="A1496" s="28"/>
    </row>
    <row r="1497" spans="1:1" x14ac:dyDescent="0.25">
      <c r="A1497" s="28"/>
    </row>
    <row r="1498" spans="1:1" x14ac:dyDescent="0.25">
      <c r="A1498" s="28"/>
    </row>
    <row r="1499" spans="1:1" x14ac:dyDescent="0.25">
      <c r="A1499" s="28"/>
    </row>
    <row r="1500" spans="1:1" x14ac:dyDescent="0.25">
      <c r="A1500" s="28"/>
    </row>
    <row r="1501" spans="1:1" x14ac:dyDescent="0.25">
      <c r="A1501" s="28"/>
    </row>
    <row r="1502" spans="1:1" x14ac:dyDescent="0.25">
      <c r="A1502" s="28"/>
    </row>
    <row r="1503" spans="1:1" x14ac:dyDescent="0.25">
      <c r="A1503" s="28"/>
    </row>
    <row r="1504" spans="1:1" x14ac:dyDescent="0.25">
      <c r="A1504" s="28"/>
    </row>
    <row r="1505" spans="1:1" x14ac:dyDescent="0.25">
      <c r="A1505" s="28"/>
    </row>
    <row r="1506" spans="1:1" x14ac:dyDescent="0.25">
      <c r="A1506" s="28"/>
    </row>
    <row r="1507" spans="1:1" x14ac:dyDescent="0.25">
      <c r="A1507" s="28"/>
    </row>
    <row r="1508" spans="1:1" x14ac:dyDescent="0.25">
      <c r="A1508" s="28"/>
    </row>
    <row r="1509" spans="1:1" x14ac:dyDescent="0.25">
      <c r="A1509" s="28"/>
    </row>
    <row r="1510" spans="1:1" x14ac:dyDescent="0.25">
      <c r="A1510" s="28"/>
    </row>
    <row r="1511" spans="1:1" x14ac:dyDescent="0.25">
      <c r="A1511" s="28"/>
    </row>
    <row r="1512" spans="1:1" x14ac:dyDescent="0.25">
      <c r="A1512" s="28"/>
    </row>
    <row r="1513" spans="1:1" x14ac:dyDescent="0.25">
      <c r="A1513" s="28"/>
    </row>
    <row r="1514" spans="1:1" x14ac:dyDescent="0.25">
      <c r="A1514" s="28"/>
    </row>
    <row r="1515" spans="1:1" x14ac:dyDescent="0.25">
      <c r="A1515" s="28"/>
    </row>
    <row r="1516" spans="1:1" x14ac:dyDescent="0.25">
      <c r="A1516" s="28"/>
    </row>
    <row r="1517" spans="1:1" x14ac:dyDescent="0.25">
      <c r="A1517" s="28"/>
    </row>
    <row r="1518" spans="1:1" x14ac:dyDescent="0.25">
      <c r="A1518" s="28"/>
    </row>
    <row r="1519" spans="1:1" x14ac:dyDescent="0.25">
      <c r="A1519" s="28"/>
    </row>
    <row r="1520" spans="1:1" x14ac:dyDescent="0.25">
      <c r="A1520" s="28"/>
    </row>
    <row r="1521" spans="1:1" x14ac:dyDescent="0.25">
      <c r="A1521" s="28"/>
    </row>
    <row r="1522" spans="1:1" x14ac:dyDescent="0.25">
      <c r="A1522" s="28"/>
    </row>
    <row r="1523" spans="1:1" x14ac:dyDescent="0.25">
      <c r="A1523" s="28"/>
    </row>
    <row r="1524" spans="1:1" x14ac:dyDescent="0.25">
      <c r="A1524" s="28"/>
    </row>
    <row r="1525" spans="1:1" x14ac:dyDescent="0.25">
      <c r="A1525" s="28"/>
    </row>
    <row r="1526" spans="1:1" x14ac:dyDescent="0.25">
      <c r="A1526" s="28"/>
    </row>
    <row r="1527" spans="1:1" x14ac:dyDescent="0.25">
      <c r="A1527" s="28"/>
    </row>
    <row r="1528" spans="1:1" x14ac:dyDescent="0.25">
      <c r="A1528" s="28"/>
    </row>
    <row r="1529" spans="1:1" x14ac:dyDescent="0.25">
      <c r="A1529" s="28"/>
    </row>
    <row r="1530" spans="1:1" x14ac:dyDescent="0.25">
      <c r="A1530" s="28"/>
    </row>
    <row r="1531" spans="1:1" x14ac:dyDescent="0.25">
      <c r="A1531" s="28"/>
    </row>
    <row r="1532" spans="1:1" x14ac:dyDescent="0.25">
      <c r="A1532" s="28"/>
    </row>
    <row r="1533" spans="1:1" x14ac:dyDescent="0.25">
      <c r="A1533" s="28"/>
    </row>
    <row r="1534" spans="1:1" x14ac:dyDescent="0.25">
      <c r="A1534" s="28"/>
    </row>
    <row r="1535" spans="1:1" x14ac:dyDescent="0.25">
      <c r="A1535" s="28"/>
    </row>
    <row r="1536" spans="1:1" x14ac:dyDescent="0.25">
      <c r="A1536" s="28"/>
    </row>
    <row r="1537" spans="1:1" x14ac:dyDescent="0.25">
      <c r="A1537" s="28"/>
    </row>
    <row r="1538" spans="1:1" x14ac:dyDescent="0.25">
      <c r="A1538" s="28"/>
    </row>
    <row r="1539" spans="1:1" x14ac:dyDescent="0.25">
      <c r="A1539" s="28"/>
    </row>
    <row r="1540" spans="1:1" x14ac:dyDescent="0.25">
      <c r="A1540" s="28"/>
    </row>
    <row r="1541" spans="1:1" x14ac:dyDescent="0.25">
      <c r="A1541" s="28"/>
    </row>
    <row r="1542" spans="1:1" x14ac:dyDescent="0.25">
      <c r="A1542" s="28"/>
    </row>
    <row r="1543" spans="1:1" x14ac:dyDescent="0.25">
      <c r="A1543" s="28"/>
    </row>
    <row r="1544" spans="1:1" x14ac:dyDescent="0.25">
      <c r="A1544" s="28"/>
    </row>
    <row r="1545" spans="1:1" x14ac:dyDescent="0.25">
      <c r="A1545" s="28"/>
    </row>
    <row r="1546" spans="1:1" x14ac:dyDescent="0.25">
      <c r="A1546" s="28"/>
    </row>
    <row r="1547" spans="1:1" x14ac:dyDescent="0.25">
      <c r="A1547" s="28"/>
    </row>
    <row r="1548" spans="1:1" x14ac:dyDescent="0.25">
      <c r="A1548" s="28"/>
    </row>
    <row r="1549" spans="1:1" x14ac:dyDescent="0.25">
      <c r="A1549" s="28"/>
    </row>
    <row r="1550" spans="1:1" x14ac:dyDescent="0.25">
      <c r="A1550" s="28"/>
    </row>
    <row r="1551" spans="1:1" x14ac:dyDescent="0.25">
      <c r="A1551" s="28"/>
    </row>
    <row r="1552" spans="1:1" x14ac:dyDescent="0.25">
      <c r="A1552" s="28"/>
    </row>
    <row r="1553" spans="1:1" x14ac:dyDescent="0.25">
      <c r="A1553" s="28"/>
    </row>
    <row r="1554" spans="1:1" x14ac:dyDescent="0.25">
      <c r="A1554" s="28"/>
    </row>
    <row r="1555" spans="1:1" x14ac:dyDescent="0.25">
      <c r="A1555" s="28"/>
    </row>
    <row r="1556" spans="1:1" x14ac:dyDescent="0.25">
      <c r="A1556" s="28"/>
    </row>
    <row r="1557" spans="1:1" x14ac:dyDescent="0.25">
      <c r="A1557" s="28"/>
    </row>
    <row r="1558" spans="1:1" x14ac:dyDescent="0.25">
      <c r="A1558" s="28"/>
    </row>
    <row r="1559" spans="1:1" x14ac:dyDescent="0.25">
      <c r="A1559" s="28"/>
    </row>
    <row r="1560" spans="1:1" x14ac:dyDescent="0.25">
      <c r="A1560" s="28"/>
    </row>
    <row r="1561" spans="1:1" x14ac:dyDescent="0.25">
      <c r="A1561" s="28"/>
    </row>
    <row r="1562" spans="1:1" x14ac:dyDescent="0.25">
      <c r="A1562" s="28"/>
    </row>
    <row r="1563" spans="1:1" x14ac:dyDescent="0.25">
      <c r="A1563" s="28"/>
    </row>
    <row r="1564" spans="1:1" x14ac:dyDescent="0.25">
      <c r="A1564" s="28"/>
    </row>
    <row r="1565" spans="1:1" x14ac:dyDescent="0.25">
      <c r="A1565" s="28"/>
    </row>
    <row r="1566" spans="1:1" x14ac:dyDescent="0.25">
      <c r="A1566" s="28"/>
    </row>
    <row r="1567" spans="1:1" x14ac:dyDescent="0.25">
      <c r="A1567" s="28"/>
    </row>
    <row r="1568" spans="1:1" x14ac:dyDescent="0.25">
      <c r="A1568" s="28"/>
    </row>
    <row r="1569" spans="1:1" x14ac:dyDescent="0.25">
      <c r="A1569" s="28"/>
    </row>
    <row r="1570" spans="1:1" x14ac:dyDescent="0.25">
      <c r="A1570" s="28"/>
    </row>
    <row r="1571" spans="1:1" x14ac:dyDescent="0.25">
      <c r="A1571" s="28"/>
    </row>
    <row r="1572" spans="1:1" x14ac:dyDescent="0.25">
      <c r="A1572" s="28"/>
    </row>
    <row r="1573" spans="1:1" x14ac:dyDescent="0.25">
      <c r="A1573" s="28"/>
    </row>
    <row r="1574" spans="1:1" x14ac:dyDescent="0.25">
      <c r="A1574" s="28"/>
    </row>
    <row r="1575" spans="1:1" x14ac:dyDescent="0.25">
      <c r="A1575" s="28"/>
    </row>
    <row r="1576" spans="1:1" x14ac:dyDescent="0.25">
      <c r="A1576" s="28"/>
    </row>
    <row r="1577" spans="1:1" x14ac:dyDescent="0.25">
      <c r="A1577" s="28"/>
    </row>
    <row r="1578" spans="1:1" x14ac:dyDescent="0.25">
      <c r="A1578" s="28"/>
    </row>
    <row r="1579" spans="1:1" x14ac:dyDescent="0.25">
      <c r="A1579" s="28"/>
    </row>
    <row r="1580" spans="1:1" x14ac:dyDescent="0.25">
      <c r="A1580" s="28"/>
    </row>
    <row r="1581" spans="1:1" x14ac:dyDescent="0.25">
      <c r="A1581" s="28"/>
    </row>
    <row r="1582" spans="1:1" x14ac:dyDescent="0.25">
      <c r="A1582" s="28"/>
    </row>
    <row r="1583" spans="1:1" x14ac:dyDescent="0.25">
      <c r="A1583" s="28"/>
    </row>
    <row r="1584" spans="1:1" x14ac:dyDescent="0.25">
      <c r="A1584" s="28"/>
    </row>
    <row r="1585" spans="1:1" x14ac:dyDescent="0.25">
      <c r="A1585" s="28"/>
    </row>
    <row r="1586" spans="1:1" x14ac:dyDescent="0.25">
      <c r="A1586" s="28"/>
    </row>
    <row r="1587" spans="1:1" x14ac:dyDescent="0.25">
      <c r="A1587" s="28"/>
    </row>
    <row r="1588" spans="1:1" x14ac:dyDescent="0.25">
      <c r="A1588" s="28"/>
    </row>
    <row r="1589" spans="1:1" x14ac:dyDescent="0.25">
      <c r="A1589" s="28"/>
    </row>
    <row r="1590" spans="1:1" x14ac:dyDescent="0.25">
      <c r="A1590" s="28"/>
    </row>
    <row r="1591" spans="1:1" x14ac:dyDescent="0.25">
      <c r="A1591" s="28"/>
    </row>
    <row r="1592" spans="1:1" x14ac:dyDescent="0.25">
      <c r="A1592" s="28"/>
    </row>
    <row r="1593" spans="1:1" x14ac:dyDescent="0.25">
      <c r="A1593" s="28"/>
    </row>
    <row r="1594" spans="1:1" x14ac:dyDescent="0.25">
      <c r="A1594" s="28"/>
    </row>
    <row r="1595" spans="1:1" x14ac:dyDescent="0.25">
      <c r="A1595" s="28"/>
    </row>
    <row r="1596" spans="1:1" x14ac:dyDescent="0.25">
      <c r="A1596" s="28"/>
    </row>
    <row r="1597" spans="1:1" x14ac:dyDescent="0.25">
      <c r="A1597" s="28"/>
    </row>
    <row r="1598" spans="1:1" x14ac:dyDescent="0.25">
      <c r="A1598" s="28"/>
    </row>
    <row r="1599" spans="1:1" x14ac:dyDescent="0.25">
      <c r="A1599" s="28"/>
    </row>
    <row r="1600" spans="1:1" x14ac:dyDescent="0.25">
      <c r="A1600" s="28"/>
    </row>
    <row r="1601" spans="1:1" x14ac:dyDescent="0.25">
      <c r="A1601" s="28"/>
    </row>
    <row r="1602" spans="1:1" x14ac:dyDescent="0.25">
      <c r="A1602" s="28"/>
    </row>
    <row r="1603" spans="1:1" x14ac:dyDescent="0.25">
      <c r="A1603"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57</vt:i4>
      </vt:variant>
      <vt:variant>
        <vt:lpstr>Именованные диапазоны</vt:lpstr>
      </vt:variant>
      <vt:variant>
        <vt:i4>20</vt:i4>
      </vt:variant>
    </vt:vector>
  </HeadingPairs>
  <TitlesOfParts>
    <vt:vector size="77" baseType="lpstr">
      <vt:lpstr>|Содержание|</vt:lpstr>
      <vt:lpstr>Сводная_спец</vt:lpstr>
      <vt:lpstr>из архикада Имена сборок_поз</vt:lpstr>
      <vt:lpstr>ФПм1выпуски_спец</vt:lpstr>
      <vt:lpstr>ФПм1_спец</vt:lpstr>
      <vt:lpstr>Стм1_спец</vt:lpstr>
      <vt:lpstr>Пм4_спец</vt:lpstr>
      <vt:lpstr>Пм3_спец</vt:lpstr>
      <vt:lpstr>Пм2_спец</vt:lpstr>
      <vt:lpstr>Пм1_спец</vt:lpstr>
      <vt:lpstr>Км7_спец</vt:lpstr>
      <vt:lpstr>Км6_спец</vt:lpstr>
      <vt:lpstr>Км5_спец</vt:lpstr>
      <vt:lpstr>Км4_спец</vt:lpstr>
      <vt:lpstr>Км3_спец</vt:lpstr>
      <vt:lpstr>Км2_спец</vt:lpstr>
      <vt:lpstr>Км1_спец</vt:lpstr>
      <vt:lpstr>Изделия_спец.И</vt:lpstr>
      <vt:lpstr>Бм5_спец</vt:lpstr>
      <vt:lpstr>Бм4_спец</vt:lpstr>
      <vt:lpstr>Бм3_спец</vt:lpstr>
      <vt:lpstr>Бм2_спец</vt:lpstr>
      <vt:lpstr>Бм1_спец</vt:lpstr>
      <vt:lpstr>ФПм1выпуски_кж</vt:lpstr>
      <vt:lpstr>ФПм1_об</vt:lpstr>
      <vt:lpstr>ФПм1_кж</vt:lpstr>
      <vt:lpstr>Стм1_об</vt:lpstr>
      <vt:lpstr>Стм1_кж</vt:lpstr>
      <vt:lpstr>Пм4_кж</vt:lpstr>
      <vt:lpstr>Пм3_кж</vt:lpstr>
      <vt:lpstr>Пм2_кж</vt:lpstr>
      <vt:lpstr>Пм1_об</vt:lpstr>
      <vt:lpstr>Пм1_кж</vt:lpstr>
      <vt:lpstr>Км7_кж</vt:lpstr>
      <vt:lpstr>Км6_кж</vt:lpstr>
      <vt:lpstr>Км5_кж</vt:lpstr>
      <vt:lpstr>Км4_кж</vt:lpstr>
      <vt:lpstr>Км3_кж</vt:lpstr>
      <vt:lpstr>Км2_кж</vt:lpstr>
      <vt:lpstr>Км1_кж</vt:lpstr>
      <vt:lpstr>Бм5_кж</vt:lpstr>
      <vt:lpstr>Бм4_кж</vt:lpstr>
      <vt:lpstr>Бм3_кж</vt:lpstr>
      <vt:lpstr>Бм2_кж</vt:lpstr>
      <vt:lpstr>Бм1_кж</vt:lpstr>
      <vt:lpstr>Сводная_кж</vt:lpstr>
      <vt:lpstr>Сводная_грс</vt:lpstr>
      <vt:lpstr>Сводная</vt:lpstr>
      <vt:lpstr>Сводная_об</vt:lpstr>
      <vt:lpstr>Сводная_раскр</vt:lpstr>
      <vt:lpstr>из архикада Балки</vt:lpstr>
      <vt:lpstr>из архикада Колонны</vt:lpstr>
      <vt:lpstr>из архикада Отверстия_плиты</vt:lpstr>
      <vt:lpstr>из архикада Плиты</vt:lpstr>
      <vt:lpstr>из архикада Стены</vt:lpstr>
      <vt:lpstr>!System</vt:lpstr>
      <vt:lpstr>|Лог|</vt:lpstr>
      <vt:lpstr>Бм1_кж!Область_печати</vt:lpstr>
      <vt:lpstr>Бм2_кж!Область_печати</vt:lpstr>
      <vt:lpstr>Бм3_кж!Область_печати</vt:lpstr>
      <vt:lpstr>Бм4_кж!Область_печати</vt:lpstr>
      <vt:lpstr>Бм5_кж!Область_печати</vt:lpstr>
      <vt:lpstr>Км1_кж!Область_печати</vt:lpstr>
      <vt:lpstr>Км2_кж!Область_печати</vt:lpstr>
      <vt:lpstr>Км3_кж!Область_печати</vt:lpstr>
      <vt:lpstr>Км4_кж!Область_печати</vt:lpstr>
      <vt:lpstr>Км5_кж!Область_печати</vt:lpstr>
      <vt:lpstr>Км6_кж!Область_печати</vt:lpstr>
      <vt:lpstr>Км7_кж!Область_печати</vt:lpstr>
      <vt:lpstr>Пм1_кж!Область_печати</vt:lpstr>
      <vt:lpstr>Пм2_кж!Область_печати</vt:lpstr>
      <vt:lpstr>Пм3_кж!Область_печати</vt:lpstr>
      <vt:lpstr>Пм4_кж!Область_печати</vt:lpstr>
      <vt:lpstr>Сводная_кж!Область_печати</vt:lpstr>
      <vt:lpstr>Стм1_кж!Область_печати</vt:lpstr>
      <vt:lpstr>ФПм1_кж!Область_печати</vt:lpstr>
      <vt:lpstr>ФПм1выпуски_кж!Область_печати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РогожинДА</dc:creator>
  <cp:lastModifiedBy>da-rogojin</cp:lastModifiedBy>
  <cp:lastPrinted>2021-04-01T13:05:37Z</cp:lastPrinted>
  <dcterms:created xsi:type="dcterms:W3CDTF">2014-07-19T16:57:30Z</dcterms:created>
  <dcterms:modified xsi:type="dcterms:W3CDTF">2021-04-19T13:13:39Z</dcterms:modified>
</cp:coreProperties>
</file>