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doomajur-my.sharepoint.com/personal/branislav_kuzmanovic_lindoomajur_onmicrosoft_com/Documents/VEŽBA POWER QUERY U EXCELu/HR POWER BI/"/>
    </mc:Choice>
  </mc:AlternateContent>
  <xr:revisionPtr revIDLastSave="287" documentId="8_{AB72628C-75E5-49FA-9B73-5AAEFF1E12FA}" xr6:coauthVersionLast="47" xr6:coauthVersionMax="47" xr10:uidLastSave="{AF177D75-86C8-4968-AA4D-3EAFACDCE201}"/>
  <bookViews>
    <workbookView xWindow="-110" yWindow="-110" windowWidth="19420" windowHeight="11500" xr2:uid="{4A559B37-D7A8-448D-91D3-7F92E46297F4}"/>
  </bookViews>
  <sheets>
    <sheet name="data" sheetId="1" r:id="rId1"/>
  </sheets>
  <definedNames>
    <definedName name="_xlnm._FilterDatabase" localSheetId="0" hidden="1">data!$A$1:$J$162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M10" i="1" s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2" i="1"/>
  <c r="M6" i="1"/>
  <c r="M13" i="1"/>
  <c r="M14" i="1" s="1" a="1"/>
  <c r="M14" i="1" s="1"/>
  <c r="O7" i="1"/>
  <c r="M8" i="1"/>
  <c r="M9" i="1" l="1"/>
  <c r="O1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<sst xmlns="http://schemas.openxmlformats.org/spreadsheetml/2006/main" count="825" uniqueCount="342">
  <si>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</si>
  <si>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</si>
  <si>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</si>
  <si>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</si>
  <si>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</si>
  <si>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</si>
  <si>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</si>
  <si>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</si>
  <si>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</si>
  <si>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</si>
  <si>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</si>
  <si>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</si>
  <si>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</si>
  <si>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</si>
  <si>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</si>
  <si>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</si>
  <si>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</si>
  <si>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</si>
  <si>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</si>
  <si>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</si>
  <si>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</si>
  <si>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</si>
  <si>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</si>
  <si>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</si>
  <si>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</si>
  <si>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</si>
  <si>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</si>
  <si>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</si>
  <si>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</si>
  <si>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</si>
  <si>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</si>
  <si>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</si>
  <si>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</si>
  <si>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</si>
  <si>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</si>
  <si>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</si>
  <si>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</si>
  <si>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</si>
  <si>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</si>
  <si>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</si>
  <si>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</si>
  <si>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</si>
  <si>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</si>
  <si>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</si>
  <si>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</si>
  <si>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</si>
  <si>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</si>
  <si>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</si>
  <si>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</si>
  <si>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</si>
  <si>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</si>
  <si>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</si>
  <si>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</si>
  <si>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</si>
  <si>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</si>
  <si>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</si>
  <si>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</si>
  <si>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</si>
  <si>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</si>
  <si>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</si>
  <si>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</si>
  <si>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</si>
  <si>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</si>
  <si>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</si>
  <si>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</si>
  <si>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</si>
  <si>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</si>
  <si>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</si>
  <si>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</si>
  <si>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</si>
  <si>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</si>
  <si>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</si>
  <si>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</si>
  <si>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</si>
  <si>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</si>
  <si>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</si>
  <si>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</si>
  <si>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</si>
  <si>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</si>
  <si>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</si>
  <si>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</si>
  <si>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</si>
  <si>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</si>
  <si>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</si>
  <si>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</si>
  <si>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</si>
  <si>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</si>
  <si>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</si>
  <si>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</si>
  <si>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</si>
  <si>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</si>
  <si>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</si>
  <si>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</si>
  <si>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</si>
  <si>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</si>
  <si>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</si>
  <si>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</si>
  <si>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</si>
  <si>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</si>
  <si>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</si>
  <si>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</si>
  <si>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</si>
  <si>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</si>
  <si>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</si>
  <si>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</si>
  <si>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</si>
  <si>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</si>
  <si>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</si>
  <si>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</si>
  <si>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</si>
  <si>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</si>
  <si>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</si>
  <si>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</si>
  <si>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</si>
  <si>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</si>
  <si>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</si>
  <si>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</si>
  <si>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</si>
  <si>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</si>
  <si>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</si>
  <si>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</si>
  <si>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</si>
  <si>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</si>
  <si>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</si>
  <si>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</si>
  <si>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</si>
  <si>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</si>
  <si>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</si>
  <si>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</si>
  <si>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</si>
  <si>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</si>
  <si>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</si>
  <si>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</si>
  <si>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</si>
  <si>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</si>
  <si>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</si>
  <si>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</si>
  <si>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</si>
  <si>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</si>
  <si>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</si>
  <si>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</si>
  <si>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</si>
  <si>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</si>
  <si>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</si>
  <si>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</si>
  <si>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</si>
  <si>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</si>
  <si>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</si>
  <si>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</si>
  <si>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</si>
  <si>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</si>
  <si>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</si>
  <si>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</si>
  <si>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</si>
  <si>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</si>
  <si>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</si>
  <si>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</si>
  <si>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</si>
  <si>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</si>
  <si>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</si>
  <si>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</si>
  <si>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</si>
  <si>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</si>
  <si>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</si>
  <si>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</si>
  <si>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</si>
  <si>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</si>
  <si>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</si>
  <si>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</si>
  <si>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</si>
  <si>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</si>
  <si>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</si>
  <si>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</si>
  <si>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</si>
  <si>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</si>
  <si>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</si>
  <si>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</si>
  <si>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</si>
  <si>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</si>
  <si>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</si>
  <si>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</si>
  <si>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</si>
  <si>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</si>
  <si>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</si>
  <si>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</si>
  <si>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</si>
  <si>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</si>
  <si>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</si>
  <si>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</si>
  <si>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</si>
  <si>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</si>
  <si>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</si>
  <si>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</si>
  <si>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</si>
  <si>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</si>
  <si>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</si>
  <si>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</si>
  <si>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</si>
  <si>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</si>
  <si>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</si>
  <si>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</si>
  <si>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</si>
  <si>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</si>
  <si>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</si>
  <si>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</si>
  <si>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</si>
  <si>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</si>
  <si>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</si>
  <si>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</si>
  <si>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</si>
  <si>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</si>
  <si>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</si>
  <si>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</si>
  <si>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</si>
  <si>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</si>
  <si>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</si>
  <si>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</si>
  <si>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</si>
  <si>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</si>
  <si>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</si>
  <si>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</si>
  <si>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</si>
  <si>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</si>
  <si>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</si>
  <si>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</si>
  <si>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</si>
  <si>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</si>
  <si>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</si>
  <si>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</si>
  <si>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</si>
  <si>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</si>
  <si>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</si>
  <si>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</si>
  <si>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</si>
  <si>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</si>
  <si>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</si>
  <si>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</si>
  <si>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</si>
  <si>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</si>
  <si>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</si>
  <si>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</si>
  <si>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</si>
  <si>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</si>
  <si>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</si>
  <si>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</si>
  <si>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</si>
  <si>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</si>
  <si>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</si>
  <si>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</si>
  <si>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</si>
  <si>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</si>
  <si>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</si>
  <si>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</si>
  <si>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</si>
  <si>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</si>
  <si>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</si>
  <si>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</si>
  <si>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</si>
  <si>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</si>
  <si>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</si>
  <si>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</si>
  <si>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</si>
  <si>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</si>
  <si>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</si>
  <si>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</si>
  <si>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</si>
  <si>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</si>
  <si>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</si>
  <si>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</si>
  <si>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</si>
  <si>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</si>
  <si>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</si>
  <si>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</si>
  <si>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</si>
  <si>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</si>
  <si>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</si>
  <si>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</si>
  <si>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</si>
  <si>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</si>
  <si>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</si>
  <si>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</si>
  <si>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</si>
  <si>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</si>
  <si>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</si>
  <si>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</si>
  <si>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</si>
  <si>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</si>
  <si>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</si>
  <si>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</si>
  <si>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</si>
  <si>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</si>
  <si>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</si>
  <si>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</si>
  <si>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</si>
  <si>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</si>
  <si>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</si>
  <si>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</si>
  <si>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</si>
  <si>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</si>
  <si>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</si>
  <si>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</si>
  <si>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</si>
  <si>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</si>
  <si>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</si>
  <si>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</si>
  <si>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</si>
  <si>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</si>
  <si>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</si>
  <si>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</si>
  <si>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</si>
  <si>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</si>
  <si>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</si>
  <si>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</si>
  <si>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</si>
  <si>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</si>
  <si>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</si>
  <si>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</si>
  <si>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</si>
  <si>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</si>
  <si>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</si>
  <si>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</si>
  <si>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</si>
  <si>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</si>
  <si>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</si>
  <si>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</si>
  <si>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</si>
  <si>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</si>
  <si>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</si>
  <si>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</si>
  <si>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</si>
  <si>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</si>
  <si>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</si>
  <si>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</si>
  <si>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</si>
  <si>
    <t>select name</t>
  </si>
  <si>
    <t>education</t>
  </si>
  <si>
    <t>salary</t>
  </si>
  <si>
    <t>How Long Work For Company</t>
  </si>
  <si>
    <t>STUFF WITH SAME JOB TITLE:</t>
  </si>
  <si>
    <t>VREDAN RESURS</t>
  </si>
  <si>
    <t>Vredan resurs</t>
  </si>
  <si>
    <t>SUM OF JOB TITLE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</si>
</sst>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[$$-C09]#,##0"/>
    <numFmt numFmtId="166" formatCode="[$$-C09]#,##0.0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  <xf numFmtId="0" fontId="0" fillId="3" borderId="2" xfId="0" applyFill="1" applyBorder="1"/>
    <xf numFmtId="14" fontId="0" fillId="0" borderId="0" xfId="0" applyNumberFormat="1"/>
    <xf numFmtId="0" fontId="0" fillId="5" borderId="2" xfId="0" applyFill="1" applyBorder="1"/>
    <xf numFmtId="165" fontId="0" fillId="5" borderId="2" xfId="0" applyNumberFormat="1" applyFill="1" applyBorder="1"/>
    <xf numFmtId="14" fontId="0" fillId="5" borderId="2" xfId="0" applyNumberFormat="1" applyFill="1" applyBorder="1"/>
    <xf numFmtId="1" fontId="0" fillId="5" borderId="2" xfId="0" applyNumberFormat="1" applyFill="1" applyBorder="1"/>
    <xf numFmtId="0" fontId="0" fillId="6" borderId="0" xfId="0" applyFill="1"/>
    <xf numFmtId="0" fontId="1" fillId="4" borderId="0" xfId="0" applyFont="1" applyFill="1"/>
    <xf numFmtId="0" fontId="1" fillId="4" borderId="2" xfId="0" applyFont="1" applyFill="1" applyBorder="1"/>
    <xf numFmtId="0" fontId="1" fillId="2" borderId="0" xfId="0" applyFont="1" applyFill="1"/>
    <xf numFmtId="0" fontId="0" fillId="5" borderId="2" xfId="0" applyFill="1" applyBorder="1" applyAlignment="1">
      <alignment horizontal="right"/>
    </xf>
    <xf numFmtId="0" fontId="0" fillId="8" borderId="2" xfId="0" applyFill="1" applyBorder="1"/>
    <xf numFmtId="166" fontId="0" fillId="8" borderId="2" xfId="0" applyNumberFormat="1" applyFill="1" applyBorder="1"/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S162"/>
  <sheetViews>
    <sheetView tabSelected="1" topLeftCell="H1" zoomScale="70" zoomScaleNormal="70" workbookViewId="0">
      <selection activeCell="M5" sqref="M5"/>
    </sheetView>
  </sheetViews>
  <sheetFormatPr defaultRowHeight="18.5" x14ac:dyDescent="0.45"/>
  <cols>
    <col min="1" max="1" width="18.5703125" bestFit="1" customWidth="1"/>
    <col min="2" max="2" width="7" bestFit="1" customWidth="1"/>
    <col min="3" max="3" width="6.5703125" bestFit="1" customWidth="1"/>
    <col min="4" max="4" width="18.78515625" bestFit="1" customWidth="1"/>
    <col min="5" max="5" width="9.92578125" bestFit="1" customWidth="1"/>
    <col min="6" max="6" width="17.0703125" bestFit="1" customWidth="1"/>
    <col min="7" max="7" width="10.5" bestFit="1" customWidth="1"/>
    <col min="8" max="8" width="6.5703125" bestFit="1" customWidth="1"/>
    <col min="9" max="9" width="15.35546875" bestFit="1" customWidth="1"/>
    <col min="10" max="10" width="29.42578125" bestFit="1" customWidth="1"/>
    <col min="12" max="12" width="26.5" bestFit="1" customWidth="1"/>
    <col min="13" max="13" width="29.42578125" bestFit="1" customWidth="1"/>
    <col min="14" max="14" width="23.2109375" bestFit="1" customWidth="1"/>
    <col min="15" max="15" width="15.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339</v>
      </c>
    </row>
    <row r="2" spans="1:1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  <c r="J2" t="str">
        <f>IF(AND(ISNUMBER(SEARCH("Master's", D2)),OR(ISNUMBER(SEARCH("Manager", F2)),ISNUMBER(SEARCH("Scientist", F2)),ISNUMBER(SEARCH("Specialist", F2)))), "VISOKO OBRAZOVANI STRUCNJAK", "STRUCNJAK")</f>
        <v>STRUCNJAK</v>
      </c>
    </row>
    <row r="3" spans="1:1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  <c r="J3" t="str">
        <f t="shared" ref="J3:J66" si="0">IF(AND(ISNUMBER(SEARCH("Master's", D3)),OR(ISNUMBER(SEARCH("Manager", F3)),ISNUMBER(SEARCH("Scientist", F3)),ISNUMBER(SEARCH("Specialist", F3)))), "VISOKO OBRAZOVANI STRUCNJAK", "STRUCNJAK")</f>
        <v>STRUCNJAK</v>
      </c>
      <c r="M3">
        <f ca="1">_xlfn.DAYS(O7,M8)/365</f>
        <v>2.3123287671232875</v>
      </c>
    </row>
    <row r="4" spans="1:1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  <c r="J4" t="str">
        <f t="shared" si="0"/>
        <v>STRUCNJAK</v>
      </c>
      <c r="M4">
        <f>INDEX(A2:I162,MATCH(M5,A2:A162,0),7)</f>
        <v>31400</v>
      </c>
    </row>
    <row r="5" spans="1:1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  <c r="J5" t="str">
        <f t="shared" si="0"/>
        <v>STRUCNJAK</v>
      </c>
      <c r="L5" s="4" t="s">
        <v>334</v>
      </c>
      <c r="M5" s="12" t="s">
        <v>19</v>
      </c>
    </row>
    <row r="6" spans="1:19" x14ac:dyDescent="0.45">
      <c r="A6" t="s">
        <v>26</v>
      </c>
      <c r="B6" t="s">
        <v>27</v>
      </c>
      <c r="C6" t="s">
        <v>11</v>
      </c>
      <c r="D6" t="s">
        <v>28</v>
      </c>
      <c r="E6" s="2">
        <v>43198</v>
      </c>
      <c r="F6" t="s">
        <v>29</v>
      </c>
      <c r="G6" s="3">
        <v>77300</v>
      </c>
      <c r="H6">
        <v>30.3</v>
      </c>
      <c r="I6">
        <v>23</v>
      </c>
      <c r="J6" t="str">
        <f t="shared" si="0"/>
        <v>VISOKO OBRAZOVANI STRUCNJAK</v>
      </c>
      <c r="L6" s="6" t="s">
        <v>335</v>
      </c>
      <c r="M6" s="6" t="str">
        <f>INDEX(A2:I162,MATCH(M5,A2:A162,0),4)</f>
        <v>High School Diploma</v>
      </c>
    </row>
    <row r="7" spans="1:19" x14ac:dyDescent="0.45">
      <c r="A7" t="s">
        <v>30</v>
      </c>
      <c r="B7" t="s">
        <v>31</v>
      </c>
      <c r="C7" t="s">
        <v>16</v>
      </c>
      <c r="D7" t="s">
        <v>12</v>
      </c>
      <c r="E7" s="2">
        <v>44999</v>
      </c>
      <c r="F7" t="s">
        <v>32</v>
      </c>
      <c r="G7" s="3">
        <v>49800</v>
      </c>
      <c r="H7">
        <v>37.700000000000003</v>
      </c>
      <c r="I7">
        <v>23</v>
      </c>
      <c r="J7" t="str">
        <f t="shared" si="0"/>
        <v>STRUCNJAK</v>
      </c>
      <c r="L7" s="6" t="s">
        <v>336</v>
      </c>
      <c r="M7" s="7">
        <f>INDEX(A2:I162,MATCH(M5,A2:A162,0),7)</f>
        <v>31400</v>
      </c>
      <c r="O7" s="5">
        <f ca="1">TODAY()</f>
        <v>45653</v>
      </c>
    </row>
    <row r="8" spans="1:19" x14ac:dyDescent="0.45">
      <c r="A8" t="s">
        <v>33</v>
      </c>
      <c r="B8" t="s">
        <v>34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  <c r="J8" t="str">
        <f t="shared" si="0"/>
        <v>STRUCNJAK</v>
      </c>
      <c r="L8" s="6" t="s">
        <v>4</v>
      </c>
      <c r="M8" s="8">
        <f>_xlfn.XLOOKUP(M5,A2:A162,E2:E162)</f>
        <v>44809</v>
      </c>
    </row>
    <row r="9" spans="1:19" x14ac:dyDescent="0.45">
      <c r="A9" t="s">
        <v>35</v>
      </c>
      <c r="B9" t="s">
        <v>36</v>
      </c>
      <c r="C9" t="s">
        <v>16</v>
      </c>
      <c r="D9" t="s">
        <v>17</v>
      </c>
      <c r="E9" s="2">
        <v>44031</v>
      </c>
      <c r="F9" t="s">
        <v>37</v>
      </c>
      <c r="G9" s="3">
        <v>41900</v>
      </c>
      <c r="H9">
        <v>35.9</v>
      </c>
      <c r="I9">
        <v>17</v>
      </c>
      <c r="J9" t="str">
        <f t="shared" si="0"/>
        <v>STRUCNJAK</v>
      </c>
      <c r="L9" s="6" t="s">
        <v>337</v>
      </c>
      <c r="M9" s="9">
        <f ca="1">_xlfn.DAYS(O7,M8)/365</f>
        <v>2.3123287671232875</v>
      </c>
    </row>
    <row r="10" spans="1:19" x14ac:dyDescent="0.45">
      <c r="A10" t="s">
        <v>38</v>
      </c>
      <c r="B10" t="s">
        <v>39</v>
      </c>
      <c r="C10" t="s">
        <v>11</v>
      </c>
      <c r="D10" t="s">
        <v>12</v>
      </c>
      <c r="E10" s="2">
        <v>44510</v>
      </c>
      <c r="F10" t="s">
        <v>40</v>
      </c>
      <c r="G10" s="3">
        <v>58100</v>
      </c>
      <c r="H10">
        <v>31</v>
      </c>
      <c r="I10">
        <v>16</v>
      </c>
      <c r="J10" t="str">
        <f t="shared" si="0"/>
        <v>STRUCNJAK</v>
      </c>
      <c r="L10" s="14" t="s">
        <v>340</v>
      </c>
      <c r="M10" s="14" t="str">
        <f>INDEX(A2:J162,MATCH(M5,A2:A162,0),10)</f>
        <v>STRUCNJAK</v>
      </c>
    </row>
    <row r="11" spans="1:19" x14ac:dyDescent="0.45">
      <c r="A11" t="s">
        <v>41</v>
      </c>
      <c r="B11" t="s">
        <v>42</v>
      </c>
      <c r="C11" t="s">
        <v>16</v>
      </c>
      <c r="D11" t="s">
        <v>28</v>
      </c>
      <c r="E11" s="2">
        <v>43641</v>
      </c>
      <c r="F11" t="s">
        <v>43</v>
      </c>
      <c r="G11" s="3">
        <v>82900</v>
      </c>
      <c r="H11">
        <v>31.1</v>
      </c>
      <c r="I11">
        <v>17</v>
      </c>
      <c r="J11" t="str">
        <f t="shared" si="0"/>
        <v>VISOKO OBRAZOVANI STRUCNJAK</v>
      </c>
    </row>
    <row r="12" spans="1:19" x14ac:dyDescent="0.45">
      <c r="A12" t="s">
        <v>44</v>
      </c>
      <c r="B12" t="s">
        <v>45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  <c r="J12" t="str">
        <f t="shared" si="0"/>
        <v>STRUCNJAK</v>
      </c>
    </row>
    <row r="13" spans="1:19" x14ac:dyDescent="0.45">
      <c r="A13" t="s">
        <v>46</v>
      </c>
      <c r="B13" t="s">
        <v>47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  <c r="J13" t="str">
        <f t="shared" si="0"/>
        <v>STRUCNJAK</v>
      </c>
      <c r="L13" s="11" t="s">
        <v>5</v>
      </c>
      <c r="M13" s="11" t="str">
        <f>INDEX(A2:I162,MATCH(M5,A2:A162,0),6)</f>
        <v>Packaging Associate</v>
      </c>
      <c r="N13" s="15" t="s">
        <v>341</v>
      </c>
      <c r="O13" s="16">
        <f>SUMIFS(G2:G162,F2:F162,$M$13)</f>
        <v>735000</v>
      </c>
    </row>
    <row r="14" spans="1:19" x14ac:dyDescent="0.45">
      <c r="A14" t="s">
        <v>48</v>
      </c>
      <c r="B14" t="s">
        <v>49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  <c r="J14" t="str">
        <f t="shared" si="0"/>
        <v>STRUCNJAK</v>
      </c>
      <c r="L14" s="10" t="s">
        <v>338</v>
      </c>
      <c r="M14" s="17" t="str" cm="1">
        <f t="array" ref="M14">_xlfn.TEXTJOIN(", ",TRUE,IF(F2:F162=M13,A2:A162,""))</f>
        <v>Gunar Cockshoot, Husein Augar, Marney O'Breen, Mallorie Waber, Camilla Castle, Orton Livick, Dyna Doucette, Valentia Etteridge, Virginia McConville, Myer McCory, Allene Gobbet, Shari McNee, Bev Lashley, A R Rahadude, Simon Kembery, Samaira Agarwal, Advait Sharma, M&amp;M Peanut, Advait Kumar, Lindt Truffle, Advait Kapoor, Eltin John</v>
      </c>
      <c r="N14" s="17"/>
      <c r="O14" s="17"/>
      <c r="P14" s="17"/>
      <c r="Q14" s="17"/>
      <c r="R14" s="17"/>
      <c r="S14" s="17"/>
    </row>
    <row r="15" spans="1:19" x14ac:dyDescent="0.45">
      <c r="A15" t="s">
        <v>50</v>
      </c>
      <c r="B15" t="s">
        <v>51</v>
      </c>
      <c r="C15" t="s">
        <v>16</v>
      </c>
      <c r="D15" t="s">
        <v>28</v>
      </c>
      <c r="E15" s="2">
        <v>43355</v>
      </c>
      <c r="F15" t="s">
        <v>52</v>
      </c>
      <c r="G15" s="3">
        <v>74700</v>
      </c>
      <c r="H15">
        <v>52.4</v>
      </c>
      <c r="I15">
        <v>10</v>
      </c>
      <c r="J15" t="str">
        <f t="shared" si="0"/>
        <v>VISOKO OBRAZOVANI STRUCNJAK</v>
      </c>
      <c r="M15" s="17"/>
      <c r="N15" s="17"/>
      <c r="O15" s="17"/>
      <c r="P15" s="17"/>
      <c r="Q15" s="17"/>
      <c r="R15" s="17"/>
      <c r="S15" s="17"/>
    </row>
    <row r="16" spans="1:19" x14ac:dyDescent="0.45">
      <c r="A16" t="s">
        <v>53</v>
      </c>
      <c r="B16" t="s">
        <v>54</v>
      </c>
      <c r="C16" t="s">
        <v>11</v>
      </c>
      <c r="D16" t="s">
        <v>12</v>
      </c>
      <c r="E16" s="2">
        <v>43529</v>
      </c>
      <c r="F16" t="s">
        <v>40</v>
      </c>
      <c r="G16" s="3">
        <v>55600</v>
      </c>
      <c r="H16">
        <v>35.4</v>
      </c>
      <c r="I16">
        <v>12</v>
      </c>
      <c r="J16" t="str">
        <f t="shared" si="0"/>
        <v>STRUCNJAK</v>
      </c>
      <c r="M16" s="17"/>
      <c r="N16" s="17"/>
      <c r="O16" s="17"/>
      <c r="P16" s="17"/>
      <c r="Q16" s="17"/>
      <c r="R16" s="17"/>
      <c r="S16" s="17"/>
    </row>
    <row r="17" spans="1:19" x14ac:dyDescent="0.45">
      <c r="A17" t="s">
        <v>55</v>
      </c>
      <c r="B17" t="s">
        <v>56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  <c r="J17" t="str">
        <f t="shared" si="0"/>
        <v>STRUCNJAK</v>
      </c>
      <c r="M17" s="17"/>
      <c r="N17" s="17"/>
      <c r="O17" s="17"/>
      <c r="P17" s="17"/>
      <c r="Q17" s="17"/>
      <c r="R17" s="17"/>
      <c r="S17" s="17"/>
    </row>
    <row r="18" spans="1:19" x14ac:dyDescent="0.45">
      <c r="A18" t="s">
        <v>57</v>
      </c>
      <c r="B18" t="s">
        <v>58</v>
      </c>
      <c r="C18" t="s">
        <v>16</v>
      </c>
      <c r="D18" t="s">
        <v>17</v>
      </c>
      <c r="E18" s="2">
        <v>44416</v>
      </c>
      <c r="F18" t="s">
        <v>37</v>
      </c>
      <c r="G18" s="3">
        <v>41500</v>
      </c>
      <c r="H18">
        <v>32.299999999999997</v>
      </c>
      <c r="I18">
        <v>17</v>
      </c>
      <c r="J18" t="str">
        <f t="shared" si="0"/>
        <v>STRUCNJAK</v>
      </c>
      <c r="M18" s="17"/>
      <c r="N18" s="17"/>
      <c r="O18" s="17"/>
      <c r="P18" s="17"/>
      <c r="Q18" s="17"/>
      <c r="R18" s="17"/>
      <c r="S18" s="17"/>
    </row>
    <row r="19" spans="1:19" x14ac:dyDescent="0.45">
      <c r="A19" t="s">
        <v>59</v>
      </c>
      <c r="B19" t="s">
        <v>60</v>
      </c>
      <c r="C19" t="s">
        <v>11</v>
      </c>
      <c r="D19" t="s">
        <v>12</v>
      </c>
      <c r="E19" s="2">
        <v>44158</v>
      </c>
      <c r="F19" t="s">
        <v>32</v>
      </c>
      <c r="G19" s="3">
        <v>49400</v>
      </c>
      <c r="H19">
        <v>31.1</v>
      </c>
      <c r="I19">
        <v>20</v>
      </c>
      <c r="J19" t="str">
        <f t="shared" si="0"/>
        <v>STRUCNJAK</v>
      </c>
      <c r="M19" s="17"/>
      <c r="N19" s="17"/>
      <c r="O19" s="17"/>
      <c r="P19" s="17"/>
      <c r="Q19" s="17"/>
      <c r="R19" s="17"/>
      <c r="S19" s="17"/>
    </row>
    <row r="20" spans="1:19" x14ac:dyDescent="0.45">
      <c r="A20" t="s">
        <v>61</v>
      </c>
      <c r="B20" t="s">
        <v>62</v>
      </c>
      <c r="C20" t="s">
        <v>16</v>
      </c>
      <c r="D20" t="s">
        <v>28</v>
      </c>
      <c r="E20" s="2">
        <v>42931</v>
      </c>
      <c r="F20" t="s">
        <v>43</v>
      </c>
      <c r="G20" s="3">
        <v>82700</v>
      </c>
      <c r="H20">
        <v>33.5</v>
      </c>
      <c r="I20">
        <v>23</v>
      </c>
      <c r="J20" t="str">
        <f t="shared" si="0"/>
        <v>VISOKO OBRAZOVANI STRUCNJAK</v>
      </c>
      <c r="M20" s="17"/>
      <c r="N20" s="17"/>
      <c r="O20" s="17"/>
      <c r="P20" s="17"/>
      <c r="Q20" s="17"/>
      <c r="R20" s="17"/>
      <c r="S20" s="17"/>
    </row>
    <row r="21" spans="1:19" x14ac:dyDescent="0.45">
      <c r="A21" t="s">
        <v>63</v>
      </c>
      <c r="B21" t="s">
        <v>64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  <c r="J21" t="str">
        <f t="shared" si="0"/>
        <v>STRUCNJAK</v>
      </c>
      <c r="M21" s="17"/>
      <c r="N21" s="17"/>
      <c r="O21" s="17"/>
      <c r="P21" s="17"/>
      <c r="Q21" s="17"/>
      <c r="R21" s="17"/>
      <c r="S21" s="17"/>
    </row>
    <row r="22" spans="1:19" x14ac:dyDescent="0.45">
      <c r="A22" t="s">
        <v>65</v>
      </c>
      <c r="B22" t="s">
        <v>66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  <c r="J22" t="str">
        <f t="shared" si="0"/>
        <v>STRUCNJAK</v>
      </c>
    </row>
    <row r="23" spans="1:19" x14ac:dyDescent="0.45">
      <c r="A23" t="s">
        <v>67</v>
      </c>
      <c r="B23" t="s">
        <v>68</v>
      </c>
      <c r="C23" t="s">
        <v>11</v>
      </c>
      <c r="D23" t="s">
        <v>12</v>
      </c>
      <c r="E23" s="2">
        <v>43270</v>
      </c>
      <c r="F23" t="s">
        <v>29</v>
      </c>
      <c r="G23" s="3">
        <v>76800</v>
      </c>
      <c r="H23">
        <v>32.700000000000003</v>
      </c>
      <c r="I23">
        <v>22</v>
      </c>
      <c r="J23" t="str">
        <f t="shared" si="0"/>
        <v>STRUCNJAK</v>
      </c>
    </row>
    <row r="24" spans="1:19" x14ac:dyDescent="0.45">
      <c r="A24" t="s">
        <v>69</v>
      </c>
      <c r="B24" t="s">
        <v>70</v>
      </c>
      <c r="C24" t="s">
        <v>16</v>
      </c>
      <c r="D24" t="s">
        <v>28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  <c r="J24" t="str">
        <f t="shared" si="0"/>
        <v>VISOKO OBRAZOVANI STRUCNJAK</v>
      </c>
    </row>
    <row r="25" spans="1:19" x14ac:dyDescent="0.45">
      <c r="A25" t="s">
        <v>71</v>
      </c>
      <c r="B25" t="s">
        <v>72</v>
      </c>
      <c r="C25" t="s">
        <v>11</v>
      </c>
      <c r="D25" t="s">
        <v>12</v>
      </c>
      <c r="E25" s="2">
        <v>44068</v>
      </c>
      <c r="F25" t="s">
        <v>32</v>
      </c>
      <c r="G25" s="3">
        <v>46200</v>
      </c>
      <c r="H25">
        <v>30.1</v>
      </c>
      <c r="I25">
        <v>19</v>
      </c>
      <c r="J25" t="str">
        <f t="shared" si="0"/>
        <v>STRUCNJAK</v>
      </c>
    </row>
    <row r="26" spans="1:19" x14ac:dyDescent="0.45">
      <c r="A26" t="s">
        <v>73</v>
      </c>
      <c r="B26" t="s">
        <v>74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  <c r="J26" t="str">
        <f t="shared" si="0"/>
        <v>STRUCNJAK</v>
      </c>
    </row>
    <row r="27" spans="1:19" x14ac:dyDescent="0.45">
      <c r="A27" t="s">
        <v>75</v>
      </c>
      <c r="B27" t="s">
        <v>76</v>
      </c>
      <c r="C27" t="s">
        <v>11</v>
      </c>
      <c r="D27" t="s">
        <v>17</v>
      </c>
      <c r="E27" s="2">
        <v>44866</v>
      </c>
      <c r="F27" t="s">
        <v>37</v>
      </c>
      <c r="G27" s="3">
        <v>43100</v>
      </c>
      <c r="H27">
        <v>33.799999999999997</v>
      </c>
      <c r="I27">
        <v>16</v>
      </c>
      <c r="J27" t="str">
        <f t="shared" si="0"/>
        <v>STRUCNJAK</v>
      </c>
    </row>
    <row r="28" spans="1:19" x14ac:dyDescent="0.45">
      <c r="A28" t="s">
        <v>77</v>
      </c>
      <c r="B28" t="s">
        <v>78</v>
      </c>
      <c r="C28" t="s">
        <v>16</v>
      </c>
      <c r="D28" t="s">
        <v>12</v>
      </c>
      <c r="E28" s="2">
        <v>43571</v>
      </c>
      <c r="F28" t="s">
        <v>40</v>
      </c>
      <c r="G28" s="3">
        <v>60000</v>
      </c>
      <c r="H28">
        <v>28.8</v>
      </c>
      <c r="I28">
        <v>18</v>
      </c>
      <c r="J28" t="str">
        <f t="shared" si="0"/>
        <v>STRUCNJAK</v>
      </c>
    </row>
    <row r="29" spans="1:19" x14ac:dyDescent="0.45">
      <c r="A29" t="s">
        <v>79</v>
      </c>
      <c r="B29" t="s">
        <v>80</v>
      </c>
      <c r="C29" t="s">
        <v>11</v>
      </c>
      <c r="D29" t="s">
        <v>28</v>
      </c>
      <c r="E29" s="2">
        <v>43382</v>
      </c>
      <c r="F29" t="s">
        <v>43</v>
      </c>
      <c r="G29" s="3">
        <v>82100</v>
      </c>
      <c r="H29">
        <v>32.700000000000003</v>
      </c>
      <c r="I29">
        <v>14</v>
      </c>
      <c r="J29" t="str">
        <f t="shared" si="0"/>
        <v>VISOKO OBRAZOVANI STRUCNJAK</v>
      </c>
    </row>
    <row r="30" spans="1:19" x14ac:dyDescent="0.45">
      <c r="A30" t="s">
        <v>81</v>
      </c>
      <c r="B30" t="s">
        <v>82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  <c r="J30" t="str">
        <f t="shared" si="0"/>
        <v>STRUCNJAK</v>
      </c>
    </row>
    <row r="31" spans="1:19" x14ac:dyDescent="0.45">
      <c r="A31" t="s">
        <v>83</v>
      </c>
      <c r="B31" t="s">
        <v>84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  <c r="J31" t="str">
        <f t="shared" si="0"/>
        <v>STRUCNJAK</v>
      </c>
    </row>
    <row r="32" spans="1:19" x14ac:dyDescent="0.45">
      <c r="A32" t="s">
        <v>85</v>
      </c>
      <c r="B32" t="s">
        <v>86</v>
      </c>
      <c r="C32" t="s">
        <v>16</v>
      </c>
      <c r="D32" t="s">
        <v>12</v>
      </c>
      <c r="E32" s="2">
        <v>43308</v>
      </c>
      <c r="F32" t="s">
        <v>52</v>
      </c>
      <c r="G32" s="3">
        <v>74200</v>
      </c>
      <c r="H32">
        <v>30.6</v>
      </c>
      <c r="I32">
        <v>27</v>
      </c>
      <c r="J32" t="str">
        <f t="shared" si="0"/>
        <v>STRUCNJAK</v>
      </c>
    </row>
    <row r="33" spans="1:10" x14ac:dyDescent="0.45">
      <c r="A33" t="s">
        <v>87</v>
      </c>
      <c r="B33" t="s">
        <v>88</v>
      </c>
      <c r="C33" t="s">
        <v>11</v>
      </c>
      <c r="D33" t="s">
        <v>28</v>
      </c>
      <c r="E33" s="2">
        <v>43538</v>
      </c>
      <c r="F33" t="s">
        <v>40</v>
      </c>
      <c r="G33" s="3">
        <v>57100</v>
      </c>
      <c r="H33">
        <v>28.7</v>
      </c>
      <c r="I33">
        <v>13</v>
      </c>
      <c r="J33" t="str">
        <f t="shared" si="0"/>
        <v>STRUCNJAK</v>
      </c>
    </row>
    <row r="34" spans="1:10" x14ac:dyDescent="0.45">
      <c r="A34" t="s">
        <v>89</v>
      </c>
      <c r="B34" t="s">
        <v>90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  <c r="J34" t="str">
        <f t="shared" si="0"/>
        <v>STRUCNJAK</v>
      </c>
    </row>
    <row r="35" spans="1:10" x14ac:dyDescent="0.45">
      <c r="A35" t="s">
        <v>91</v>
      </c>
      <c r="B35" t="s">
        <v>92</v>
      </c>
      <c r="C35" t="s">
        <v>11</v>
      </c>
      <c r="D35" t="s">
        <v>17</v>
      </c>
      <c r="E35" s="2">
        <v>44297</v>
      </c>
      <c r="F35" t="s">
        <v>37</v>
      </c>
      <c r="G35" s="3">
        <v>42800</v>
      </c>
      <c r="H35">
        <v>31.2</v>
      </c>
      <c r="I35">
        <v>18</v>
      </c>
      <c r="J35" t="str">
        <f t="shared" si="0"/>
        <v>STRUCNJAK</v>
      </c>
    </row>
    <row r="36" spans="1:10" x14ac:dyDescent="0.45">
      <c r="A36" t="s">
        <v>93</v>
      </c>
      <c r="B36" t="s">
        <v>94</v>
      </c>
      <c r="C36" t="s">
        <v>16</v>
      </c>
      <c r="D36" t="s">
        <v>12</v>
      </c>
      <c r="E36" s="2">
        <v>43856</v>
      </c>
      <c r="F36" t="s">
        <v>32</v>
      </c>
      <c r="G36" s="3">
        <v>46900</v>
      </c>
      <c r="H36">
        <v>34.9</v>
      </c>
      <c r="I36">
        <v>16</v>
      </c>
      <c r="J36" t="str">
        <f t="shared" si="0"/>
        <v>STRUCNJAK</v>
      </c>
    </row>
    <row r="37" spans="1:10" x14ac:dyDescent="0.45">
      <c r="A37" t="s">
        <v>95</v>
      </c>
      <c r="B37" t="s">
        <v>96</v>
      </c>
      <c r="C37" t="s">
        <v>11</v>
      </c>
      <c r="D37" t="s">
        <v>28</v>
      </c>
      <c r="E37" s="2">
        <v>42950</v>
      </c>
      <c r="F37" t="s">
        <v>43</v>
      </c>
      <c r="G37" s="3">
        <v>80700</v>
      </c>
      <c r="H37">
        <v>26.1</v>
      </c>
      <c r="I37">
        <v>13</v>
      </c>
      <c r="J37" t="str">
        <f t="shared" si="0"/>
        <v>VISOKO OBRAZOVANI STRUCNJAK</v>
      </c>
    </row>
    <row r="38" spans="1:10" x14ac:dyDescent="0.45">
      <c r="A38" t="s">
        <v>97</v>
      </c>
      <c r="B38" t="s">
        <v>98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  <c r="J38" t="str">
        <f t="shared" si="0"/>
        <v>STRUCNJAK</v>
      </c>
    </row>
    <row r="39" spans="1:10" x14ac:dyDescent="0.45">
      <c r="A39" t="s">
        <v>99</v>
      </c>
      <c r="B39" t="s">
        <v>100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  <c r="J39" t="str">
        <f t="shared" si="0"/>
        <v>STRUCNJAK</v>
      </c>
    </row>
    <row r="40" spans="1:10" x14ac:dyDescent="0.45">
      <c r="A40" t="s">
        <v>101</v>
      </c>
      <c r="B40" t="s">
        <v>102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  <c r="J40" t="str">
        <f t="shared" si="0"/>
        <v>STRUCNJAK</v>
      </c>
    </row>
    <row r="41" spans="1:10" x14ac:dyDescent="0.45">
      <c r="A41" t="s">
        <v>103</v>
      </c>
      <c r="B41" t="s">
        <v>104</v>
      </c>
      <c r="C41" t="s">
        <v>11</v>
      </c>
      <c r="D41" t="s">
        <v>28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  <c r="J41" t="str">
        <f t="shared" si="0"/>
        <v>VISOKO OBRAZOVANI STRUCNJAK</v>
      </c>
    </row>
    <row r="42" spans="1:10" x14ac:dyDescent="0.45">
      <c r="A42" t="s">
        <v>105</v>
      </c>
      <c r="B42" t="s">
        <v>106</v>
      </c>
      <c r="C42" t="s">
        <v>16</v>
      </c>
      <c r="D42" t="s">
        <v>21</v>
      </c>
      <c r="E42" s="2">
        <v>44468</v>
      </c>
      <c r="F42" t="s">
        <v>29</v>
      </c>
      <c r="G42" s="3">
        <v>79300</v>
      </c>
      <c r="H42">
        <v>34.9</v>
      </c>
      <c r="I42">
        <v>18</v>
      </c>
      <c r="J42" t="str">
        <f t="shared" si="0"/>
        <v>STRUCNJAK</v>
      </c>
    </row>
    <row r="43" spans="1:10" x14ac:dyDescent="0.45">
      <c r="A43" t="s">
        <v>107</v>
      </c>
      <c r="B43" t="s">
        <v>108</v>
      </c>
      <c r="C43" t="s">
        <v>11</v>
      </c>
      <c r="D43" t="s">
        <v>17</v>
      </c>
      <c r="E43" s="2">
        <v>43875</v>
      </c>
      <c r="F43" t="s">
        <v>32</v>
      </c>
      <c r="G43" s="3">
        <v>49000</v>
      </c>
      <c r="H43">
        <v>35.299999999999997</v>
      </c>
      <c r="I43">
        <v>13</v>
      </c>
      <c r="J43" t="str">
        <f t="shared" si="0"/>
        <v>STRUCNJAK</v>
      </c>
    </row>
    <row r="44" spans="1:10" x14ac:dyDescent="0.45">
      <c r="A44" t="s">
        <v>109</v>
      </c>
      <c r="B44" t="s">
        <v>110</v>
      </c>
      <c r="C44" t="s">
        <v>16</v>
      </c>
      <c r="D44" t="s">
        <v>12</v>
      </c>
      <c r="E44" s="2">
        <v>44927</v>
      </c>
      <c r="F44" t="s">
        <v>37</v>
      </c>
      <c r="G44" s="3">
        <v>44800</v>
      </c>
      <c r="H44">
        <v>30</v>
      </c>
      <c r="I44">
        <v>17</v>
      </c>
      <c r="J44" t="str">
        <f t="shared" si="0"/>
        <v>STRUCNJAK</v>
      </c>
    </row>
    <row r="45" spans="1:10" x14ac:dyDescent="0.45">
      <c r="A45" t="s">
        <v>111</v>
      </c>
      <c r="B45" t="s">
        <v>112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  <c r="J45" t="str">
        <f t="shared" si="0"/>
        <v>STRUCNJAK</v>
      </c>
    </row>
    <row r="46" spans="1:10" x14ac:dyDescent="0.45">
      <c r="A46" t="s">
        <v>113</v>
      </c>
      <c r="B46" t="s">
        <v>114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  <c r="J46" t="str">
        <f t="shared" si="0"/>
        <v>STRUCNJAK</v>
      </c>
    </row>
    <row r="47" spans="1:10" x14ac:dyDescent="0.45">
      <c r="A47" t="s">
        <v>115</v>
      </c>
      <c r="B47" t="s">
        <v>116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  <c r="J47" t="str">
        <f t="shared" si="0"/>
        <v>STRUCNJAK</v>
      </c>
    </row>
    <row r="48" spans="1:10" x14ac:dyDescent="0.45">
      <c r="A48" t="s">
        <v>117</v>
      </c>
      <c r="B48" t="s">
        <v>118</v>
      </c>
      <c r="C48" t="s">
        <v>16</v>
      </c>
      <c r="D48" t="s">
        <v>28</v>
      </c>
      <c r="E48" s="2">
        <v>43326</v>
      </c>
      <c r="F48" t="s">
        <v>52</v>
      </c>
      <c r="G48" s="3">
        <v>73500</v>
      </c>
      <c r="H48">
        <v>62.6</v>
      </c>
      <c r="I48">
        <v>23</v>
      </c>
      <c r="J48" t="str">
        <f t="shared" si="0"/>
        <v>VISOKO OBRAZOVANI STRUCNJAK</v>
      </c>
    </row>
    <row r="49" spans="1:10" x14ac:dyDescent="0.45">
      <c r="A49" t="s">
        <v>119</v>
      </c>
      <c r="B49" t="s">
        <v>120</v>
      </c>
      <c r="C49" t="s">
        <v>16</v>
      </c>
      <c r="D49" t="s">
        <v>12</v>
      </c>
      <c r="E49" s="2">
        <v>43551</v>
      </c>
      <c r="F49" t="s">
        <v>40</v>
      </c>
      <c r="G49" s="3">
        <v>57800</v>
      </c>
      <c r="H49">
        <v>34.200000000000003</v>
      </c>
      <c r="I49">
        <v>14</v>
      </c>
      <c r="J49" t="str">
        <f t="shared" si="0"/>
        <v>STRUCNJAK</v>
      </c>
    </row>
    <row r="50" spans="1:10" x14ac:dyDescent="0.45">
      <c r="A50" t="s">
        <v>121</v>
      </c>
      <c r="B50" t="s">
        <v>122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  <c r="J50" t="str">
        <f t="shared" si="0"/>
        <v>STRUCNJAK</v>
      </c>
    </row>
    <row r="51" spans="1:10" x14ac:dyDescent="0.45">
      <c r="A51" t="s">
        <v>123</v>
      </c>
      <c r="B51" t="s">
        <v>124</v>
      </c>
      <c r="C51" t="s">
        <v>16</v>
      </c>
      <c r="D51" t="s">
        <v>17</v>
      </c>
      <c r="E51" s="2">
        <v>44311</v>
      </c>
      <c r="F51" t="s">
        <v>37</v>
      </c>
      <c r="G51" s="3">
        <v>44400</v>
      </c>
      <c r="H51">
        <v>31.5</v>
      </c>
      <c r="I51">
        <v>18</v>
      </c>
      <c r="J51" t="str">
        <f t="shared" si="0"/>
        <v>STRUCNJAK</v>
      </c>
    </row>
    <row r="52" spans="1:10" x14ac:dyDescent="0.45">
      <c r="A52" t="s">
        <v>125</v>
      </c>
      <c r="B52" t="s">
        <v>126</v>
      </c>
      <c r="C52" t="s">
        <v>16</v>
      </c>
      <c r="D52" t="s">
        <v>12</v>
      </c>
      <c r="E52" s="2">
        <v>44082</v>
      </c>
      <c r="F52" t="s">
        <v>32</v>
      </c>
      <c r="G52" s="3">
        <v>46000</v>
      </c>
      <c r="H52">
        <v>53.5</v>
      </c>
      <c r="I52">
        <v>15</v>
      </c>
      <c r="J52" t="str">
        <f t="shared" si="0"/>
        <v>STRUCNJAK</v>
      </c>
    </row>
    <row r="53" spans="1:10" x14ac:dyDescent="0.45">
      <c r="A53" t="s">
        <v>127</v>
      </c>
      <c r="B53" t="s">
        <v>128</v>
      </c>
      <c r="C53" t="s">
        <v>16</v>
      </c>
      <c r="D53" t="s">
        <v>28</v>
      </c>
      <c r="E53" s="2">
        <v>42848</v>
      </c>
      <c r="F53" t="s">
        <v>43</v>
      </c>
      <c r="G53" s="3">
        <v>84800</v>
      </c>
      <c r="H53">
        <v>34.4</v>
      </c>
      <c r="I53">
        <v>18</v>
      </c>
      <c r="J53" t="str">
        <f t="shared" si="0"/>
        <v>VISOKO OBRAZOVANI STRUCNJAK</v>
      </c>
    </row>
    <row r="54" spans="1:10" x14ac:dyDescent="0.45">
      <c r="A54" t="s">
        <v>129</v>
      </c>
      <c r="B54" t="s">
        <v>130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  <c r="J54" t="str">
        <f t="shared" si="0"/>
        <v>STRUCNJAK</v>
      </c>
    </row>
    <row r="55" spans="1:10" x14ac:dyDescent="0.45">
      <c r="A55" t="s">
        <v>131</v>
      </c>
      <c r="B55" t="s">
        <v>132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  <c r="J55" t="str">
        <f t="shared" si="0"/>
        <v>STRUCNJAK</v>
      </c>
    </row>
    <row r="56" spans="1:10" x14ac:dyDescent="0.45">
      <c r="A56" t="s">
        <v>133</v>
      </c>
      <c r="B56" t="s">
        <v>134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  <c r="J56" t="str">
        <f t="shared" si="0"/>
        <v>STRUCNJAK</v>
      </c>
    </row>
    <row r="57" spans="1:10" x14ac:dyDescent="0.45">
      <c r="A57" t="s">
        <v>135</v>
      </c>
      <c r="B57" t="s">
        <v>136</v>
      </c>
      <c r="C57" t="s">
        <v>11</v>
      </c>
      <c r="D57" t="s">
        <v>28</v>
      </c>
      <c r="E57" s="2">
        <v>43401</v>
      </c>
      <c r="F57" t="s">
        <v>25</v>
      </c>
      <c r="G57" s="3">
        <v>63600</v>
      </c>
      <c r="H57">
        <v>35</v>
      </c>
      <c r="I57">
        <v>10</v>
      </c>
      <c r="J57" t="str">
        <f t="shared" si="0"/>
        <v>VISOKO OBRAZOVANI STRUCNJAK</v>
      </c>
    </row>
    <row r="58" spans="1:10" x14ac:dyDescent="0.45">
      <c r="A58" t="s">
        <v>137</v>
      </c>
      <c r="B58" t="s">
        <v>138</v>
      </c>
      <c r="C58" t="s">
        <v>16</v>
      </c>
      <c r="D58" t="s">
        <v>21</v>
      </c>
      <c r="E58" s="2">
        <v>44543</v>
      </c>
      <c r="F58" t="s">
        <v>29</v>
      </c>
      <c r="G58" s="3">
        <v>77000</v>
      </c>
      <c r="H58">
        <v>36.299999999999997</v>
      </c>
      <c r="I58">
        <v>17</v>
      </c>
      <c r="J58" t="str">
        <f t="shared" si="0"/>
        <v>STRUCNJAK</v>
      </c>
    </row>
    <row r="59" spans="1:10" x14ac:dyDescent="0.45">
      <c r="A59" t="s">
        <v>139</v>
      </c>
      <c r="B59" t="s">
        <v>140</v>
      </c>
      <c r="C59" t="s">
        <v>11</v>
      </c>
      <c r="D59" t="s">
        <v>12</v>
      </c>
      <c r="E59" s="2">
        <v>44038</v>
      </c>
      <c r="F59" t="s">
        <v>32</v>
      </c>
      <c r="G59" s="3">
        <v>49700</v>
      </c>
      <c r="H59">
        <v>30.9</v>
      </c>
      <c r="I59">
        <v>19</v>
      </c>
      <c r="J59" t="str">
        <f t="shared" si="0"/>
        <v>STRUCNJAK</v>
      </c>
    </row>
    <row r="60" spans="1:10" x14ac:dyDescent="0.45">
      <c r="A60" t="s">
        <v>141</v>
      </c>
      <c r="B60" t="s">
        <v>142</v>
      </c>
      <c r="C60" t="s">
        <v>16</v>
      </c>
      <c r="D60" t="s">
        <v>17</v>
      </c>
      <c r="E60" s="2">
        <v>45099</v>
      </c>
      <c r="F60" t="s">
        <v>37</v>
      </c>
      <c r="G60" s="3">
        <v>43000</v>
      </c>
      <c r="H60">
        <v>33.6</v>
      </c>
      <c r="I60">
        <v>4</v>
      </c>
      <c r="J60" t="str">
        <f t="shared" si="0"/>
        <v>STRUCNJAK</v>
      </c>
    </row>
    <row r="61" spans="1:10" x14ac:dyDescent="0.45">
      <c r="A61" t="s">
        <v>143</v>
      </c>
      <c r="B61" t="s">
        <v>144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  <c r="J61" t="str">
        <f t="shared" si="0"/>
        <v>STRUCNJAK</v>
      </c>
    </row>
    <row r="62" spans="1:10" x14ac:dyDescent="0.45">
      <c r="A62" t="s">
        <v>145</v>
      </c>
      <c r="B62" t="s">
        <v>146</v>
      </c>
      <c r="C62" t="s">
        <v>11</v>
      </c>
      <c r="D62" t="s">
        <v>28</v>
      </c>
      <c r="E62" s="2">
        <v>43196</v>
      </c>
      <c r="F62" t="s">
        <v>52</v>
      </c>
      <c r="G62" s="3">
        <v>70800</v>
      </c>
      <c r="H62">
        <v>36.799999999999997</v>
      </c>
      <c r="I62">
        <v>18</v>
      </c>
      <c r="J62" t="str">
        <f t="shared" si="0"/>
        <v>VISOKO OBRAZOVANI STRUCNJAK</v>
      </c>
    </row>
    <row r="63" spans="1:10" x14ac:dyDescent="0.45">
      <c r="A63" t="s">
        <v>147</v>
      </c>
      <c r="B63" t="s">
        <v>148</v>
      </c>
      <c r="C63" t="s">
        <v>11</v>
      </c>
      <c r="D63" t="s">
        <v>21</v>
      </c>
      <c r="E63" s="2">
        <v>43849</v>
      </c>
      <c r="F63" t="s">
        <v>40</v>
      </c>
      <c r="G63" s="3">
        <v>55700</v>
      </c>
      <c r="H63">
        <v>31.6</v>
      </c>
      <c r="I63">
        <v>22</v>
      </c>
      <c r="J63" t="str">
        <f t="shared" si="0"/>
        <v>STRUCNJAK</v>
      </c>
    </row>
    <row r="64" spans="1:10" x14ac:dyDescent="0.45">
      <c r="A64" t="s">
        <v>149</v>
      </c>
      <c r="B64" t="s">
        <v>150</v>
      </c>
      <c r="C64" t="s">
        <v>16</v>
      </c>
      <c r="D64" t="s">
        <v>17</v>
      </c>
      <c r="E64" s="2">
        <v>44746</v>
      </c>
      <c r="F64" t="s">
        <v>43</v>
      </c>
      <c r="G64" s="3">
        <v>83600</v>
      </c>
      <c r="H64">
        <v>33.1</v>
      </c>
      <c r="I64">
        <v>18</v>
      </c>
      <c r="J64" t="str">
        <f t="shared" si="0"/>
        <v>STRUCNJAK</v>
      </c>
    </row>
    <row r="65" spans="1:10" x14ac:dyDescent="0.45">
      <c r="A65" t="s">
        <v>151</v>
      </c>
      <c r="B65" t="s">
        <v>152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  <c r="J65" t="str">
        <f t="shared" si="0"/>
        <v>STRUCNJAK</v>
      </c>
    </row>
    <row r="66" spans="1:10" x14ac:dyDescent="0.45">
      <c r="A66" t="s">
        <v>153</v>
      </c>
      <c r="B66" t="s">
        <v>154</v>
      </c>
      <c r="C66" t="s">
        <v>16</v>
      </c>
      <c r="D66" t="s">
        <v>28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  <c r="J66" t="str">
        <f t="shared" si="0"/>
        <v>STRUCNJAK</v>
      </c>
    </row>
    <row r="67" spans="1:10" x14ac:dyDescent="0.45">
      <c r="A67" t="s">
        <v>155</v>
      </c>
      <c r="B67" t="s">
        <v>156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  <c r="J67" t="str">
        <f t="shared" ref="J67:J130" si="1">IF(AND(ISNUMBER(SEARCH("Master's", D67)),OR(ISNUMBER(SEARCH("Manager", F67)),ISNUMBER(SEARCH("Scientist", F67)),ISNUMBER(SEARCH("Specialist", F67)))), "VISOKO OBRAZOVANI STRUCNJAK", "STRUCNJAK")</f>
        <v>STRUCNJAK</v>
      </c>
    </row>
    <row r="68" spans="1:10" x14ac:dyDescent="0.45">
      <c r="A68" t="s">
        <v>157</v>
      </c>
      <c r="B68" t="s">
        <v>158</v>
      </c>
      <c r="C68" t="s">
        <v>16</v>
      </c>
      <c r="D68" t="s">
        <v>12</v>
      </c>
      <c r="E68" s="2">
        <v>44607</v>
      </c>
      <c r="F68" t="s">
        <v>29</v>
      </c>
      <c r="G68" s="3">
        <v>76300</v>
      </c>
      <c r="H68">
        <v>65.400000000000006</v>
      </c>
      <c r="I68">
        <v>16</v>
      </c>
      <c r="J68" t="str">
        <f t="shared" si="1"/>
        <v>STRUCNJAK</v>
      </c>
    </row>
    <row r="69" spans="1:10" x14ac:dyDescent="0.45">
      <c r="A69" t="s">
        <v>115</v>
      </c>
      <c r="B69" t="s">
        <v>159</v>
      </c>
      <c r="C69" t="s">
        <v>16</v>
      </c>
      <c r="D69" t="s">
        <v>17</v>
      </c>
      <c r="E69" s="2">
        <v>44376</v>
      </c>
      <c r="F69" t="s">
        <v>32</v>
      </c>
      <c r="G69" s="3">
        <v>47800</v>
      </c>
      <c r="H69">
        <v>27.7</v>
      </c>
      <c r="I69">
        <v>19</v>
      </c>
      <c r="J69" t="str">
        <f t="shared" si="1"/>
        <v>STRUCNJAK</v>
      </c>
    </row>
    <row r="70" spans="1:10" x14ac:dyDescent="0.45">
      <c r="A70" t="s">
        <v>160</v>
      </c>
      <c r="B70" t="s">
        <v>161</v>
      </c>
      <c r="C70" t="s">
        <v>11</v>
      </c>
      <c r="D70" t="s">
        <v>12</v>
      </c>
      <c r="E70" s="2">
        <v>43912</v>
      </c>
      <c r="F70" t="s">
        <v>37</v>
      </c>
      <c r="G70" s="3">
        <v>41500</v>
      </c>
      <c r="H70">
        <v>33.4</v>
      </c>
      <c r="I70">
        <v>13</v>
      </c>
      <c r="J70" t="str">
        <f t="shared" si="1"/>
        <v>STRUCNJAK</v>
      </c>
    </row>
    <row r="71" spans="1:10" x14ac:dyDescent="0.45">
      <c r="A71" t="s">
        <v>162</v>
      </c>
      <c r="B71" t="s">
        <v>163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  <c r="J71" t="str">
        <f t="shared" si="1"/>
        <v>STRUCNJAK</v>
      </c>
    </row>
    <row r="72" spans="1:10" x14ac:dyDescent="0.45">
      <c r="A72" t="s">
        <v>164</v>
      </c>
      <c r="B72" t="s">
        <v>165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  <c r="J72" t="str">
        <f t="shared" si="1"/>
        <v>STRUCNJAK</v>
      </c>
    </row>
    <row r="73" spans="1:10" x14ac:dyDescent="0.45">
      <c r="A73" t="s">
        <v>166</v>
      </c>
      <c r="B73" t="s">
        <v>167</v>
      </c>
      <c r="C73" t="s">
        <v>16</v>
      </c>
      <c r="D73" t="s">
        <v>12</v>
      </c>
      <c r="E73" s="2">
        <v>43371</v>
      </c>
      <c r="F73" t="s">
        <v>40</v>
      </c>
      <c r="G73" s="3">
        <v>56700</v>
      </c>
      <c r="H73">
        <v>35</v>
      </c>
      <c r="I73">
        <v>14</v>
      </c>
      <c r="J73" t="str">
        <f t="shared" si="1"/>
        <v>STRUCNJAK</v>
      </c>
    </row>
    <row r="74" spans="1:10" x14ac:dyDescent="0.45">
      <c r="A74" t="s">
        <v>168</v>
      </c>
      <c r="B74" t="s">
        <v>169</v>
      </c>
      <c r="C74" t="s">
        <v>11</v>
      </c>
      <c r="D74" t="s">
        <v>28</v>
      </c>
      <c r="E74" s="2">
        <v>42836</v>
      </c>
      <c r="F74" t="s">
        <v>43</v>
      </c>
      <c r="G74" s="3">
        <v>84700</v>
      </c>
      <c r="H74">
        <v>34.799999999999997</v>
      </c>
      <c r="I74">
        <v>20</v>
      </c>
      <c r="J74" t="str">
        <f t="shared" si="1"/>
        <v>VISOKO OBRAZOVANI STRUCNJAK</v>
      </c>
    </row>
    <row r="75" spans="1:10" x14ac:dyDescent="0.45">
      <c r="A75" t="s">
        <v>170</v>
      </c>
      <c r="B75" t="s">
        <v>171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  <c r="J75" t="str">
        <f t="shared" si="1"/>
        <v>STRUCNJAK</v>
      </c>
    </row>
    <row r="76" spans="1:10" x14ac:dyDescent="0.45">
      <c r="A76" t="s">
        <v>172</v>
      </c>
      <c r="B76" t="s">
        <v>173</v>
      </c>
      <c r="C76" t="s">
        <v>16</v>
      </c>
      <c r="D76" t="s">
        <v>17</v>
      </c>
      <c r="E76" s="2">
        <v>44027</v>
      </c>
      <c r="F76" t="s">
        <v>52</v>
      </c>
      <c r="G76" s="3">
        <v>74800</v>
      </c>
      <c r="H76">
        <v>31.2</v>
      </c>
      <c r="I76">
        <v>20</v>
      </c>
      <c r="J76" t="str">
        <f t="shared" si="1"/>
        <v>STRUCNJAK</v>
      </c>
    </row>
    <row r="77" spans="1:10" x14ac:dyDescent="0.45">
      <c r="A77" t="s">
        <v>174</v>
      </c>
      <c r="B77" t="s">
        <v>175</v>
      </c>
      <c r="C77" t="s">
        <v>11</v>
      </c>
      <c r="D77" t="s">
        <v>12</v>
      </c>
      <c r="E77" s="2">
        <v>43766</v>
      </c>
      <c r="F77" t="s">
        <v>29</v>
      </c>
      <c r="G77" s="3">
        <v>78400</v>
      </c>
      <c r="H77">
        <v>31</v>
      </c>
      <c r="I77">
        <v>22</v>
      </c>
      <c r="J77" t="str">
        <f t="shared" si="1"/>
        <v>STRUCNJAK</v>
      </c>
    </row>
    <row r="78" spans="1:10" x14ac:dyDescent="0.45">
      <c r="A78" t="s">
        <v>176</v>
      </c>
      <c r="B78" t="s">
        <v>177</v>
      </c>
      <c r="C78" t="s">
        <v>16</v>
      </c>
      <c r="D78" t="s">
        <v>21</v>
      </c>
      <c r="E78" s="2">
        <v>44664</v>
      </c>
      <c r="F78" t="s">
        <v>32</v>
      </c>
      <c r="G78" s="3">
        <v>48300</v>
      </c>
      <c r="H78">
        <v>27.7</v>
      </c>
      <c r="I78">
        <v>20</v>
      </c>
      <c r="J78" t="str">
        <f t="shared" si="1"/>
        <v>STRUCNJAK</v>
      </c>
    </row>
    <row r="79" spans="1:10" x14ac:dyDescent="0.45">
      <c r="A79" t="s">
        <v>178</v>
      </c>
      <c r="B79" t="s">
        <v>179</v>
      </c>
      <c r="C79" t="s">
        <v>16</v>
      </c>
      <c r="D79" t="s">
        <v>17</v>
      </c>
      <c r="E79" s="2">
        <v>44344</v>
      </c>
      <c r="F79" t="s">
        <v>37</v>
      </c>
      <c r="G79" s="3">
        <v>42100</v>
      </c>
      <c r="H79">
        <v>35.9</v>
      </c>
      <c r="I79">
        <v>16</v>
      </c>
      <c r="J79" t="str">
        <f t="shared" si="1"/>
        <v>STRUCNJAK</v>
      </c>
    </row>
    <row r="80" spans="1:10" x14ac:dyDescent="0.45">
      <c r="A80" t="s">
        <v>180</v>
      </c>
      <c r="B80" t="s">
        <v>181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  <c r="J80" t="str">
        <f t="shared" si="1"/>
        <v>STRUCNJAK</v>
      </c>
    </row>
    <row r="81" spans="1:10" x14ac:dyDescent="0.45">
      <c r="A81" t="s">
        <v>182</v>
      </c>
      <c r="B81" t="s">
        <v>183</v>
      </c>
      <c r="C81" t="s">
        <v>11</v>
      </c>
      <c r="D81" t="s">
        <v>28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  <c r="J81" t="str">
        <f t="shared" si="1"/>
        <v>STRUCNJAK</v>
      </c>
    </row>
    <row r="82" spans="1:10" x14ac:dyDescent="0.45">
      <c r="A82" t="s">
        <v>184</v>
      </c>
      <c r="B82" t="s">
        <v>185</v>
      </c>
      <c r="C82" t="s">
        <v>16</v>
      </c>
      <c r="D82" t="s">
        <v>21</v>
      </c>
      <c r="E82" s="2">
        <v>43697</v>
      </c>
      <c r="F82" t="s">
        <v>40</v>
      </c>
      <c r="G82" s="3">
        <v>56900</v>
      </c>
      <c r="H82">
        <v>30.5</v>
      </c>
      <c r="I82">
        <v>12</v>
      </c>
      <c r="J82" t="str">
        <f t="shared" si="1"/>
        <v>STRUCNJAK</v>
      </c>
    </row>
    <row r="83" spans="1:10" x14ac:dyDescent="0.45">
      <c r="A83" t="s">
        <v>186</v>
      </c>
      <c r="B83" t="s">
        <v>187</v>
      </c>
      <c r="C83" t="s">
        <v>16</v>
      </c>
      <c r="D83" t="s">
        <v>17</v>
      </c>
      <c r="E83" s="2">
        <v>44629</v>
      </c>
      <c r="F83" t="s">
        <v>43</v>
      </c>
      <c r="G83" s="3">
        <v>81600</v>
      </c>
      <c r="H83">
        <v>61.7</v>
      </c>
      <c r="I83">
        <v>6</v>
      </c>
      <c r="J83" t="str">
        <f t="shared" si="1"/>
        <v>STRUCNJAK</v>
      </c>
    </row>
    <row r="84" spans="1:10" x14ac:dyDescent="0.45">
      <c r="A84" t="s">
        <v>188</v>
      </c>
      <c r="B84" t="s">
        <v>189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  <c r="J84" t="str">
        <f t="shared" si="1"/>
        <v>STRUCNJAK</v>
      </c>
    </row>
    <row r="85" spans="1:10" x14ac:dyDescent="0.45">
      <c r="A85" t="s">
        <v>190</v>
      </c>
      <c r="B85" t="s">
        <v>191</v>
      </c>
      <c r="C85" t="s">
        <v>16</v>
      </c>
      <c r="D85" t="s">
        <v>28</v>
      </c>
      <c r="E85" s="2">
        <v>43661</v>
      </c>
      <c r="F85" t="s">
        <v>25</v>
      </c>
      <c r="G85" s="3">
        <v>61400</v>
      </c>
      <c r="H85">
        <v>31</v>
      </c>
      <c r="I85">
        <v>15</v>
      </c>
      <c r="J85" t="str">
        <f t="shared" si="1"/>
        <v>VISOKO OBRAZOVANI STRUCNJAK</v>
      </c>
    </row>
    <row r="86" spans="1:10" x14ac:dyDescent="0.45">
      <c r="A86" t="s">
        <v>192</v>
      </c>
      <c r="B86" t="s">
        <v>193</v>
      </c>
      <c r="C86" t="s">
        <v>11</v>
      </c>
      <c r="D86" t="s">
        <v>21</v>
      </c>
      <c r="E86" s="2">
        <v>45043</v>
      </c>
      <c r="F86" t="s">
        <v>29</v>
      </c>
      <c r="G86" s="3">
        <v>76700</v>
      </c>
      <c r="H86">
        <v>31.4</v>
      </c>
      <c r="I86">
        <v>16</v>
      </c>
      <c r="J86" t="str">
        <f t="shared" si="1"/>
        <v>STRUCNJAK</v>
      </c>
    </row>
    <row r="87" spans="1:10" x14ac:dyDescent="0.45">
      <c r="A87" t="s">
        <v>194</v>
      </c>
      <c r="B87" t="s">
        <v>195</v>
      </c>
      <c r="C87" t="s">
        <v>16</v>
      </c>
      <c r="D87" t="s">
        <v>17</v>
      </c>
      <c r="E87" s="2">
        <v>43961</v>
      </c>
      <c r="F87" t="s">
        <v>32</v>
      </c>
      <c r="G87" s="3">
        <v>49800</v>
      </c>
      <c r="H87">
        <v>50.3</v>
      </c>
      <c r="I87">
        <v>15</v>
      </c>
      <c r="J87" t="str">
        <f t="shared" si="1"/>
        <v>STRUCNJAK</v>
      </c>
    </row>
    <row r="88" spans="1:10" x14ac:dyDescent="0.45">
      <c r="A88" t="s">
        <v>196</v>
      </c>
      <c r="B88" t="s">
        <v>197</v>
      </c>
      <c r="C88" t="s">
        <v>11</v>
      </c>
      <c r="D88" t="s">
        <v>12</v>
      </c>
      <c r="E88" s="2">
        <v>44230</v>
      </c>
      <c r="F88" t="s">
        <v>37</v>
      </c>
      <c r="G88" s="3">
        <v>43000</v>
      </c>
      <c r="H88">
        <v>60.8</v>
      </c>
      <c r="I88">
        <v>24</v>
      </c>
      <c r="J88" t="str">
        <f t="shared" si="1"/>
        <v>STRUCNJAK</v>
      </c>
    </row>
    <row r="89" spans="1:10" x14ac:dyDescent="0.45">
      <c r="A89" t="s">
        <v>198</v>
      </c>
      <c r="B89" t="s">
        <v>199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  <c r="J89" t="str">
        <f t="shared" si="1"/>
        <v>STRUCNJAK</v>
      </c>
    </row>
    <row r="90" spans="1:10" x14ac:dyDescent="0.45">
      <c r="A90" t="s">
        <v>200</v>
      </c>
      <c r="B90" t="s">
        <v>201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  <c r="J90" t="str">
        <f t="shared" si="1"/>
        <v>STRUCNJAK</v>
      </c>
    </row>
    <row r="91" spans="1:10" x14ac:dyDescent="0.45">
      <c r="A91" t="s">
        <v>202</v>
      </c>
      <c r="B91" t="s">
        <v>203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  <c r="J91" t="str">
        <f t="shared" si="1"/>
        <v>STRUCNJAK</v>
      </c>
    </row>
    <row r="92" spans="1:10" x14ac:dyDescent="0.45">
      <c r="A92" t="s">
        <v>204</v>
      </c>
      <c r="B92" t="s">
        <v>205</v>
      </c>
      <c r="C92" t="s">
        <v>11</v>
      </c>
      <c r="D92" t="s">
        <v>28</v>
      </c>
      <c r="E92" s="2">
        <v>42896</v>
      </c>
      <c r="F92" t="s">
        <v>52</v>
      </c>
      <c r="G92" s="3">
        <v>74200</v>
      </c>
      <c r="H92">
        <v>30.7</v>
      </c>
      <c r="I92">
        <v>17</v>
      </c>
      <c r="J92" t="str">
        <f t="shared" si="1"/>
        <v>VISOKO OBRAZOVANI STRUCNJAK</v>
      </c>
    </row>
    <row r="93" spans="1:10" x14ac:dyDescent="0.45">
      <c r="A93" t="s">
        <v>206</v>
      </c>
      <c r="B93" t="s">
        <v>207</v>
      </c>
      <c r="C93" t="s">
        <v>11</v>
      </c>
      <c r="D93" t="s">
        <v>21</v>
      </c>
      <c r="E93" s="2">
        <v>45004</v>
      </c>
      <c r="F93" t="s">
        <v>40</v>
      </c>
      <c r="G93" s="3">
        <v>58700</v>
      </c>
      <c r="H93">
        <v>47.3</v>
      </c>
      <c r="I93">
        <v>6</v>
      </c>
      <c r="J93" t="str">
        <f t="shared" si="1"/>
        <v>STRUCNJAK</v>
      </c>
    </row>
    <row r="94" spans="1:10" x14ac:dyDescent="0.45">
      <c r="A94" t="s">
        <v>208</v>
      </c>
      <c r="B94" t="s">
        <v>209</v>
      </c>
      <c r="C94" t="s">
        <v>16</v>
      </c>
      <c r="D94" t="s">
        <v>17</v>
      </c>
      <c r="E94" s="2">
        <v>44076</v>
      </c>
      <c r="F94" t="s">
        <v>43</v>
      </c>
      <c r="G94" s="3">
        <v>81100</v>
      </c>
      <c r="H94">
        <v>34.6</v>
      </c>
      <c r="I94">
        <v>16</v>
      </c>
      <c r="J94" t="str">
        <f t="shared" si="1"/>
        <v>STRUCNJAK</v>
      </c>
    </row>
    <row r="95" spans="1:10" x14ac:dyDescent="0.45">
      <c r="A95" t="s">
        <v>210</v>
      </c>
      <c r="B95" t="s">
        <v>211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  <c r="J95" t="str">
        <f t="shared" si="1"/>
        <v>STRUCNJAK</v>
      </c>
    </row>
    <row r="96" spans="1:10" x14ac:dyDescent="0.45">
      <c r="A96" t="s">
        <v>212</v>
      </c>
      <c r="B96" t="s">
        <v>213</v>
      </c>
      <c r="C96" t="s">
        <v>11</v>
      </c>
      <c r="D96" t="s">
        <v>28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  <c r="J96" t="str">
        <f t="shared" si="1"/>
        <v>STRUCNJAK</v>
      </c>
    </row>
    <row r="97" spans="1:10" x14ac:dyDescent="0.45">
      <c r="A97" t="s">
        <v>214</v>
      </c>
      <c r="B97" t="s">
        <v>215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  <c r="J97" t="str">
        <f t="shared" si="1"/>
        <v>STRUCNJAK</v>
      </c>
    </row>
    <row r="98" spans="1:10" x14ac:dyDescent="0.45">
      <c r="A98" t="s">
        <v>216</v>
      </c>
      <c r="B98" t="s">
        <v>217</v>
      </c>
      <c r="C98" t="s">
        <v>16</v>
      </c>
      <c r="D98" t="s">
        <v>12</v>
      </c>
      <c r="E98" s="2">
        <v>44497</v>
      </c>
      <c r="F98" t="s">
        <v>29</v>
      </c>
      <c r="G98" s="3">
        <v>78900</v>
      </c>
      <c r="H98">
        <v>30.3</v>
      </c>
      <c r="I98">
        <v>17</v>
      </c>
      <c r="J98" t="str">
        <f t="shared" si="1"/>
        <v>STRUCNJAK</v>
      </c>
    </row>
    <row r="99" spans="1:10" x14ac:dyDescent="0.45">
      <c r="A99" t="s">
        <v>218</v>
      </c>
      <c r="B99" t="s">
        <v>219</v>
      </c>
      <c r="C99" t="s">
        <v>16</v>
      </c>
      <c r="D99" t="s">
        <v>17</v>
      </c>
      <c r="E99" s="2">
        <v>43873</v>
      </c>
      <c r="F99" t="s">
        <v>32</v>
      </c>
      <c r="G99" s="3">
        <v>46000</v>
      </c>
      <c r="H99">
        <v>38</v>
      </c>
      <c r="I99">
        <v>21</v>
      </c>
      <c r="J99" t="str">
        <f t="shared" si="1"/>
        <v>STRUCNJAK</v>
      </c>
    </row>
    <row r="100" spans="1:10" x14ac:dyDescent="0.45">
      <c r="A100" t="s">
        <v>220</v>
      </c>
      <c r="B100" t="s">
        <v>221</v>
      </c>
      <c r="C100" t="s">
        <v>11</v>
      </c>
      <c r="D100" t="s">
        <v>12</v>
      </c>
      <c r="E100" s="2">
        <v>43612</v>
      </c>
      <c r="F100" t="s">
        <v>37</v>
      </c>
      <c r="G100" s="3">
        <v>44400</v>
      </c>
      <c r="H100">
        <v>35.1</v>
      </c>
      <c r="I100">
        <v>16</v>
      </c>
      <c r="J100" t="str">
        <f t="shared" si="1"/>
        <v>STRUCNJAK</v>
      </c>
    </row>
    <row r="101" spans="1:10" x14ac:dyDescent="0.45">
      <c r="A101" t="s">
        <v>222</v>
      </c>
      <c r="B101" t="s">
        <v>223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  <c r="J101" t="str">
        <f t="shared" si="1"/>
        <v>STRUCNJAK</v>
      </c>
    </row>
    <row r="102" spans="1:10" x14ac:dyDescent="0.45">
      <c r="A102" t="s">
        <v>224</v>
      </c>
      <c r="B102" t="s">
        <v>225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  <c r="J102" t="str">
        <f t="shared" si="1"/>
        <v>STRUCNJAK</v>
      </c>
    </row>
    <row r="103" spans="1:10" x14ac:dyDescent="0.45">
      <c r="A103" t="s">
        <v>226</v>
      </c>
      <c r="B103" t="s">
        <v>227</v>
      </c>
      <c r="C103" t="s">
        <v>11</v>
      </c>
      <c r="D103" t="s">
        <v>12</v>
      </c>
      <c r="E103" s="2">
        <v>43352</v>
      </c>
      <c r="F103" t="s">
        <v>40</v>
      </c>
      <c r="G103" s="3">
        <v>57800</v>
      </c>
      <c r="H103">
        <v>36.6</v>
      </c>
      <c r="I103">
        <v>15</v>
      </c>
      <c r="J103" t="str">
        <f t="shared" si="1"/>
        <v>STRUCNJAK</v>
      </c>
    </row>
    <row r="104" spans="1:10" x14ac:dyDescent="0.45">
      <c r="A104" t="s">
        <v>228</v>
      </c>
      <c r="B104" t="s">
        <v>229</v>
      </c>
      <c r="C104" t="s">
        <v>11</v>
      </c>
      <c r="D104" t="s">
        <v>28</v>
      </c>
      <c r="E104" s="2">
        <v>43039</v>
      </c>
      <c r="F104" t="s">
        <v>43</v>
      </c>
      <c r="G104" s="3">
        <v>82800</v>
      </c>
      <c r="H104">
        <v>51.8</v>
      </c>
      <c r="I104">
        <v>20</v>
      </c>
      <c r="J104" t="str">
        <f t="shared" si="1"/>
        <v>VISOKO OBRAZOVANI STRUCNJAK</v>
      </c>
    </row>
    <row r="105" spans="1:10" x14ac:dyDescent="0.45">
      <c r="A105" t="s">
        <v>230</v>
      </c>
      <c r="B105" t="s">
        <v>231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  <c r="J105" t="str">
        <f t="shared" si="1"/>
        <v>STRUCNJAK</v>
      </c>
    </row>
    <row r="106" spans="1:10" x14ac:dyDescent="0.45">
      <c r="A106" t="s">
        <v>232</v>
      </c>
      <c r="B106" t="s">
        <v>233</v>
      </c>
      <c r="C106" t="s">
        <v>11</v>
      </c>
      <c r="D106" t="s">
        <v>17</v>
      </c>
      <c r="E106" s="2">
        <v>44010</v>
      </c>
      <c r="F106" t="s">
        <v>52</v>
      </c>
      <c r="G106" s="3">
        <v>73900</v>
      </c>
      <c r="H106">
        <v>30.1</v>
      </c>
      <c r="I106">
        <v>12</v>
      </c>
      <c r="J106" t="str">
        <f t="shared" si="1"/>
        <v>STRUCNJAK</v>
      </c>
    </row>
    <row r="107" spans="1:10" x14ac:dyDescent="0.45">
      <c r="A107" t="s">
        <v>234</v>
      </c>
      <c r="B107" t="s">
        <v>235</v>
      </c>
      <c r="C107" t="s">
        <v>16</v>
      </c>
      <c r="D107" t="s">
        <v>12</v>
      </c>
      <c r="E107" s="2">
        <v>43719</v>
      </c>
      <c r="F107" t="s">
        <v>29</v>
      </c>
      <c r="G107" s="3">
        <v>76100</v>
      </c>
      <c r="H107">
        <v>28</v>
      </c>
      <c r="I107">
        <v>16</v>
      </c>
      <c r="J107" t="str">
        <f t="shared" si="1"/>
        <v>STRUCNJAK</v>
      </c>
    </row>
    <row r="108" spans="1:10" x14ac:dyDescent="0.45">
      <c r="A108" t="s">
        <v>236</v>
      </c>
      <c r="B108" t="s">
        <v>237</v>
      </c>
      <c r="C108" t="s">
        <v>11</v>
      </c>
      <c r="D108" t="s">
        <v>21</v>
      </c>
      <c r="E108" s="2">
        <v>44624</v>
      </c>
      <c r="F108" t="s">
        <v>32</v>
      </c>
      <c r="G108" s="3">
        <v>45500</v>
      </c>
      <c r="H108">
        <v>29.3</v>
      </c>
      <c r="I108">
        <v>14</v>
      </c>
      <c r="J108" t="str">
        <f t="shared" si="1"/>
        <v>STRUCNJAK</v>
      </c>
    </row>
    <row r="109" spans="1:10" x14ac:dyDescent="0.45">
      <c r="A109" t="s">
        <v>238</v>
      </c>
      <c r="B109" t="s">
        <v>239</v>
      </c>
      <c r="C109" t="s">
        <v>16</v>
      </c>
      <c r="D109" t="s">
        <v>17</v>
      </c>
      <c r="E109" s="2">
        <v>44364</v>
      </c>
      <c r="F109" t="s">
        <v>37</v>
      </c>
      <c r="G109" s="3">
        <v>44600</v>
      </c>
      <c r="H109">
        <v>36.799999999999997</v>
      </c>
      <c r="I109">
        <v>10</v>
      </c>
      <c r="J109" t="str">
        <f t="shared" si="1"/>
        <v>STRUCNJAK</v>
      </c>
    </row>
    <row r="110" spans="1:10" x14ac:dyDescent="0.45">
      <c r="A110" t="s">
        <v>240</v>
      </c>
      <c r="B110" t="s">
        <v>241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  <c r="J110" t="str">
        <f t="shared" si="1"/>
        <v>STRUCNJAK</v>
      </c>
    </row>
    <row r="111" spans="1:10" x14ac:dyDescent="0.45">
      <c r="A111" t="s">
        <v>242</v>
      </c>
      <c r="B111" t="s">
        <v>243</v>
      </c>
      <c r="C111" t="s">
        <v>11</v>
      </c>
      <c r="D111" t="s">
        <v>28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  <c r="J111" t="str">
        <f t="shared" si="1"/>
        <v>STRUCNJAK</v>
      </c>
    </row>
    <row r="112" spans="1:10" x14ac:dyDescent="0.45">
      <c r="A112" t="s">
        <v>244</v>
      </c>
      <c r="B112" t="s">
        <v>245</v>
      </c>
      <c r="C112" t="s">
        <v>16</v>
      </c>
      <c r="D112" t="s">
        <v>21</v>
      </c>
      <c r="E112" s="2">
        <v>45057</v>
      </c>
      <c r="F112" t="s">
        <v>40</v>
      </c>
      <c r="G112" s="3">
        <v>58000</v>
      </c>
      <c r="H112">
        <v>33</v>
      </c>
      <c r="I112">
        <v>13</v>
      </c>
      <c r="J112" t="str">
        <f t="shared" si="1"/>
        <v>STRUCNJAK</v>
      </c>
    </row>
    <row r="113" spans="1:10" x14ac:dyDescent="0.45">
      <c r="A113" t="s">
        <v>246</v>
      </c>
      <c r="B113" t="s">
        <v>247</v>
      </c>
      <c r="C113" t="s">
        <v>16</v>
      </c>
      <c r="D113" t="s">
        <v>17</v>
      </c>
      <c r="E113" s="2">
        <v>44128</v>
      </c>
      <c r="F113" t="s">
        <v>43</v>
      </c>
      <c r="G113" s="3">
        <v>81400</v>
      </c>
      <c r="H113">
        <v>35.200000000000003</v>
      </c>
      <c r="I113">
        <v>19</v>
      </c>
      <c r="J113" t="str">
        <f t="shared" si="1"/>
        <v>STRUCNJAK</v>
      </c>
    </row>
    <row r="114" spans="1:10" x14ac:dyDescent="0.45">
      <c r="A114" t="s">
        <v>248</v>
      </c>
      <c r="B114" t="s">
        <v>249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  <c r="J114" t="str">
        <f t="shared" si="1"/>
        <v>STRUCNJAK</v>
      </c>
    </row>
    <row r="115" spans="1:10" x14ac:dyDescent="0.45">
      <c r="A115" t="s">
        <v>250</v>
      </c>
      <c r="B115" t="s">
        <v>251</v>
      </c>
      <c r="C115" t="s">
        <v>16</v>
      </c>
      <c r="D115" t="s">
        <v>28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  <c r="J115" t="str">
        <f t="shared" si="1"/>
        <v>VISOKO OBRAZOVANI STRUCNJAK</v>
      </c>
    </row>
    <row r="116" spans="1:10" x14ac:dyDescent="0.45">
      <c r="A116" t="s">
        <v>252</v>
      </c>
      <c r="B116" t="s">
        <v>253</v>
      </c>
      <c r="C116" t="s">
        <v>16</v>
      </c>
      <c r="D116" t="s">
        <v>21</v>
      </c>
      <c r="E116" s="2">
        <v>44529</v>
      </c>
      <c r="F116" t="s">
        <v>29</v>
      </c>
      <c r="G116" s="3">
        <v>77100</v>
      </c>
      <c r="H116">
        <v>31.7</v>
      </c>
      <c r="I116">
        <v>9</v>
      </c>
      <c r="J116" t="str">
        <f t="shared" si="1"/>
        <v>STRUCNJAK</v>
      </c>
    </row>
    <row r="117" spans="1:10" x14ac:dyDescent="0.45">
      <c r="A117" t="s">
        <v>254</v>
      </c>
      <c r="B117" t="s">
        <v>255</v>
      </c>
      <c r="C117" t="s">
        <v>16</v>
      </c>
      <c r="D117" t="s">
        <v>17</v>
      </c>
      <c r="E117" s="2">
        <v>44025</v>
      </c>
      <c r="F117" t="s">
        <v>32</v>
      </c>
      <c r="G117" s="3">
        <v>47900</v>
      </c>
      <c r="H117">
        <v>31.7</v>
      </c>
      <c r="I117">
        <v>9</v>
      </c>
      <c r="J117" t="str">
        <f t="shared" si="1"/>
        <v>STRUCNJAK</v>
      </c>
    </row>
    <row r="118" spans="1:10" x14ac:dyDescent="0.45">
      <c r="A118" t="s">
        <v>256</v>
      </c>
      <c r="B118" t="s">
        <v>257</v>
      </c>
      <c r="C118" t="s">
        <v>11</v>
      </c>
      <c r="D118" t="s">
        <v>12</v>
      </c>
      <c r="E118" s="2">
        <v>43552</v>
      </c>
      <c r="F118" t="s">
        <v>37</v>
      </c>
      <c r="G118" s="3">
        <v>43000</v>
      </c>
      <c r="H118">
        <v>28.2</v>
      </c>
      <c r="I118">
        <v>17</v>
      </c>
      <c r="J118" t="str">
        <f t="shared" si="1"/>
        <v>STRUCNJAK</v>
      </c>
    </row>
    <row r="119" spans="1:10" x14ac:dyDescent="0.45">
      <c r="A119" t="s">
        <v>258</v>
      </c>
      <c r="B119" t="s">
        <v>259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  <c r="J119" t="str">
        <f t="shared" si="1"/>
        <v>STRUCNJAK</v>
      </c>
    </row>
    <row r="120" spans="1:10" x14ac:dyDescent="0.45">
      <c r="A120" t="s">
        <v>260</v>
      </c>
      <c r="B120" t="s">
        <v>261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  <c r="J120" t="str">
        <f t="shared" si="1"/>
        <v>STRUCNJAK</v>
      </c>
    </row>
    <row r="121" spans="1:10" x14ac:dyDescent="0.45">
      <c r="A121" t="s">
        <v>262</v>
      </c>
      <c r="B121" t="s">
        <v>263</v>
      </c>
      <c r="C121" t="s">
        <v>11</v>
      </c>
      <c r="D121" t="s">
        <v>12</v>
      </c>
      <c r="E121" s="2">
        <v>43391</v>
      </c>
      <c r="F121" t="s">
        <v>40</v>
      </c>
      <c r="G121" s="3">
        <v>59200</v>
      </c>
      <c r="H121">
        <v>30.9</v>
      </c>
      <c r="I121">
        <v>18</v>
      </c>
      <c r="J121" t="str">
        <f t="shared" si="1"/>
        <v>STRUCNJAK</v>
      </c>
    </row>
    <row r="122" spans="1:10" x14ac:dyDescent="0.45">
      <c r="A122" t="s">
        <v>264</v>
      </c>
      <c r="B122" t="s">
        <v>265</v>
      </c>
      <c r="C122" t="s">
        <v>11</v>
      </c>
      <c r="D122" t="s">
        <v>28</v>
      </c>
      <c r="E122" s="2">
        <v>42866</v>
      </c>
      <c r="F122" t="s">
        <v>43</v>
      </c>
      <c r="G122" s="3">
        <v>85000</v>
      </c>
      <c r="H122">
        <v>65.099999999999994</v>
      </c>
      <c r="I122">
        <v>5</v>
      </c>
      <c r="J122" t="str">
        <f t="shared" si="1"/>
        <v>VISOKO OBRAZOVANI STRUCNJAK</v>
      </c>
    </row>
    <row r="123" spans="1:10" x14ac:dyDescent="0.45">
      <c r="A123" t="s">
        <v>266</v>
      </c>
      <c r="B123" t="s">
        <v>267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  <c r="J123" t="str">
        <f t="shared" si="1"/>
        <v>STRUCNJAK</v>
      </c>
    </row>
    <row r="124" spans="1:10" x14ac:dyDescent="0.45">
      <c r="A124" t="s">
        <v>268</v>
      </c>
      <c r="B124" t="s">
        <v>269</v>
      </c>
      <c r="C124" t="s">
        <v>11</v>
      </c>
      <c r="D124" t="s">
        <v>17</v>
      </c>
      <c r="E124" s="2">
        <v>44021</v>
      </c>
      <c r="F124" t="s">
        <v>52</v>
      </c>
      <c r="G124" s="3">
        <v>74900</v>
      </c>
      <c r="H124">
        <v>33.799999999999997</v>
      </c>
      <c r="I124">
        <v>11</v>
      </c>
      <c r="J124" t="str">
        <f t="shared" si="1"/>
        <v>STRUCNJAK</v>
      </c>
    </row>
    <row r="125" spans="1:10" x14ac:dyDescent="0.45">
      <c r="A125" t="s">
        <v>270</v>
      </c>
      <c r="B125" t="s">
        <v>271</v>
      </c>
      <c r="C125" t="s">
        <v>16</v>
      </c>
      <c r="D125" t="s">
        <v>12</v>
      </c>
      <c r="E125" s="2">
        <v>43739</v>
      </c>
      <c r="F125" t="s">
        <v>29</v>
      </c>
      <c r="G125" s="3">
        <v>77500</v>
      </c>
      <c r="H125">
        <v>30.3</v>
      </c>
      <c r="I125">
        <v>14</v>
      </c>
      <c r="J125" t="str">
        <f t="shared" si="1"/>
        <v>STRUCNJAK</v>
      </c>
    </row>
    <row r="126" spans="1:10" x14ac:dyDescent="0.45">
      <c r="A126" t="s">
        <v>272</v>
      </c>
      <c r="B126" t="s">
        <v>273</v>
      </c>
      <c r="C126" t="s">
        <v>11</v>
      </c>
      <c r="D126" t="s">
        <v>21</v>
      </c>
      <c r="E126" s="2">
        <v>44606</v>
      </c>
      <c r="F126" t="s">
        <v>32</v>
      </c>
      <c r="G126" s="3">
        <v>45900</v>
      </c>
      <c r="H126">
        <v>37.4</v>
      </c>
      <c r="I126">
        <v>16</v>
      </c>
      <c r="J126" t="str">
        <f t="shared" si="1"/>
        <v>STRUCNJAK</v>
      </c>
    </row>
    <row r="127" spans="1:10" x14ac:dyDescent="0.45">
      <c r="A127" t="s">
        <v>274</v>
      </c>
      <c r="B127" t="s">
        <v>275</v>
      </c>
      <c r="C127" t="s">
        <v>16</v>
      </c>
      <c r="D127" t="s">
        <v>17</v>
      </c>
      <c r="E127" s="2">
        <v>44406</v>
      </c>
      <c r="F127" t="s">
        <v>37</v>
      </c>
      <c r="G127" s="3">
        <v>45000</v>
      </c>
      <c r="H127">
        <v>36.299999999999997</v>
      </c>
      <c r="I127">
        <v>2</v>
      </c>
      <c r="J127" t="str">
        <f t="shared" si="1"/>
        <v>STRUCNJAK</v>
      </c>
    </row>
    <row r="128" spans="1:10" x14ac:dyDescent="0.45">
      <c r="A128" t="s">
        <v>276</v>
      </c>
      <c r="B128" t="s">
        <v>277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  <c r="J128" t="str">
        <f t="shared" si="1"/>
        <v>STRUCNJAK</v>
      </c>
    </row>
    <row r="129" spans="1:10" x14ac:dyDescent="0.45">
      <c r="A129" t="s">
        <v>278</v>
      </c>
      <c r="B129" t="s">
        <v>279</v>
      </c>
      <c r="C129" t="s">
        <v>11</v>
      </c>
      <c r="D129" t="s">
        <v>28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  <c r="J129" t="str">
        <f t="shared" si="1"/>
        <v>STRUCNJAK</v>
      </c>
    </row>
    <row r="130" spans="1:10" x14ac:dyDescent="0.45">
      <c r="A130" t="s">
        <v>280</v>
      </c>
      <c r="B130" t="s">
        <v>281</v>
      </c>
      <c r="C130" t="s">
        <v>16</v>
      </c>
      <c r="D130" t="s">
        <v>21</v>
      </c>
      <c r="E130" s="2">
        <v>44933</v>
      </c>
      <c r="F130" t="s">
        <v>40</v>
      </c>
      <c r="G130" s="3">
        <v>58300</v>
      </c>
      <c r="H130">
        <v>29.4</v>
      </c>
      <c r="I130">
        <v>16</v>
      </c>
      <c r="J130" t="str">
        <f t="shared" si="1"/>
        <v>STRUCNJAK</v>
      </c>
    </row>
    <row r="131" spans="1:10" x14ac:dyDescent="0.45">
      <c r="A131" t="s">
        <v>282</v>
      </c>
      <c r="B131" t="s">
        <v>283</v>
      </c>
      <c r="C131" t="s">
        <v>16</v>
      </c>
      <c r="D131" t="s">
        <v>17</v>
      </c>
      <c r="E131" s="2">
        <v>44042</v>
      </c>
      <c r="F131" t="s">
        <v>43</v>
      </c>
      <c r="G131" s="3">
        <v>83900</v>
      </c>
      <c r="H131">
        <v>31.4</v>
      </c>
      <c r="I131">
        <v>14</v>
      </c>
      <c r="J131" t="str">
        <f t="shared" ref="J131:J162" si="2">IF(AND(ISNUMBER(SEARCH("Master's", D131)),OR(ISNUMBER(SEARCH("Manager", F131)),ISNUMBER(SEARCH("Scientist", F131)),ISNUMBER(SEARCH("Specialist", F131)))), "VISOKO OBRAZOVANI STRUCNJAK", "STRUCNJAK")</f>
        <v>STRUCNJAK</v>
      </c>
    </row>
    <row r="132" spans="1:10" x14ac:dyDescent="0.45">
      <c r="A132" t="s">
        <v>212</v>
      </c>
      <c r="B132" t="s">
        <v>284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  <c r="J132" t="str">
        <f t="shared" si="2"/>
        <v>STRUCNJAK</v>
      </c>
    </row>
    <row r="133" spans="1:10" x14ac:dyDescent="0.45">
      <c r="A133" t="s">
        <v>285</v>
      </c>
      <c r="B133" t="s">
        <v>286</v>
      </c>
      <c r="C133" t="s">
        <v>16</v>
      </c>
      <c r="D133" t="s">
        <v>28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  <c r="J133" t="str">
        <f t="shared" si="2"/>
        <v>VISOKO OBRAZOVANI STRUCNJAK</v>
      </c>
    </row>
    <row r="134" spans="1:10" x14ac:dyDescent="0.45">
      <c r="A134" t="s">
        <v>287</v>
      </c>
      <c r="B134" t="s">
        <v>288</v>
      </c>
      <c r="C134" t="s">
        <v>16</v>
      </c>
      <c r="D134" t="s">
        <v>21</v>
      </c>
      <c r="E134" s="2">
        <v>44599</v>
      </c>
      <c r="F134" t="s">
        <v>29</v>
      </c>
      <c r="G134" s="3">
        <v>79200</v>
      </c>
      <c r="H134">
        <v>31.4</v>
      </c>
      <c r="I134">
        <v>14</v>
      </c>
      <c r="J134" t="str">
        <f t="shared" si="2"/>
        <v>STRUCNJAK</v>
      </c>
    </row>
    <row r="135" spans="1:10" x14ac:dyDescent="0.45">
      <c r="A135" t="s">
        <v>289</v>
      </c>
      <c r="B135" t="s">
        <v>290</v>
      </c>
      <c r="C135" t="s">
        <v>16</v>
      </c>
      <c r="D135" t="s">
        <v>17</v>
      </c>
      <c r="E135" s="2">
        <v>44369</v>
      </c>
      <c r="F135" t="s">
        <v>32</v>
      </c>
      <c r="G135" s="3">
        <v>47000</v>
      </c>
      <c r="H135">
        <v>32.299999999999997</v>
      </c>
      <c r="I135">
        <v>22</v>
      </c>
      <c r="J135" t="str">
        <f t="shared" si="2"/>
        <v>STRUCNJAK</v>
      </c>
    </row>
    <row r="136" spans="1:10" x14ac:dyDescent="0.45">
      <c r="A136" t="s">
        <v>291</v>
      </c>
      <c r="B136" t="s">
        <v>292</v>
      </c>
      <c r="C136" t="s">
        <v>11</v>
      </c>
      <c r="D136" t="s">
        <v>12</v>
      </c>
      <c r="E136" s="2">
        <v>44089</v>
      </c>
      <c r="F136" t="s">
        <v>37</v>
      </c>
      <c r="G136" s="3">
        <v>42400</v>
      </c>
      <c r="H136">
        <v>66.2</v>
      </c>
      <c r="I136">
        <v>19</v>
      </c>
      <c r="J136" t="str">
        <f t="shared" si="2"/>
        <v>STRUCNJAK</v>
      </c>
    </row>
    <row r="137" spans="1:10" x14ac:dyDescent="0.45">
      <c r="A137" t="s">
        <v>293</v>
      </c>
      <c r="B137" t="s">
        <v>294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  <c r="J137" t="str">
        <f t="shared" si="2"/>
        <v>STRUCNJAK</v>
      </c>
    </row>
    <row r="138" spans="1:10" x14ac:dyDescent="0.45">
      <c r="A138" t="s">
        <v>295</v>
      </c>
      <c r="B138" t="s">
        <v>296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  <c r="J138" t="str">
        <f t="shared" si="2"/>
        <v>STRUCNJAK</v>
      </c>
    </row>
    <row r="139" spans="1:10" x14ac:dyDescent="0.45">
      <c r="A139" t="s">
        <v>297</v>
      </c>
      <c r="B139" t="s">
        <v>298</v>
      </c>
      <c r="C139" t="s">
        <v>11</v>
      </c>
      <c r="D139" t="s">
        <v>12</v>
      </c>
      <c r="E139" s="2">
        <v>44321</v>
      </c>
      <c r="F139" t="s">
        <v>40</v>
      </c>
      <c r="G139" s="3">
        <v>58500</v>
      </c>
      <c r="H139">
        <v>31.3</v>
      </c>
      <c r="I139">
        <v>23</v>
      </c>
      <c r="J139" t="str">
        <f t="shared" si="2"/>
        <v>STRUCNJAK</v>
      </c>
    </row>
    <row r="140" spans="1:10" x14ac:dyDescent="0.45">
      <c r="A140" t="s">
        <v>299</v>
      </c>
      <c r="B140" t="s">
        <v>300</v>
      </c>
      <c r="C140" t="s">
        <v>11</v>
      </c>
      <c r="D140" t="s">
        <v>28</v>
      </c>
      <c r="E140" s="2">
        <v>43371</v>
      </c>
      <c r="F140" t="s">
        <v>43</v>
      </c>
      <c r="G140" s="3">
        <v>83200</v>
      </c>
      <c r="H140">
        <v>31.6</v>
      </c>
      <c r="I140">
        <v>9</v>
      </c>
      <c r="J140" t="str">
        <f t="shared" si="2"/>
        <v>VISOKO OBRAZOVANI STRUCNJAK</v>
      </c>
    </row>
    <row r="141" spans="1:10" x14ac:dyDescent="0.45">
      <c r="A141" t="s">
        <v>301</v>
      </c>
      <c r="B141" t="s">
        <v>302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  <c r="J141" t="str">
        <f t="shared" si="2"/>
        <v>STRUCNJAK</v>
      </c>
    </row>
    <row r="142" spans="1:10" x14ac:dyDescent="0.45">
      <c r="A142" t="s">
        <v>303</v>
      </c>
      <c r="B142" t="s">
        <v>304</v>
      </c>
      <c r="C142" t="s">
        <v>11</v>
      </c>
      <c r="D142" t="s">
        <v>17</v>
      </c>
      <c r="E142" s="2">
        <v>44463</v>
      </c>
      <c r="F142" t="s">
        <v>52</v>
      </c>
      <c r="G142" s="3">
        <v>73200</v>
      </c>
      <c r="H142">
        <v>30.6</v>
      </c>
      <c r="I142">
        <v>12</v>
      </c>
      <c r="J142" t="str">
        <f t="shared" si="2"/>
        <v>STRUCNJAK</v>
      </c>
    </row>
    <row r="143" spans="1:10" x14ac:dyDescent="0.45">
      <c r="A143" t="s">
        <v>305</v>
      </c>
      <c r="B143" t="s">
        <v>306</v>
      </c>
      <c r="C143" t="s">
        <v>16</v>
      </c>
      <c r="D143" t="s">
        <v>12</v>
      </c>
      <c r="E143" s="2">
        <v>44182</v>
      </c>
      <c r="F143" t="s">
        <v>29</v>
      </c>
      <c r="G143" s="3">
        <v>77800</v>
      </c>
      <c r="H143">
        <v>28.9</v>
      </c>
      <c r="I143">
        <v>6</v>
      </c>
      <c r="J143" t="str">
        <f t="shared" si="2"/>
        <v>STRUCNJAK</v>
      </c>
    </row>
    <row r="144" spans="1:10" x14ac:dyDescent="0.45">
      <c r="A144" t="s">
        <v>307</v>
      </c>
      <c r="B144" t="s">
        <v>308</v>
      </c>
      <c r="C144" t="s">
        <v>11</v>
      </c>
      <c r="D144" t="s">
        <v>21</v>
      </c>
      <c r="E144" s="2">
        <v>44965</v>
      </c>
      <c r="F144" t="s">
        <v>32</v>
      </c>
      <c r="G144" s="3">
        <v>45500</v>
      </c>
      <c r="H144">
        <v>36.1</v>
      </c>
      <c r="I144">
        <v>20</v>
      </c>
      <c r="J144" t="str">
        <f t="shared" si="2"/>
        <v>STRUCNJAK</v>
      </c>
    </row>
    <row r="145" spans="1:10" x14ac:dyDescent="0.45">
      <c r="A145" t="s">
        <v>309</v>
      </c>
      <c r="B145" t="s">
        <v>310</v>
      </c>
      <c r="C145" t="s">
        <v>16</v>
      </c>
      <c r="D145" t="s">
        <v>17</v>
      </c>
      <c r="E145" s="2">
        <v>44401</v>
      </c>
      <c r="F145" t="s">
        <v>37</v>
      </c>
      <c r="G145" s="3">
        <v>41800</v>
      </c>
      <c r="H145">
        <v>31.1</v>
      </c>
      <c r="I145">
        <v>18</v>
      </c>
      <c r="J145" t="str">
        <f t="shared" si="2"/>
        <v>STRUCNJAK</v>
      </c>
    </row>
    <row r="146" spans="1:10" x14ac:dyDescent="0.45">
      <c r="A146" t="s">
        <v>311</v>
      </c>
      <c r="B146" t="s">
        <v>312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  <c r="J146" t="str">
        <f t="shared" si="2"/>
        <v>STRUCNJAK</v>
      </c>
    </row>
    <row r="147" spans="1:10" x14ac:dyDescent="0.45">
      <c r="A147" t="s">
        <v>313</v>
      </c>
      <c r="B147" t="s">
        <v>314</v>
      </c>
      <c r="C147" t="s">
        <v>11</v>
      </c>
      <c r="D147" t="s">
        <v>28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  <c r="J147" t="str">
        <f t="shared" si="2"/>
        <v>STRUCNJAK</v>
      </c>
    </row>
    <row r="148" spans="1:10" x14ac:dyDescent="0.45">
      <c r="A148" t="s">
        <v>315</v>
      </c>
      <c r="B148" t="s">
        <v>316</v>
      </c>
      <c r="C148" t="s">
        <v>16</v>
      </c>
      <c r="D148" t="s">
        <v>21</v>
      </c>
      <c r="E148" s="2">
        <v>43864</v>
      </c>
      <c r="F148" t="s">
        <v>40</v>
      </c>
      <c r="G148" s="3">
        <v>59500</v>
      </c>
      <c r="H148">
        <v>61.1</v>
      </c>
      <c r="I148">
        <v>18</v>
      </c>
      <c r="J148" t="str">
        <f t="shared" si="2"/>
        <v>STRUCNJAK</v>
      </c>
    </row>
    <row r="149" spans="1:10" x14ac:dyDescent="0.45">
      <c r="A149" t="s">
        <v>246</v>
      </c>
      <c r="B149" t="s">
        <v>317</v>
      </c>
      <c r="C149" t="s">
        <v>16</v>
      </c>
      <c r="D149" t="s">
        <v>17</v>
      </c>
      <c r="E149" s="2">
        <v>43673</v>
      </c>
      <c r="F149" t="s">
        <v>43</v>
      </c>
      <c r="G149" s="3">
        <v>82400</v>
      </c>
      <c r="H149">
        <v>33.799999999999997</v>
      </c>
      <c r="I149">
        <v>14</v>
      </c>
      <c r="J149" t="str">
        <f t="shared" si="2"/>
        <v>STRUCNJAK</v>
      </c>
    </row>
    <row r="150" spans="1:10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  <c r="J150" t="str">
        <f t="shared" si="2"/>
        <v>STRUCNJAK</v>
      </c>
    </row>
    <row r="151" spans="1:10" x14ac:dyDescent="0.45">
      <c r="A151" t="s">
        <v>285</v>
      </c>
      <c r="B151" t="s">
        <v>320</v>
      </c>
      <c r="C151" t="s">
        <v>16</v>
      </c>
      <c r="D151" t="s">
        <v>28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  <c r="J151" t="str">
        <f t="shared" si="2"/>
        <v>VISOKO OBRAZOVANI STRUCNJAK</v>
      </c>
    </row>
    <row r="152" spans="1:10" x14ac:dyDescent="0.45">
      <c r="A152" t="s">
        <v>252</v>
      </c>
      <c r="B152" t="s">
        <v>321</v>
      </c>
      <c r="C152" t="s">
        <v>16</v>
      </c>
      <c r="D152" t="s">
        <v>21</v>
      </c>
      <c r="E152" s="2">
        <v>43683</v>
      </c>
      <c r="F152" t="s">
        <v>29</v>
      </c>
      <c r="G152" s="3">
        <v>78200</v>
      </c>
      <c r="H152">
        <v>27.6</v>
      </c>
      <c r="I152">
        <v>21</v>
      </c>
      <c r="J152" t="str">
        <f t="shared" si="2"/>
        <v>STRUCNJAK</v>
      </c>
    </row>
    <row r="153" spans="1:10" x14ac:dyDescent="0.45">
      <c r="A153" t="s">
        <v>289</v>
      </c>
      <c r="B153" t="s">
        <v>322</v>
      </c>
      <c r="C153" t="s">
        <v>16</v>
      </c>
      <c r="D153" t="s">
        <v>17</v>
      </c>
      <c r="E153" s="2">
        <v>44986</v>
      </c>
      <c r="F153" t="s">
        <v>32</v>
      </c>
      <c r="G153" s="3">
        <v>48100</v>
      </c>
      <c r="H153">
        <v>37.200000000000003</v>
      </c>
      <c r="I153">
        <v>16</v>
      </c>
      <c r="J153" t="str">
        <f t="shared" si="2"/>
        <v>STRUCNJAK</v>
      </c>
    </row>
    <row r="154" spans="1:10" x14ac:dyDescent="0.45">
      <c r="A154" t="s">
        <v>291</v>
      </c>
      <c r="B154" t="s">
        <v>323</v>
      </c>
      <c r="C154" t="s">
        <v>11</v>
      </c>
      <c r="D154" t="s">
        <v>12</v>
      </c>
      <c r="E154" s="2">
        <v>44341</v>
      </c>
      <c r="F154" t="s">
        <v>37</v>
      </c>
      <c r="G154" s="3">
        <v>44000</v>
      </c>
      <c r="H154">
        <v>30.9</v>
      </c>
      <c r="I154">
        <v>15</v>
      </c>
      <c r="J154" t="str">
        <f t="shared" si="2"/>
        <v>STRUCNJAK</v>
      </c>
    </row>
    <row r="155" spans="1:10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  <c r="J155" t="str">
        <f t="shared" si="2"/>
        <v>STRUCNJAK</v>
      </c>
    </row>
    <row r="156" spans="1:10" x14ac:dyDescent="0.45">
      <c r="A156" t="s">
        <v>295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  <c r="J156" t="str">
        <f t="shared" si="2"/>
        <v>STRUCNJAK</v>
      </c>
    </row>
    <row r="157" spans="1:10" x14ac:dyDescent="0.45">
      <c r="A157" t="s">
        <v>297</v>
      </c>
      <c r="B157" t="s">
        <v>327</v>
      </c>
      <c r="C157" t="s">
        <v>11</v>
      </c>
      <c r="D157" t="s">
        <v>12</v>
      </c>
      <c r="E157" s="2">
        <v>43407</v>
      </c>
      <c r="F157" t="s">
        <v>40</v>
      </c>
      <c r="G157" s="3">
        <v>57100</v>
      </c>
      <c r="H157">
        <v>33.9</v>
      </c>
      <c r="I157">
        <v>16</v>
      </c>
      <c r="J157" t="str">
        <f t="shared" si="2"/>
        <v>STRUCNJAK</v>
      </c>
    </row>
    <row r="158" spans="1:10" x14ac:dyDescent="0.45">
      <c r="A158" t="s">
        <v>328</v>
      </c>
      <c r="B158" t="s">
        <v>329</v>
      </c>
      <c r="C158" t="s">
        <v>11</v>
      </c>
      <c r="D158" t="s">
        <v>28</v>
      </c>
      <c r="E158" s="2">
        <v>43065</v>
      </c>
      <c r="F158" t="s">
        <v>43</v>
      </c>
      <c r="G158" s="3">
        <v>82300</v>
      </c>
      <c r="H158">
        <v>34.4</v>
      </c>
      <c r="I158">
        <v>18</v>
      </c>
      <c r="J158" t="str">
        <f t="shared" si="2"/>
        <v>VISOKO OBRAZOVANI STRUCNJAK</v>
      </c>
    </row>
    <row r="159" spans="1:10" x14ac:dyDescent="0.45">
      <c r="A159" t="s">
        <v>301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  <c r="J159" t="str">
        <f t="shared" si="2"/>
        <v>STRUCNJAK</v>
      </c>
    </row>
    <row r="160" spans="1:10" x14ac:dyDescent="0.45">
      <c r="A160" t="s">
        <v>303</v>
      </c>
      <c r="B160" t="s">
        <v>331</v>
      </c>
      <c r="C160" t="s">
        <v>11</v>
      </c>
      <c r="D160" t="s">
        <v>17</v>
      </c>
      <c r="E160" s="2">
        <v>43984</v>
      </c>
      <c r="F160" t="s">
        <v>52</v>
      </c>
      <c r="G160" s="3">
        <v>71100</v>
      </c>
      <c r="H160">
        <v>31.6</v>
      </c>
      <c r="I160">
        <v>13</v>
      </c>
      <c r="J160" t="str">
        <f t="shared" si="2"/>
        <v>STRUCNJAK</v>
      </c>
    </row>
    <row r="161" spans="1:10" x14ac:dyDescent="0.45">
      <c r="A161" t="s">
        <v>305</v>
      </c>
      <c r="B161" t="s">
        <v>332</v>
      </c>
      <c r="C161" t="s">
        <v>16</v>
      </c>
      <c r="D161" t="s">
        <v>12</v>
      </c>
      <c r="E161" s="2">
        <v>43703</v>
      </c>
      <c r="F161" t="s">
        <v>29</v>
      </c>
      <c r="G161" s="3">
        <v>76900</v>
      </c>
      <c r="H161">
        <v>33.200000000000003</v>
      </c>
      <c r="I161">
        <v>17</v>
      </c>
      <c r="J161" t="str">
        <f t="shared" si="2"/>
        <v>STRUCNJAK</v>
      </c>
    </row>
    <row r="162" spans="1:10" x14ac:dyDescent="0.45">
      <c r="A162" t="s">
        <v>307</v>
      </c>
      <c r="B162" t="s">
        <v>333</v>
      </c>
      <c r="C162" t="s">
        <v>11</v>
      </c>
      <c r="D162" t="s">
        <v>21</v>
      </c>
      <c r="E162" s="2">
        <v>44639</v>
      </c>
      <c r="F162" t="s">
        <v>32</v>
      </c>
      <c r="G162" s="3">
        <v>46400</v>
      </c>
      <c r="H162">
        <v>37.1</v>
      </c>
      <c r="I162">
        <v>11</v>
      </c>
      <c r="J162" t="str">
        <f t="shared" si="2"/>
        <v>STRUCNJAK</v>
      </c>
    </row>
  </sheetData>
  <autoFilter ref="A1:J162" xr:uid="{F7278C99-611B-4334-B1D5-6B7987343580}"/>
  <mergeCells count="1">
    <mergeCell ref="M14:S21"/>
  </mergeCells>
  <conditionalFormatting sqref="A1:A1048576">
    <cfRule type="expression" dxfId="1" priority="1">
      <formula>AND($M$5=$A1)</formula>
    </cfRule>
  </conditionalFormatting>
  <conditionalFormatting sqref="A5">
    <cfRule type="expression" dxfId="0" priority="2">
      <formula>AND($M$5=$A1)</formula>
    </cfRule>
  </conditionalFormatting>
  <dataValidations count="1">
    <dataValidation type="list" allowBlank="1" showInputMessage="1" showErrorMessage="1" sqref="M5" xr:uid="{83764C7C-0F8E-4736-B565-0AB19174CF53}">
      <formula1>$A$2:$A$162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Branislav Kuzmanovic</cp:lastModifiedBy>
  <cp:revision/>
  <dcterms:created xsi:type="dcterms:W3CDTF">2023-07-18T23:56:20Z</dcterms:created>
  <dcterms:modified xsi:type="dcterms:W3CDTF">2024-12-27T11:02:57Z</dcterms:modified>
  <cp:category/>
  <cp:contentStatus/>
</cp:coreProperties>
</file>