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obi\OneDrive\VUT\ING\DP\priloha_Svoboda_Tomas\"/>
    </mc:Choice>
  </mc:AlternateContent>
  <xr:revisionPtr revIDLastSave="0" documentId="10_ncr:100000_{6FA89926-1263-4DBC-9B1D-41EBE326ABB4}" xr6:coauthVersionLast="31" xr6:coauthVersionMax="31" xr10:uidLastSave="{00000000-0000-0000-0000-000000000000}"/>
  <bookViews>
    <workbookView xWindow="0" yWindow="0" windowWidth="17280" windowHeight="6948" firstSheet="1" activeTab="7" xr2:uid="{00000000-000D-0000-FFFF-FFFF00000000}"/>
  </bookViews>
  <sheets>
    <sheet name="FPGA" sheetId="8" r:id="rId1"/>
    <sheet name="FPGA board" sheetId="1" r:id="rId2"/>
    <sheet name="ADC IC_OK" sheetId="2" r:id="rId3"/>
    <sheet name="ADC boards_OK" sheetId="7" r:id="rId4"/>
    <sheet name="MEM obvody" sheetId="5" r:id="rId5"/>
    <sheet name="MEM moduly" sheetId="9" r:id="rId6"/>
    <sheet name="ADC+FPGA+MEMORY" sheetId="4" r:id="rId7"/>
    <sheet name="AMP_boards" sheetId="13" r:id="rId8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9" l="1"/>
  <c r="J7" i="9"/>
  <c r="J6" i="9"/>
  <c r="J5" i="9"/>
  <c r="J4" i="9"/>
  <c r="K13" i="5"/>
  <c r="O38" i="8"/>
  <c r="O37" i="8"/>
  <c r="O5" i="8"/>
  <c r="O20" i="8"/>
  <c r="O4" i="8"/>
  <c r="U9" i="4"/>
  <c r="K14" i="5" l="1"/>
  <c r="K12" i="5"/>
  <c r="K11" i="5"/>
  <c r="K10" i="5"/>
  <c r="K9" i="5"/>
  <c r="K8" i="5"/>
  <c r="K7" i="5"/>
  <c r="K6" i="5"/>
  <c r="K4" i="5"/>
  <c r="K5" i="5"/>
  <c r="K3" i="5"/>
  <c r="K2" i="5"/>
  <c r="J3" i="9"/>
  <c r="J2" i="9"/>
  <c r="O13" i="1"/>
  <c r="O14" i="1"/>
  <c r="O11" i="1"/>
  <c r="O9" i="1"/>
  <c r="O7" i="1"/>
  <c r="O5" i="1"/>
  <c r="O4" i="1"/>
  <c r="O3" i="1"/>
  <c r="O10" i="1"/>
  <c r="O6" i="1"/>
  <c r="O12" i="1"/>
  <c r="O8" i="1"/>
  <c r="J35" i="8"/>
  <c r="J34" i="8"/>
  <c r="O33" i="8"/>
  <c r="O32" i="8"/>
  <c r="O31" i="8"/>
  <c r="O30" i="8"/>
  <c r="O29" i="8"/>
  <c r="O28" i="8"/>
  <c r="O27" i="8"/>
  <c r="O26" i="8"/>
  <c r="O25" i="8"/>
  <c r="O17" i="8"/>
  <c r="O18" i="8"/>
  <c r="O11" i="8"/>
  <c r="O7" i="8"/>
  <c r="O8" i="8"/>
  <c r="O9" i="8"/>
  <c r="O10" i="8"/>
  <c r="O12" i="8"/>
  <c r="O13" i="8"/>
  <c r="O14" i="8"/>
  <c r="O15" i="8"/>
  <c r="O16" i="8"/>
  <c r="O19" i="8"/>
  <c r="O21" i="8"/>
  <c r="O22" i="8"/>
  <c r="O23" i="8"/>
  <c r="O24" i="8"/>
  <c r="O34" i="8"/>
  <c r="O35" i="8"/>
  <c r="O6" i="8"/>
  <c r="O5" i="7"/>
  <c r="O3" i="7"/>
  <c r="O8" i="7"/>
  <c r="O2" i="7"/>
  <c r="N3" i="2"/>
  <c r="N4" i="2"/>
  <c r="N5" i="2"/>
  <c r="N6" i="2"/>
  <c r="N2" i="2"/>
</calcChain>
</file>

<file path=xl/sharedStrings.xml><?xml version="1.0" encoding="utf-8"?>
<sst xmlns="http://schemas.openxmlformats.org/spreadsheetml/2006/main" count="802" uniqueCount="423">
  <si>
    <t>Označení</t>
  </si>
  <si>
    <t>Výrobce</t>
  </si>
  <si>
    <t>Rozlišení (počet bitů)</t>
  </si>
  <si>
    <t>Počet kanálů</t>
  </si>
  <si>
    <t>Rozhraní</t>
  </si>
  <si>
    <t>Pouzdro</t>
  </si>
  <si>
    <t>ADC12DJ3200</t>
  </si>
  <si>
    <t>Texas Instruments</t>
  </si>
  <si>
    <t>3,2/6,4</t>
  </si>
  <si>
    <t>JESD204B </t>
  </si>
  <si>
    <t>Rychlost vzorkování [GSPS]</t>
  </si>
  <si>
    <t>FCBGA</t>
  </si>
  <si>
    <t>Cena CZK</t>
  </si>
  <si>
    <t>Link</t>
  </si>
  <si>
    <t>Poznámka</t>
  </si>
  <si>
    <t>http://www.ti.com/product/adc12dj3200</t>
  </si>
  <si>
    <t>Cena $</t>
  </si>
  <si>
    <r>
      <t>LM97600</t>
    </r>
    <r>
      <rPr>
        <sz val="5.5"/>
        <color rgb="FF333333"/>
        <rFont val="Arial"/>
        <family val="2"/>
        <charset val="238"/>
      </rPr>
      <t xml:space="preserve"> </t>
    </r>
  </si>
  <si>
    <t>1,25/2,5/5</t>
  </si>
  <si>
    <t>BGA</t>
  </si>
  <si>
    <t>http://www.ti.com/product/LM97600/description</t>
  </si>
  <si>
    <t>ADC12J4000</t>
  </si>
  <si>
    <t>VQFN</t>
  </si>
  <si>
    <t>http://www.ti.com/product/ADC12J4000/description</t>
  </si>
  <si>
    <t>http://www.fujitsu.com/downloads/MICRO/fma/pdf/56G_ADC_FactSheet.pdf</t>
  </si>
  <si>
    <t>FPGA</t>
  </si>
  <si>
    <t>Paměť</t>
  </si>
  <si>
    <t>Konektor</t>
  </si>
  <si>
    <t>Typ</t>
  </si>
  <si>
    <t>AV101</t>
  </si>
  <si>
    <t>ApisSIS</t>
  </si>
  <si>
    <t>http://www.apissys.com/products/product/av101/3</t>
  </si>
  <si>
    <t>AD převodník</t>
  </si>
  <si>
    <t xml:space="preserve"> Frekvence [MHz]</t>
  </si>
  <si>
    <t>2Mx36</t>
  </si>
  <si>
    <t>???</t>
  </si>
  <si>
    <t>https://www.e2v.com/resources/account/download-datasheet/1735</t>
  </si>
  <si>
    <t>VPX599</t>
  </si>
  <si>
    <t>VadaTech Inc.</t>
  </si>
  <si>
    <t>https://www.xilinx.com/products/boards-and-kits/1-mhyzc9.html</t>
  </si>
  <si>
    <t>Kintex UltraScale</t>
  </si>
  <si>
    <t>AMC594</t>
  </si>
  <si>
    <t>2/4</t>
  </si>
  <si>
    <t>56/28</t>
  </si>
  <si>
    <t>https://www.xilinx.com/products/boards-and-kits/1-o0jjq1.html</t>
  </si>
  <si>
    <t>AMC599</t>
  </si>
  <si>
    <t>6,4</t>
  </si>
  <si>
    <t>https://www.altera.com/content/dam/altera-www/global/en_US/portal/dsn/174/doc-us-dsnbk-174-2906240102286-3dr-a10-adc-10gsps-29-apr-2016.pdf</t>
  </si>
  <si>
    <t xml:space="preserve">Xilinx Virtex 6 </t>
  </si>
  <si>
    <t>Xilinx Kintex UltraScale</t>
  </si>
  <si>
    <t>ColoradoEngieering</t>
  </si>
  <si>
    <t>3DR-A10-ADC-10GSPS</t>
  </si>
  <si>
    <t>12</t>
  </si>
  <si>
    <t>1/2/4</t>
  </si>
  <si>
    <t>2,5/5/10</t>
  </si>
  <si>
    <t>Altera (Intel) Arria 10</t>
  </si>
  <si>
    <t>E2V</t>
  </si>
  <si>
    <t>EV10AQ190A</t>
  </si>
  <si>
    <t>http://www.analog.com/media/en/technical-documentation/data-sheets/AD9625.pdf</t>
  </si>
  <si>
    <t>http://www.ti.com/tool/ADC12DJ3200EVM</t>
  </si>
  <si>
    <t>EBGA380</t>
  </si>
  <si>
    <t>LVDS</t>
  </si>
  <si>
    <t>AD9625</t>
  </si>
  <si>
    <t>Analog Devices</t>
  </si>
  <si>
    <t>2/2,5/2,6</t>
  </si>
  <si>
    <t>JESD204B</t>
  </si>
  <si>
    <t>Fujitsu</t>
  </si>
  <si>
    <t xml:space="preserve"> Fujitsu 65LL (?)</t>
  </si>
  <si>
    <t>Rychlost vzorkování [Gsa/s]</t>
  </si>
  <si>
    <t>Rozlišení [bit]</t>
  </si>
  <si>
    <t>Šířka pásma [GHz]</t>
  </si>
  <si>
    <t>Offset [mV]</t>
  </si>
  <si>
    <t>ENOB [bit] 998 MHz</t>
  </si>
  <si>
    <t>ENOB</t>
  </si>
  <si>
    <t>7,2</t>
  </si>
  <si>
    <t>DDR4</t>
  </si>
  <si>
    <t>16</t>
  </si>
  <si>
    <t>https://www.xilinx.com/products/boards-and-kits/1-fod2k7.html</t>
  </si>
  <si>
    <t>20</t>
  </si>
  <si>
    <t>Typ ADC</t>
  </si>
  <si>
    <t>&gt;8</t>
  </si>
  <si>
    <t>Analog Devices xxx</t>
  </si>
  <si>
    <t>https://www.xilinx.com/products/boards-and-kits/1-17y77b.html</t>
  </si>
  <si>
    <t>https://www.xilinx.com/products/boards-and-kits/1-17y776.html</t>
  </si>
  <si>
    <t>https://www.xilinx.com/products/boards-and-kits/1-5l1boj.html</t>
  </si>
  <si>
    <t>ADC12DJ3200EVM</t>
  </si>
  <si>
    <t>3.2/6.4</t>
  </si>
  <si>
    <t>FMC126</t>
  </si>
  <si>
    <t>Abaco Systems</t>
  </si>
  <si>
    <t>EV10AQ190</t>
  </si>
  <si>
    <t>FMC125</t>
  </si>
  <si>
    <t>EV8AQ160</t>
  </si>
  <si>
    <t>FSF-AD15000A</t>
  </si>
  <si>
    <t>Fidus Systems, Inc.</t>
  </si>
  <si>
    <t>2,5/5</t>
  </si>
  <si>
    <t>FMC161</t>
  </si>
  <si>
    <t>1,8/3,6</t>
  </si>
  <si>
    <t>EV10AQ190-EB</t>
  </si>
  <si>
    <t>https://www.e2v.com/shared/content/resources/File/documents/broadband-data-converters/doc0964C.pdf</t>
  </si>
  <si>
    <t>https://www.xilinx.com/products/boards-and-kits/1-m9v711.html</t>
  </si>
  <si>
    <t>http://www.hitechglobal.com/Accessories/HybridMemoryCube-HMC.htm</t>
  </si>
  <si>
    <t>Xilinx</t>
  </si>
  <si>
    <t>Intel</t>
  </si>
  <si>
    <t>Rodina</t>
  </si>
  <si>
    <t>Virtex-6</t>
  </si>
  <si>
    <t>https://www.abaco.com/products/fmc161-fpga-mezzanine-card</t>
  </si>
  <si>
    <t>HTG-FMC-12ADC-16DAC</t>
  </si>
  <si>
    <t>Osazené FPGA</t>
  </si>
  <si>
    <t>RAM na desce</t>
  </si>
  <si>
    <t>XCKU3P</t>
  </si>
  <si>
    <t>Kintex UltraScale+</t>
  </si>
  <si>
    <t>XCKU5P</t>
  </si>
  <si>
    <t>XCKU9P</t>
  </si>
  <si>
    <t>XCKU11P</t>
  </si>
  <si>
    <t>XCKU13P</t>
  </si>
  <si>
    <t>Virtex UltraScale+</t>
  </si>
  <si>
    <t>XCKU025</t>
  </si>
  <si>
    <t>XCKU035</t>
  </si>
  <si>
    <t>XCKU040</t>
  </si>
  <si>
    <t>XCKU060</t>
  </si>
  <si>
    <t>XCKU085</t>
  </si>
  <si>
    <t>XCVU065</t>
  </si>
  <si>
    <t>Virtex UltraScale</t>
  </si>
  <si>
    <t>Virtex-7</t>
  </si>
  <si>
    <t>XC7V585T</t>
  </si>
  <si>
    <t>XC7VX330T</t>
  </si>
  <si>
    <t>XC7V415T</t>
  </si>
  <si>
    <t>XC7V485T</t>
  </si>
  <si>
    <t>Arria 10</t>
  </si>
  <si>
    <t>HTG-FMC-HMC-4G</t>
  </si>
  <si>
    <t>HiTech Global Distribution, LLC</t>
  </si>
  <si>
    <t>HMC</t>
  </si>
  <si>
    <t>FMC+ Connector</t>
  </si>
  <si>
    <t>Kapacita [GB]</t>
  </si>
  <si>
    <t>Datum uvedení na trh</t>
  </si>
  <si>
    <t>http://www.techway.fr/files/techway/Brochure%20Mez%20126.pdf</t>
  </si>
  <si>
    <t>INL [±LSB]</t>
  </si>
  <si>
    <t>k dispozici evaluation board</t>
  </si>
  <si>
    <t>FMC170</t>
  </si>
  <si>
    <t>https://www.xilinx.com/products/boards-and-kits/1-5ed6oj.html</t>
  </si>
  <si>
    <t>1,4 LSB</t>
  </si>
  <si>
    <t>MT43A4G40200</t>
  </si>
  <si>
    <t>Micron</t>
  </si>
  <si>
    <t>https://www.xilinx.com/products/boards-and-kits/vcu118.html</t>
  </si>
  <si>
    <t>https://www.xilinx.com/products/boards-and-kits/ek-u1-kcu116-g.html</t>
  </si>
  <si>
    <t>https://www.xilinx.com/products/boards-and-kits/kcu105.html</t>
  </si>
  <si>
    <t>https://www.xilinx.com/products/boards-and-kits/ek-u1-vcu108-g.html</t>
  </si>
  <si>
    <t>https://www.xilinx.com/products/boards-and-kits/ek-z7-zc702-g.html</t>
  </si>
  <si>
    <t>https://www.xilinx.com/products/boards-and-kits/ek-z7-zc706-g.html</t>
  </si>
  <si>
    <t>https://www.xilinx.com/products/boards-and-kits/ek-v7-vc707-g.html</t>
  </si>
  <si>
    <t>https://www.xilinx.com/products/boards-and-kits/ek-k7-kc705-g.html</t>
  </si>
  <si>
    <t>https://www.xilinx.com/products/boards-and-kits/ek-v6-ml605-g.html</t>
  </si>
  <si>
    <t>https://www.altera.com/products/boards_and_kits/dev-kits/altera/kit-a10-gx-fpga.html</t>
  </si>
  <si>
    <t>Cena $ základní verze</t>
  </si>
  <si>
    <t>XC6VLX75T</t>
  </si>
  <si>
    <t>XC6VHX380T</t>
  </si>
  <si>
    <t>EK-U1-KCU116-G</t>
  </si>
  <si>
    <t>GX 10AX115S2F45I1SG</t>
  </si>
  <si>
    <t>LVDS </t>
  </si>
  <si>
    <t>ADC array</t>
  </si>
  <si>
    <t>0,5 LSB</t>
  </si>
  <si>
    <t>Offset [mV] typ.</t>
  </si>
  <si>
    <t>HitechGlobal</t>
  </si>
  <si>
    <t>+DAC</t>
  </si>
  <si>
    <t>Rodina, Typ</t>
  </si>
  <si>
    <t>QDRII+ SRAM</t>
  </si>
  <si>
    <t>Kapacita  [GB]</t>
  </si>
  <si>
    <t>663360</t>
  </si>
  <si>
    <t>DSP Slices</t>
  </si>
  <si>
    <t>5520</t>
  </si>
  <si>
    <t>Xilinx Virtex UltraScale XCVU190</t>
  </si>
  <si>
    <t xml:space="preserve">Xilinx Kintex UltraScale XCKU115 </t>
  </si>
  <si>
    <t>1800</t>
  </si>
  <si>
    <t>1074240</t>
  </si>
  <si>
    <t>Samotné FPGA &gt; 200 tis</t>
  </si>
  <si>
    <t xml:space="preserve">samotné FPGA &gt;125tis. </t>
  </si>
  <si>
    <t xml:space="preserve">samotné FPGA &gt;500 tis. </t>
  </si>
  <si>
    <t>samotné FPGA 40-200 tis.</t>
  </si>
  <si>
    <t>427200 (ALMs)</t>
  </si>
  <si>
    <t>640</t>
  </si>
  <si>
    <t>CLB LUTs</t>
  </si>
  <si>
    <t xml:space="preserve">124800 </t>
  </si>
  <si>
    <t>údaje pro XC6VLX195T</t>
  </si>
  <si>
    <t>RAM [Mbit]</t>
  </si>
  <si>
    <t>Distribuovaná</t>
  </si>
  <si>
    <t>Bloková</t>
  </si>
  <si>
    <t>Ultra</t>
  </si>
  <si>
    <t>XCKU15P</t>
  </si>
  <si>
    <t>LUTs (tisíce)</t>
  </si>
  <si>
    <t>XCKU095</t>
  </si>
  <si>
    <t>XCKU115</t>
  </si>
  <si>
    <t>XC7VX550T</t>
  </si>
  <si>
    <t>XC7VX690T</t>
  </si>
  <si>
    <t>Kintex-7</t>
  </si>
  <si>
    <t>XC7K70T</t>
  </si>
  <si>
    <t>XC7K160T</t>
  </si>
  <si>
    <t>XC7K325T</t>
  </si>
  <si>
    <t>XC7K355T</t>
  </si>
  <si>
    <t>XC7K410T</t>
  </si>
  <si>
    <t>XC7K420T</t>
  </si>
  <si>
    <t>XC7K480T</t>
  </si>
  <si>
    <t>XC7K325T-2FFG900C</t>
  </si>
  <si>
    <t>Genesis 2 Kintex-7</t>
  </si>
  <si>
    <t>RAM FPGA [Mbit]</t>
  </si>
  <si>
    <t>EK-U1-KCU105-G</t>
  </si>
  <si>
    <t>XCKU040-2FFVA1156E </t>
  </si>
  <si>
    <t xml:space="preserve">Artix 7 </t>
  </si>
  <si>
    <t xml:space="preserve">Kintex 7 </t>
  </si>
  <si>
    <t>DSP bloky</t>
  </si>
  <si>
    <t>Výrobce FPGA</t>
  </si>
  <si>
    <t>https://www.xilinx.com/products/boards-and-kits/1-cfdwjq.html</t>
  </si>
  <si>
    <t>https://www.xilinx.com/products/boards-and-kits/ek-a7-ac701-g.html</t>
  </si>
  <si>
    <t>Zynq 700</t>
  </si>
  <si>
    <t>XC7Z045 FFG900</t>
  </si>
  <si>
    <t>EK-Z7-ZC706-G</t>
  </si>
  <si>
    <t>2 x FMC HPC</t>
  </si>
  <si>
    <t>EK-K7-KC705-G</t>
  </si>
  <si>
    <t>EK-A7-AC701-G</t>
  </si>
  <si>
    <t>EK-U1-VCU118-G</t>
  </si>
  <si>
    <t>EK-U1-VCU108-G</t>
  </si>
  <si>
    <t>EK-V7-VC707-G</t>
  </si>
  <si>
    <t>EK-V6-ML605-G</t>
  </si>
  <si>
    <t>DK-DEV-10AX115S-A</t>
  </si>
  <si>
    <t>EK-Z7-ZC702-G</t>
  </si>
  <si>
    <t>XC7A200T-2FBG676C</t>
  </si>
  <si>
    <t>XCVU9P-L2FLGA2104E</t>
  </si>
  <si>
    <t>XCKU5P-2FFVB676E</t>
  </si>
  <si>
    <t>XCVU095-2FFVA2104E</t>
  </si>
  <si>
    <t>XC7VX485T-2FFG1761</t>
  </si>
  <si>
    <t>XC6VLX240T-1FFG1156</t>
  </si>
  <si>
    <t>XC7Z020-CLG484-1</t>
  </si>
  <si>
    <t>1 x FMC HPC</t>
  </si>
  <si>
    <t>2GB DDR4 component memory (four [256 Mb x 16] devices) at 1200MHz / 2400Mbpsps</t>
  </si>
  <si>
    <t>1 GB 32-bit DDR4 component memory (two [256 Mb x 16] devices) at 1333MHz / 2666Mbpsps</t>
  </si>
  <si>
    <t>HTG-ZR-HMC</t>
  </si>
  <si>
    <t>https://www.micron.com/parts/hybrid-memory-cube/hmc-sr/mt43a4g40200nfa-s15?pc={26C6560F-4FCB-401A-9F45-12F8FB0343A6}</t>
  </si>
  <si>
    <t>Šířka sběrnice</t>
  </si>
  <si>
    <t>32/64</t>
  </si>
  <si>
    <t>BGA896</t>
  </si>
  <si>
    <t>DDR3L SDRAM</t>
  </si>
  <si>
    <t>DDR4 SDRAM</t>
  </si>
  <si>
    <t>MT40A512M8</t>
  </si>
  <si>
    <t>MT40A256M16</t>
  </si>
  <si>
    <t xml:space="preserve">Micron
</t>
  </si>
  <si>
    <t>BGA78</t>
  </si>
  <si>
    <t>BGA96</t>
  </si>
  <si>
    <t>Transceivers (všechny rychlosti)</t>
  </si>
  <si>
    <t>Diff i/O (všechny)</t>
  </si>
  <si>
    <t>Signel IO (všechny)</t>
  </si>
  <si>
    <t>MT40A512M16</t>
  </si>
  <si>
    <t>ANO</t>
  </si>
  <si>
    <t>NE</t>
  </si>
  <si>
    <t>MT41K1G8</t>
  </si>
  <si>
    <t>MT41K512M16</t>
  </si>
  <si>
    <t>MT41K512M8</t>
  </si>
  <si>
    <t>MT41K256M16</t>
  </si>
  <si>
    <t>LPDDR3</t>
  </si>
  <si>
    <t>MT52L512M64D4GN-107 WT</t>
  </si>
  <si>
    <t>MT52L512M64D4PQ-107 WT</t>
  </si>
  <si>
    <t>MT52L1G32D4PG-107 WT</t>
  </si>
  <si>
    <t>validovaná kompaktibilita s Xilinx UltraScale+ Series</t>
  </si>
  <si>
    <t>validovaná kompaktibilita s Xilinx 6 Series a novější</t>
  </si>
  <si>
    <t>validovaná kompaktibilita s XilinxUltrascale/UltraScale+</t>
  </si>
  <si>
    <t>MT53B256M32D1NP-053 WT</t>
  </si>
  <si>
    <t>LPDDR4</t>
  </si>
  <si>
    <t>MT53B256M64D2NK-053 WT</t>
  </si>
  <si>
    <t xml:space="preserve">National Semiconductor </t>
  </si>
  <si>
    <t>1/2</t>
  </si>
  <si>
    <t xml:space="preserve">Xilinx Virtex 4 </t>
  </si>
  <si>
    <t>staré FPGA, bez externí RAM</t>
  </si>
  <si>
    <t>http://www.ti.com/lit/ug/snau017/snau017.pdf</t>
  </si>
  <si>
    <t>4/8</t>
  </si>
  <si>
    <t>8,5</t>
  </si>
  <si>
    <t>24192</t>
  </si>
  <si>
    <t>ADC12D1X00RF</t>
  </si>
  <si>
    <t>Dostupný modul</t>
  </si>
  <si>
    <t>CMTs</t>
  </si>
  <si>
    <r>
      <t>DNL [</t>
    </r>
    <r>
      <rPr>
        <sz val="11"/>
        <color theme="1"/>
        <rFont val="Calibri"/>
        <family val="2"/>
        <charset val="238"/>
      </rPr>
      <t>±</t>
    </r>
    <r>
      <rPr>
        <sz val="11"/>
        <color theme="1"/>
        <rFont val="Calibri"/>
        <family val="2"/>
        <charset val="238"/>
        <scheme val="minor"/>
      </rPr>
      <t>LSB]</t>
    </r>
  </si>
  <si>
    <t>ADC12D1800</t>
  </si>
  <si>
    <t>nemá</t>
  </si>
  <si>
    <t>http://www.hitechglobal.com/FMCModules/12-bitADC_16bitDAC.htm</t>
  </si>
  <si>
    <t>Open VPX</t>
  </si>
  <si>
    <t xml:space="preserve">Zone 3 </t>
  </si>
  <si>
    <t>FMC</t>
  </si>
  <si>
    <t>neuvedeno</t>
  </si>
  <si>
    <t>SFDR [dBFS]</t>
  </si>
  <si>
    <t>SFDR [dbFS]</t>
  </si>
  <si>
    <t>-1 LSB</t>
  </si>
  <si>
    <t>HPC FMC+</t>
  </si>
  <si>
    <t>HPC FMC 400 pin</t>
  </si>
  <si>
    <t>2x HPC FMC 400 pin</t>
  </si>
  <si>
    <t>Výstupní konektor</t>
  </si>
  <si>
    <t>zkusit zjistit datové propustnosti u pamětí na boardu</t>
  </si>
  <si>
    <t>asi Kintex 7 board od Xilinxu</t>
  </si>
  <si>
    <t>FMC HPC + FMC LPC</t>
  </si>
  <si>
    <t>2 x FMC LPC</t>
  </si>
  <si>
    <t>2 x FMC ???</t>
  </si>
  <si>
    <t>FMC+ HSPC, FMC HPC</t>
  </si>
  <si>
    <t>1000Mbit PHY Ethernet</t>
  </si>
  <si>
    <t>6072</t>
  </si>
  <si>
    <t>Paměť RAM [Mbit]</t>
  </si>
  <si>
    <t>4,2</t>
  </si>
  <si>
    <t>18,3</t>
  </si>
  <si>
    <t>14,9</t>
  </si>
  <si>
    <t>12,7</t>
  </si>
  <si>
    <t>75,9</t>
  </si>
  <si>
    <t>132,9</t>
  </si>
  <si>
    <t>0</t>
  </si>
  <si>
    <t>168 kbit</t>
  </si>
  <si>
    <t>1,296 kbit</t>
  </si>
  <si>
    <t>67,2</t>
  </si>
  <si>
    <t>23</t>
  </si>
  <si>
    <t>48</t>
  </si>
  <si>
    <t>OpenVPX VITA 65, USB 2.0, 10/100 Ethernet, 28 LVDS diff párů, two fat pipes for data plane</t>
  </si>
  <si>
    <t>HBM</t>
  </si>
  <si>
    <t>Dual-Core ARM Cortex-A9</t>
  </si>
  <si>
    <t>XCVU3P</t>
  </si>
  <si>
    <t>https://www.xilinx.com/products/silicon-devices/fpga/virtex-ultrascale-plus.html</t>
  </si>
  <si>
    <t>https://www.xilinx.com/products/silicon-devices/fpga/kintex-ultrascale-plus.html</t>
  </si>
  <si>
    <t>https://www.xilinx.com/products/silicon-devices/fpga/kintex-ultrascale.html</t>
  </si>
  <si>
    <t>XCVU440</t>
  </si>
  <si>
    <t>https://www.xilinx.com/products/silicon-devices/fpga/virtex-ultrascale.html</t>
  </si>
  <si>
    <t>https://www.xilinx.com/products/silicon-devices/fpga/virtex-7.html</t>
  </si>
  <si>
    <t>https://www.xilinx.com/products/silicon-devices/fpga/kintex-7.html</t>
  </si>
  <si>
    <t>https://www.xilinx.com/support/documentation-navigation/silicon-devices/fpga/virtex-6.html#documentation</t>
  </si>
  <si>
    <t>XCVU13P</t>
  </si>
  <si>
    <t>Zynq UltraScale+</t>
  </si>
  <si>
    <t>ZU2CG</t>
  </si>
  <si>
    <t>ZU9CG</t>
  </si>
  <si>
    <t>Dual-core ARM® Cortex™-A53 MPCore</t>
  </si>
  <si>
    <t>https://www.micron.com/parts/dram/ddr4-sdram/mt40a512m8hx-093e</t>
  </si>
  <si>
    <t>https://www.micron.com/parts/dram/ddr4-sdram/mt40a256m16ge-075e-aut?pc=%7B6BD1DB2E-A721-4109-8CE3-420A8A22E528%7D</t>
  </si>
  <si>
    <t>https://www.micron.com/parts/dram/ddr4-sdram/mt40a512m16ha-083e</t>
  </si>
  <si>
    <t>https://www.micron.com/parts/dram/ddr3-sdram/mt41k512m16ha-107-ait?pc=%7B955426F1-4DDE-4EFE-A144-536D3A136128%7D</t>
  </si>
  <si>
    <t>https://www.micron.com/parts/dram/ddr3-sdram/mt41k512m16ha-125?pc=%7B00EED26F-83AE-4CE6-9A28-EB8B033361E8%7D</t>
  </si>
  <si>
    <t>https://www.micron.com/parts/dram/ddr3-sdram/mt41k512m8da-107-aat</t>
  </si>
  <si>
    <t>https://www.micron.com/parts/dram/ddr3-sdram/mt41k256m16tw-107-it</t>
  </si>
  <si>
    <t>https://www.micron.com/parts/dram/mobile-ddr3-sdram/mt52l512m64d4gn-107-wt</t>
  </si>
  <si>
    <t>https://www.micron.com/parts/dram/mobile-ddr3-sdram/mt52l512m64d4pq-107-wt?pc=%7B55AE905C-E597-4C5F-9CE7-9A9C11244649%7D</t>
  </si>
  <si>
    <t>https://www.micron.com/parts/dram/mobile-ddr3-sdram/mt52l1g32d4pg-107-wt?pc=%7B55AE905C-E597-4C5F-9CE7-9A9C11244649%7D</t>
  </si>
  <si>
    <t>https://www.micron.com/parts/dram/mobile-ddr4-sdram/mt53b256m32d1np-053-wt?pc=%7B55AE905C-E597-4C5F-9CE7-9A9C11244649%7D</t>
  </si>
  <si>
    <t>https://www.micron.com/parts/dram/mobile-ddr4-sdram/mt53b256m64d2nk-053-wt?pc=%7B55AE905C-E597-4C5F-9CE7-9A9C11244649%7D</t>
  </si>
  <si>
    <t>Frekvence [MHz]</t>
  </si>
  <si>
    <t>96SD1I-1G400NN-IN1-ND</t>
  </si>
  <si>
    <t>Advantech Corp</t>
  </si>
  <si>
    <t>DDR SDRAM</t>
  </si>
  <si>
    <t>200-SODIMM</t>
  </si>
  <si>
    <t>https://www.digikey.cz/product-detail/en/advantech-corp/96SD1I-1G400NN-IN1/96SD1I-1G400NN-IN1-ND/7697379</t>
  </si>
  <si>
    <t>MT8HTF12864HZ-800M1-ND</t>
  </si>
  <si>
    <t>DDR2 SDRAM</t>
  </si>
  <si>
    <t>MT16HTF25664HZ-800M1-ND</t>
  </si>
  <si>
    <t>AQD-SD4U4GE24-SG-ND</t>
  </si>
  <si>
    <t>288-SODIMM</t>
  </si>
  <si>
    <t>PCIE</t>
  </si>
  <si>
    <t>FLASH SSD</t>
  </si>
  <si>
    <t>MTFDHAR3T8TCT-1AR1ZABYY-ND</t>
  </si>
  <si>
    <t>Micron Technology Inc.</t>
  </si>
  <si>
    <t>https://www.digikey.cz/product-detail/en/micron-technology-inc/MTFDHAR3T8TCT-1AR1ZABYY/MTFDHAR3T8TCT-1AR1ZABYY-ND/7598104</t>
  </si>
  <si>
    <t>Konektor/Rozhraní</t>
  </si>
  <si>
    <t>https://www.digikey.cz/product-detail/en/micron-technology-inc/MT8HTF12864HZ-800M1/MT8HTF12864HZ-800M1-ND/4860815</t>
  </si>
  <si>
    <t>https://www.digikey.cz/product-detail/en/micron-technology-inc/MT16HTF25664HZ-800M1/MT16HTF25664HZ-800M1-ND/4860796</t>
  </si>
  <si>
    <t>https://www.digikey.cz/product-detail/en/advantech-corp/AQD-SD4U4GE24-SG/AQD-SD4U4GE24-SG-ND/7363738</t>
  </si>
  <si>
    <t>FBGA78</t>
  </si>
  <si>
    <t>FBGA96</t>
  </si>
  <si>
    <t>WFBGA256</t>
  </si>
  <si>
    <t>VFBGA253</t>
  </si>
  <si>
    <t>VFBGA178</t>
  </si>
  <si>
    <t>VFBGA200</t>
  </si>
  <si>
    <t>Z-RAY</t>
  </si>
  <si>
    <t>Šířka sběrnice [bit]</t>
  </si>
  <si>
    <t>CAS Latency</t>
  </si>
  <si>
    <r>
      <t xml:space="preserve">ENOB 
pro f </t>
    </r>
    <r>
      <rPr>
        <b/>
        <sz val="11"/>
        <color theme="1"/>
        <rFont val="Calibri"/>
        <family val="2"/>
        <charset val="238"/>
      </rPr>
      <t>≈ 1 GHz</t>
    </r>
    <r>
      <rPr>
        <b/>
        <sz val="11"/>
        <color theme="1"/>
        <rFont val="Calibri"/>
        <family val="2"/>
        <charset val="238"/>
        <scheme val="minor"/>
      </rPr>
      <t xml:space="preserve">
[bit]</t>
    </r>
  </si>
  <si>
    <t>ZU25DR</t>
  </si>
  <si>
    <t>Quad-core ARM® Cortex™-A53, 8x12bit 4GPSS ADC</t>
  </si>
  <si>
    <t>VU37P</t>
  </si>
  <si>
    <t>Šířka pásma
[GB/s]</t>
  </si>
  <si>
    <t>12/16</t>
  </si>
  <si>
    <t>Zynq UltraScale+ RF SoC</t>
  </si>
  <si>
    <t>https://www.xilinx.com/support/documentation/selection-guides/zynq-usp-rfsoc-product-selection-guide.pdf</t>
  </si>
  <si>
    <t>https://www.xilinx.com/support/documentation/selection-guides/ultrascale-plus-fpga-product-selection-guide.pdf</t>
  </si>
  <si>
    <t>Latency</t>
  </si>
  <si>
    <t>2 x 64</t>
  </si>
  <si>
    <t>2 x 64, 1 x 36</t>
  </si>
  <si>
    <t>Šířka pásma externí RAM [GB/s]</t>
  </si>
  <si>
    <t>Two 4 GB DDR4 component memory interfaces (five [256 Mb x 16] devices each) 1333 MHz+ 4 MB RLD3 component memory interfaces (five [256 Mb x 16] devices each) 1200 MHz</t>
  </si>
  <si>
    <t>Two 4 GB DDR4 component memory interfaces (five [256 Mb x 16] devices each)1200 MHz + 4 MB RLD3 Component Memory Interface 1066 MHz</t>
  </si>
  <si>
    <t>DDR3 Component Memory 1GB (PS) 667 MHz + DDR3 SODIM Memory 1GB (PL) 800 MHz</t>
  </si>
  <si>
    <t>1GB DDR3 SODIMM 800MHz / 1600Mbps, 64 bit</t>
  </si>
  <si>
    <t>1800Mbps DDR3 data rate with 32-bit data width</t>
  </si>
  <si>
    <t>DDR3 SODIMM 1GB up to 533MHz / 1066Mbps, 64 bit</t>
  </si>
  <si>
    <t>DDR3 SO-DIMM (512 MB) 533 MHz, 16 bit (?)</t>
  </si>
  <si>
    <t>2GB DDR4 SDRAM, 2GB DDR3 SDRAM, and RLDRAM3 (16 Meg x 36) daughtercards</t>
  </si>
  <si>
    <t>DDR3 Component Memory 1GB, 32 bit</t>
  </si>
  <si>
    <t>260-SODIMM</t>
  </si>
  <si>
    <t>17</t>
  </si>
  <si>
    <t>MTA18ASF2G72HZ-2G3</t>
  </si>
  <si>
    <t>https://www.micron.com/parts/modules/ddr4-sdram/mta18asf2g72hz-2g3?pc={0C40C2B1-C559-47E8-B87D-274328D2969B}</t>
  </si>
  <si>
    <t>24x 28Gbps GTY</t>
  </si>
  <si>
    <t>4x GTY</t>
  </si>
  <si>
    <t>https://www.xilinx.com/products/technology/high-speed-serial.html</t>
  </si>
  <si>
    <t>10x GTH + 10xGTH</t>
  </si>
  <si>
    <t>8x GTX+1xGTX</t>
  </si>
  <si>
    <t>8x GTX + 8xGTX</t>
  </si>
  <si>
    <t>10xGTX</t>
  </si>
  <si>
    <t>4xGTX+1xGTX</t>
  </si>
  <si>
    <t>2xGTP</t>
  </si>
  <si>
    <t>8xGTX</t>
  </si>
  <si>
    <t>8xGTX,1xGTX</t>
  </si>
  <si>
    <t>0?</t>
  </si>
  <si>
    <t>15x</t>
  </si>
  <si>
    <t>Transcievers - FMC</t>
  </si>
  <si>
    <t>Typ OZ</t>
  </si>
  <si>
    <t>Nastavení zisku</t>
  </si>
  <si>
    <t>Pásmo</t>
  </si>
  <si>
    <t>Vstupní úroveň</t>
  </si>
  <si>
    <t>http://www.ti.com/tool/lmh6554le-eval#Technical Documents</t>
  </si>
  <si>
    <t>http://www.ti.com/tool/ths770006evm</t>
  </si>
  <si>
    <t>http://www.ti.com/tool/lmh6882eval</t>
  </si>
  <si>
    <t>http://www.ti.com/tool/lmh6881eval</t>
  </si>
  <si>
    <t>http://www.ti.com/tool/lmh3401evm</t>
  </si>
  <si>
    <t>http://www.ti.com/tool/lmh5401evm</t>
  </si>
  <si>
    <t>http://www.ti.com/tool/lmh6401evm</t>
  </si>
  <si>
    <t xml:space="preserve">nakonec nebude použitý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</si>
</sst>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5.5"/>
      <color rgb="FF33333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rgb="FF000000"/>
      <name val="Cambria"/>
      <family val="1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Open Sans"/>
      <family val="2"/>
      <charset val="238"/>
    </font>
    <font>
      <b/>
      <sz val="18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6" fillId="0" borderId="0" xfId="0" applyFont="1"/>
    <xf numFmtId="0" fontId="6" fillId="4" borderId="1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3" borderId="1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49" fontId="6" fillId="0" borderId="14" xfId="0" applyNumberFormat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7" fillId="0" borderId="0" xfId="1" applyFont="1" applyAlignment="1">
      <alignment wrapText="1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4" borderId="1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0" fillId="3" borderId="1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1" fillId="0" borderId="0" xfId="1" applyFont="1" applyAlignment="1">
      <alignment wrapText="1"/>
    </xf>
    <xf numFmtId="0" fontId="11" fillId="0" borderId="0" xfId="1" applyFont="1" applyAlignment="1"/>
    <xf numFmtId="0" fontId="11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12" fillId="0" borderId="0" xfId="0" applyFont="1"/>
    <xf numFmtId="0" fontId="12" fillId="0" borderId="1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0" xfId="0" applyFont="1" applyFill="1"/>
    <xf numFmtId="0" fontId="13" fillId="0" borderId="0" xfId="0" applyFont="1" applyFill="1"/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15" fillId="0" borderId="0" xfId="0" applyFont="1"/>
    <xf numFmtId="0" fontId="15" fillId="0" borderId="1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Fill="1"/>
    <xf numFmtId="0" fontId="16" fillId="0" borderId="1" xfId="1" applyFont="1" applyBorder="1" applyAlignment="1">
      <alignment horizontal="center" vertical="center" wrapText="1"/>
    </xf>
    <xf numFmtId="0" fontId="17" fillId="0" borderId="0" xfId="0" applyFont="1" applyFill="1"/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20" fillId="0" borderId="0" xfId="0" applyFont="1"/>
    <xf numFmtId="0" fontId="19" fillId="2" borderId="6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0" xfId="0" applyFont="1" applyFill="1"/>
    <xf numFmtId="0" fontId="20" fillId="0" borderId="1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1" fillId="0" borderId="0" xfId="0" applyFont="1" applyFill="1"/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left" wrapText="1"/>
    </xf>
    <xf numFmtId="0" fontId="15" fillId="0" borderId="1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24" fillId="0" borderId="0" xfId="0" applyFont="1"/>
    <xf numFmtId="0" fontId="22" fillId="2" borderId="6" xfId="0" applyFont="1" applyFill="1" applyBorder="1" applyAlignment="1">
      <alignment horizontal="center" vertical="center" wrapText="1"/>
    </xf>
    <xf numFmtId="49" fontId="24" fillId="5" borderId="16" xfId="0" applyNumberFormat="1" applyFont="1" applyFill="1" applyBorder="1" applyAlignment="1">
      <alignment horizontal="center" vertical="center" wrapText="1"/>
    </xf>
    <xf numFmtId="49" fontId="24" fillId="0" borderId="15" xfId="0" applyNumberFormat="1" applyFont="1" applyBorder="1" applyAlignment="1">
      <alignment horizontal="center" vertical="center" wrapText="1"/>
    </xf>
    <xf numFmtId="49" fontId="24" fillId="0" borderId="16" xfId="0" applyNumberFormat="1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49" fontId="24" fillId="0" borderId="17" xfId="0" applyNumberFormat="1" applyFont="1" applyBorder="1" applyAlignment="1">
      <alignment horizontal="center" vertical="center" wrapText="1"/>
    </xf>
    <xf numFmtId="49" fontId="24" fillId="0" borderId="11" xfId="0" applyNumberFormat="1" applyFont="1" applyBorder="1" applyAlignment="1">
      <alignment horizontal="center" vertical="center" wrapText="1"/>
    </xf>
    <xf numFmtId="49" fontId="24" fillId="3" borderId="13" xfId="0" applyNumberFormat="1" applyFont="1" applyFill="1" applyBorder="1" applyAlignment="1">
      <alignment horizontal="center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49" fontId="24" fillId="0" borderId="13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24" fillId="0" borderId="14" xfId="0" applyNumberFormat="1" applyFont="1" applyBorder="1" applyAlignment="1">
      <alignment horizontal="center" vertical="center" wrapText="1"/>
    </xf>
    <xf numFmtId="49" fontId="24" fillId="0" borderId="3" xfId="0" applyNumberFormat="1" applyFont="1" applyBorder="1" applyAlignment="1">
      <alignment horizontal="center" vertical="center" wrapText="1"/>
    </xf>
    <xf numFmtId="49" fontId="25" fillId="0" borderId="1" xfId="1" applyNumberFormat="1" applyFont="1" applyBorder="1" applyAlignment="1">
      <alignment horizontal="center" vertical="center" wrapText="1"/>
    </xf>
    <xf numFmtId="49" fontId="24" fillId="0" borderId="3" xfId="0" applyNumberFormat="1" applyFont="1" applyFill="1" applyBorder="1" applyAlignment="1">
      <alignment horizontal="center" vertical="center" wrapText="1"/>
    </xf>
    <xf numFmtId="49" fontId="24" fillId="0" borderId="21" xfId="0" applyNumberFormat="1" applyFont="1" applyBorder="1" applyAlignment="1">
      <alignment horizontal="center" vertical="center" wrapText="1"/>
    </xf>
    <xf numFmtId="49" fontId="24" fillId="0" borderId="5" xfId="0" applyNumberFormat="1" applyFont="1" applyBorder="1" applyAlignment="1">
      <alignment horizontal="center" vertical="center" wrapText="1"/>
    </xf>
    <xf numFmtId="49" fontId="24" fillId="0" borderId="6" xfId="0" applyNumberFormat="1" applyFont="1" applyBorder="1" applyAlignment="1">
      <alignment horizontal="center" vertical="center" wrapText="1"/>
    </xf>
    <xf numFmtId="49" fontId="24" fillId="0" borderId="7" xfId="0" applyNumberFormat="1" applyFont="1" applyBorder="1" applyAlignment="1">
      <alignment horizontal="center" vertical="center" wrapText="1"/>
    </xf>
    <xf numFmtId="2" fontId="24" fillId="0" borderId="12" xfId="0" applyNumberFormat="1" applyFont="1" applyBorder="1" applyAlignment="1">
      <alignment horizontal="center" vertical="center" wrapText="1"/>
    </xf>
    <xf numFmtId="49" fontId="25" fillId="0" borderId="6" xfId="1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5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49" fontId="0" fillId="0" borderId="27" xfId="0" applyNumberFormat="1" applyFont="1" applyBorder="1" applyAlignment="1">
      <alignment horizontal="center" vertical="center" wrapText="1"/>
    </xf>
    <xf numFmtId="0" fontId="2" fillId="0" borderId="27" xfId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27" fillId="0" borderId="0" xfId="0" applyFont="1"/>
    <xf numFmtId="0" fontId="26" fillId="2" borderId="6" xfId="0" applyFont="1" applyFill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0" xfId="0" applyFont="1" applyFill="1"/>
    <xf numFmtId="0" fontId="27" fillId="0" borderId="1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27" fillId="0" borderId="0" xfId="0" applyFont="1" applyBorder="1" applyAlignment="1">
      <alignment horizontal="center" vertical="center" wrapText="1"/>
    </xf>
    <xf numFmtId="0" fontId="28" fillId="0" borderId="0" xfId="1" applyFont="1" applyAlignment="1">
      <alignment wrapText="1"/>
    </xf>
    <xf numFmtId="0" fontId="28" fillId="0" borderId="0" xfId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 wrapText="1"/>
    </xf>
    <xf numFmtId="0" fontId="29" fillId="0" borderId="0" xfId="0" applyFont="1"/>
    <xf numFmtId="0" fontId="2" fillId="0" borderId="0" xfId="1" applyAlignment="1">
      <alignment horizontal="center" wrapText="1"/>
    </xf>
    <xf numFmtId="0" fontId="6" fillId="0" borderId="27" xfId="0" applyFont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2" fillId="0" borderId="4" xfId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 wrapText="1"/>
    </xf>
    <xf numFmtId="0" fontId="26" fillId="2" borderId="10" xfId="0" applyFont="1" applyFill="1" applyBorder="1" applyAlignment="1">
      <alignment horizontal="center" vertical="center" wrapText="1"/>
    </xf>
    <xf numFmtId="0" fontId="26" fillId="2" borderId="7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49" fontId="24" fillId="0" borderId="5" xfId="0" applyNumberFormat="1" applyFont="1" applyBorder="1" applyAlignment="1">
      <alignment horizontal="center" vertical="center" wrapText="1"/>
    </xf>
    <xf numFmtId="49" fontId="24" fillId="0" borderId="6" xfId="0" applyNumberFormat="1" applyFont="1" applyBorder="1" applyAlignment="1">
      <alignment horizontal="center" vertical="center" wrapText="1"/>
    </xf>
    <xf numFmtId="49" fontId="24" fillId="0" borderId="7" xfId="0" applyNumberFormat="1" applyFont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26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 wrapText="1"/>
    </xf>
    <xf numFmtId="0" fontId="22" fillId="2" borderId="28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2" fillId="2" borderId="30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2" fillId="2" borderId="34" xfId="0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linx.com/products/boards-and-kits/ek-u1-vcu108-g.html" TargetMode="External"/><Relationship Id="rId13" Type="http://schemas.openxmlformats.org/officeDocument/2006/relationships/hyperlink" Target="https://www.xilinx.com/products/boards-and-kits/1-cfdwjq.html" TargetMode="External"/><Relationship Id="rId3" Type="http://schemas.openxmlformats.org/officeDocument/2006/relationships/hyperlink" Target="https://www.altera.com/products/boards_and_kits/dev-kits/altera/kit-a10-gx-fpga.html" TargetMode="External"/><Relationship Id="rId7" Type="http://schemas.openxmlformats.org/officeDocument/2006/relationships/hyperlink" Target="https://www.xilinx.com/products/boards-and-kits/ek-u1-kcu116-g.html" TargetMode="External"/><Relationship Id="rId12" Type="http://schemas.openxmlformats.org/officeDocument/2006/relationships/hyperlink" Target="https://www.xilinx.com/products/boards-and-kits/kcu105.html" TargetMode="External"/><Relationship Id="rId2" Type="http://schemas.openxmlformats.org/officeDocument/2006/relationships/hyperlink" Target="https://www.xilinx.com/products/boards-and-kits/vcu118.html" TargetMode="External"/><Relationship Id="rId1" Type="http://schemas.openxmlformats.org/officeDocument/2006/relationships/hyperlink" Target="https://www.xilinx.com/products/boards-and-kits/ek-z7-zc706-g.html" TargetMode="External"/><Relationship Id="rId6" Type="http://schemas.openxmlformats.org/officeDocument/2006/relationships/hyperlink" Target="http://cz.farnell.com/w/c/vyvojove-desky-zkusebni-nastroje/embedded-vyvojove-sady-prislusenstvi/embedded-vyvojove-sady-primarni-platforma?cislo-kremikoveho-jadra=xc7k325t-2ffg900c" TargetMode="External"/><Relationship Id="rId11" Type="http://schemas.openxmlformats.org/officeDocument/2006/relationships/hyperlink" Target="https://www.xilinx.com/products/boards-and-kits/ek-z7-zc702-g.html" TargetMode="External"/><Relationship Id="rId5" Type="http://schemas.openxmlformats.org/officeDocument/2006/relationships/hyperlink" Target="https://www.xilinx.com/products/boards-and-kits/ek-v7-vc707-g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xilinx.com/products/boards-and-kits/ek-a7-ac701-g.html" TargetMode="External"/><Relationship Id="rId4" Type="http://schemas.openxmlformats.org/officeDocument/2006/relationships/hyperlink" Target="https://www.xilinx.com/products/boards-and-kits/ek-v6-ml605-g.html" TargetMode="External"/><Relationship Id="rId9" Type="http://schemas.openxmlformats.org/officeDocument/2006/relationships/hyperlink" Target="https://www.xilinx.com/products/boards-and-kits/ek-k7-kc705-g.html" TargetMode="External"/><Relationship Id="rId14" Type="http://schemas.openxmlformats.org/officeDocument/2006/relationships/hyperlink" Target="https://www.xilinx.com/products/technology/high-speed-seri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.com/product/ADC12J4000/description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ti.com/product/LM97600/description" TargetMode="External"/><Relationship Id="rId1" Type="http://schemas.openxmlformats.org/officeDocument/2006/relationships/hyperlink" Target="http://www.ti.com/product/adc12dj3200" TargetMode="External"/><Relationship Id="rId6" Type="http://schemas.openxmlformats.org/officeDocument/2006/relationships/hyperlink" Target="https://www.e2v.com/resources/account/download-datasheet/1735" TargetMode="External"/><Relationship Id="rId5" Type="http://schemas.openxmlformats.org/officeDocument/2006/relationships/hyperlink" Target="http://www.fujitsu.com/downloads/MICRO/fma/pdf/56G_ADC_FactSheet.pdf" TargetMode="External"/><Relationship Id="rId4" Type="http://schemas.openxmlformats.org/officeDocument/2006/relationships/hyperlink" Target="http://www.analog.com/media/en/technical-documentation/data-sheets/AD9625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echway.fr/files/techway/Brochure%20Mez%20126.pdf" TargetMode="External"/><Relationship Id="rId3" Type="http://schemas.openxmlformats.org/officeDocument/2006/relationships/hyperlink" Target="https://www.xilinx.com/products/boards-and-kits/1-5l1boj.html" TargetMode="External"/><Relationship Id="rId7" Type="http://schemas.openxmlformats.org/officeDocument/2006/relationships/hyperlink" Target="https://www.e2v.com/shared/content/resources/File/documents/broadband-data-converters/doc0964C.pdf" TargetMode="External"/><Relationship Id="rId2" Type="http://schemas.openxmlformats.org/officeDocument/2006/relationships/hyperlink" Target="https://www.xilinx.com/products/boards-and-kits/1-17y776.html" TargetMode="External"/><Relationship Id="rId1" Type="http://schemas.openxmlformats.org/officeDocument/2006/relationships/hyperlink" Target="https://www.xilinx.com/products/boards-and-kits/1-17y77b.html" TargetMode="External"/><Relationship Id="rId6" Type="http://schemas.openxmlformats.org/officeDocument/2006/relationships/hyperlink" Target="http://www.fidus.com/" TargetMode="External"/><Relationship Id="rId11" Type="http://schemas.openxmlformats.org/officeDocument/2006/relationships/hyperlink" Target="https://www.xilinx.com/products/boards-and-kits/1-5ed6oj.html" TargetMode="External"/><Relationship Id="rId5" Type="http://schemas.openxmlformats.org/officeDocument/2006/relationships/hyperlink" Target="http://www.abaco.com/" TargetMode="External"/><Relationship Id="rId10" Type="http://schemas.openxmlformats.org/officeDocument/2006/relationships/hyperlink" Target="http://www.hitechglobal.com/FMCModules/12-bitADC_16bitDAC.htm" TargetMode="External"/><Relationship Id="rId4" Type="http://schemas.openxmlformats.org/officeDocument/2006/relationships/hyperlink" Target="http://www.ti.com/tool/ADC12DJ3200EVM" TargetMode="External"/><Relationship Id="rId9" Type="http://schemas.openxmlformats.org/officeDocument/2006/relationships/hyperlink" Target="https://www.abaco.com/products/fmc161-fpga-mezzanine-car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ron.com/parts/dram/ddr3-sdram/mt41k256m16tw-107-it" TargetMode="External"/><Relationship Id="rId13" Type="http://schemas.openxmlformats.org/officeDocument/2006/relationships/hyperlink" Target="https://www.micron.com/parts/dram/mobile-ddr4-sdram/mt53b256m64d2nk-053-wt?pc=%7B55AE905C-E597-4C5F-9CE7-9A9C11244649%7D" TargetMode="External"/><Relationship Id="rId3" Type="http://schemas.openxmlformats.org/officeDocument/2006/relationships/hyperlink" Target="https://www.micron.com/parts/dram/ddr4-sdram/mt40a256m16ge-075e-aut?pc=%7B6BD1DB2E-A721-4109-8CE3-420A8A22E528%7D" TargetMode="External"/><Relationship Id="rId7" Type="http://schemas.openxmlformats.org/officeDocument/2006/relationships/hyperlink" Target="https://www.micron.com/parts/dram/ddr3-sdram/mt41k512m8da-107-aat" TargetMode="External"/><Relationship Id="rId12" Type="http://schemas.openxmlformats.org/officeDocument/2006/relationships/hyperlink" Target="https://www.micron.com/parts/dram/mobile-ddr4-sdram/mt53b256m32d1np-053-wt?pc=%7B55AE905C-E597-4C5F-9CE7-9A9C11244649%7D" TargetMode="External"/><Relationship Id="rId2" Type="http://schemas.openxmlformats.org/officeDocument/2006/relationships/hyperlink" Target="https://www.micron.com/parts/dram/ddr4-sdram/mt40a512m8hx-093e" TargetMode="External"/><Relationship Id="rId1" Type="http://schemas.openxmlformats.org/officeDocument/2006/relationships/hyperlink" Target="https://www.micron.com/parts/hybrid-memory-cube/hmc-sr/mt43a4g40200nfa-s15?pc=%7b26C6560F-4FCB-401A-9F45-12F8FB0343A6%7d" TargetMode="External"/><Relationship Id="rId6" Type="http://schemas.openxmlformats.org/officeDocument/2006/relationships/hyperlink" Target="https://www.micron.com/parts/dram/ddr3-sdram/mt41k512m16ha-125?pc=%7B00EED26F-83AE-4CE6-9A28-EB8B033361E8%7D" TargetMode="External"/><Relationship Id="rId11" Type="http://schemas.openxmlformats.org/officeDocument/2006/relationships/hyperlink" Target="https://www.micron.com/parts/dram/mobile-ddr3-sdram/mt52l1g32d4pg-107-wt?pc=%7B55AE905C-E597-4C5F-9CE7-9A9C11244649%7D" TargetMode="External"/><Relationship Id="rId5" Type="http://schemas.openxmlformats.org/officeDocument/2006/relationships/hyperlink" Target="https://www.micron.com/parts/dram/ddr3-sdram/mt41k512m16ha-107-ait?pc=%7B955426F1-4DDE-4EFE-A144-536D3A136128%7D" TargetMode="External"/><Relationship Id="rId10" Type="http://schemas.openxmlformats.org/officeDocument/2006/relationships/hyperlink" Target="https://www.micron.com/parts/dram/mobile-ddr3-sdram/mt52l512m64d4pq-107-wt?pc=%7B55AE905C-E597-4C5F-9CE7-9A9C11244649%7D" TargetMode="External"/><Relationship Id="rId4" Type="http://schemas.openxmlformats.org/officeDocument/2006/relationships/hyperlink" Target="https://www.micron.com/parts/dram/ddr4-sdram/mt40a512m16ha-083e" TargetMode="External"/><Relationship Id="rId9" Type="http://schemas.openxmlformats.org/officeDocument/2006/relationships/hyperlink" Target="https://www.micron.com/parts/dram/mobile-ddr3-sdram/mt52l512m64d4gn-107-wt" TargetMode="External"/><Relationship Id="rId1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z/product-detail/en/advantech-corp/AQD-SD4U4GE24-SG/AQD-SD4U4GE24-SG-ND/7363738" TargetMode="External"/><Relationship Id="rId13" Type="http://schemas.openxmlformats.org/officeDocument/2006/relationships/hyperlink" Target="https://www.digikey.cz/product-detail/en/advantech-corp/96SD1I-1G400NN-IN1/96SD1I-1G400NN-IN1-ND/7697379" TargetMode="External"/><Relationship Id="rId3" Type="http://schemas.openxmlformats.org/officeDocument/2006/relationships/hyperlink" Target="http://www.hitechglobal.com/Accessories/HybridMemoryCube-HMC.htm" TargetMode="External"/><Relationship Id="rId7" Type="http://schemas.openxmlformats.org/officeDocument/2006/relationships/hyperlink" Target="https://www.digikey.cz/product-detail/en/micron-technology-inc/MT16HTF25664HZ-800M1/MT16HTF25664HZ-800M1-ND/4860796" TargetMode="External"/><Relationship Id="rId12" Type="http://schemas.openxmlformats.org/officeDocument/2006/relationships/hyperlink" Target="https://www.digikey.cz/product-detail/en/micron-technology-inc/MTFDHAR3T8TCT-1AR1ZABYY/MTFDHAR3T8TCT-1AR1ZABYY-ND/7598104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www.hitechglobal.com/" TargetMode="External"/><Relationship Id="rId16" Type="http://schemas.openxmlformats.org/officeDocument/2006/relationships/hyperlink" Target="https://www.digikey.cz/product-detail/en/advantech-corp/AQD-SD4U4GE24-SG/AQD-SD4U4GE24-SG-ND/7363738" TargetMode="External"/><Relationship Id="rId1" Type="http://schemas.openxmlformats.org/officeDocument/2006/relationships/hyperlink" Target="https://www.xilinx.com/products/boards-and-kits/1-m9v711.html" TargetMode="External"/><Relationship Id="rId6" Type="http://schemas.openxmlformats.org/officeDocument/2006/relationships/hyperlink" Target="https://www.digikey.cz/product-detail/en/micron-technology-inc/MT8HTF12864HZ-800M1/MT8HTF12864HZ-800M1-ND/4860815" TargetMode="External"/><Relationship Id="rId11" Type="http://schemas.openxmlformats.org/officeDocument/2006/relationships/hyperlink" Target="https://www.digikey.cz/en/supplier-centers/m/micron-technology" TargetMode="External"/><Relationship Id="rId5" Type="http://schemas.openxmlformats.org/officeDocument/2006/relationships/hyperlink" Target="https://www.digikey.cz/en/supplier-centers/a/advantech" TargetMode="External"/><Relationship Id="rId15" Type="http://schemas.openxmlformats.org/officeDocument/2006/relationships/hyperlink" Target="https://www.digikey.cz/product-detail/en/micron-technology-inc/MT16HTF25664HZ-800M1/MT16HTF25664HZ-800M1-ND/4860796" TargetMode="External"/><Relationship Id="rId10" Type="http://schemas.openxmlformats.org/officeDocument/2006/relationships/hyperlink" Target="https://www.digikey.cz/product-detail/en/micron-technology-inc/MTFDHAR3T8TCT-1AR1ZABYY/MTFDHAR3T8TCT-1AR1ZABYY-ND/7598104" TargetMode="External"/><Relationship Id="rId4" Type="http://schemas.openxmlformats.org/officeDocument/2006/relationships/hyperlink" Target="https://www.digikey.cz/product-detail/en/advantech-corp/96SD1I-1G400NN-IN1/96SD1I-1G400NN-IN1-ND/7697379" TargetMode="External"/><Relationship Id="rId9" Type="http://schemas.openxmlformats.org/officeDocument/2006/relationships/hyperlink" Target="https://www.digikey.cz/en/supplier-centers/a/advantech" TargetMode="External"/><Relationship Id="rId14" Type="http://schemas.openxmlformats.org/officeDocument/2006/relationships/hyperlink" Target="https://www.digikey.cz/product-detail/en/micron-technology-inc/MT8HTF12864HZ-800M1/MT8HTF12864HZ-800M1-ND/486081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tera.com/content/dam/altera-www/global/en_US/portal/dsn/174/doc-us-dsnbk-174-2906240102286-3dr-a10-adc-10gsps-29-apr-2016.pdf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xilinx.com/products/boards-and-kits/1-mhyzc9.html" TargetMode="External"/><Relationship Id="rId1" Type="http://schemas.openxmlformats.org/officeDocument/2006/relationships/hyperlink" Target="http://www.apissys.com/products/product/av101/3" TargetMode="External"/><Relationship Id="rId6" Type="http://schemas.openxmlformats.org/officeDocument/2006/relationships/hyperlink" Target="http://www.ti.com/lit/ug/snau017/snau017.pdf" TargetMode="External"/><Relationship Id="rId5" Type="http://schemas.openxmlformats.org/officeDocument/2006/relationships/hyperlink" Target="https://www.xilinx.com/products/boards-and-kits/1-fod2k7.html" TargetMode="External"/><Relationship Id="rId4" Type="http://schemas.openxmlformats.org/officeDocument/2006/relationships/hyperlink" Target="https://www.xilinx.com/products/boards-and-kits/1-o0jjq1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://www.ti.com/tool/lmh6882eval" TargetMode="External"/><Relationship Id="rId7" Type="http://schemas.openxmlformats.org/officeDocument/2006/relationships/hyperlink" Target="http://www.ti.com/tool/lmh6401evm" TargetMode="External"/><Relationship Id="rId2" Type="http://schemas.openxmlformats.org/officeDocument/2006/relationships/hyperlink" Target="http://www.ti.com/tool/ths770006evm" TargetMode="External"/><Relationship Id="rId1" Type="http://schemas.openxmlformats.org/officeDocument/2006/relationships/hyperlink" Target="http://www.ti.com/tool/lmh6554le-eval" TargetMode="External"/><Relationship Id="rId6" Type="http://schemas.openxmlformats.org/officeDocument/2006/relationships/hyperlink" Target="http://www.ti.com/tool/lmh5401evm" TargetMode="External"/><Relationship Id="rId5" Type="http://schemas.openxmlformats.org/officeDocument/2006/relationships/hyperlink" Target="http://www.ti.com/tool/lmh3401evm" TargetMode="External"/><Relationship Id="rId4" Type="http://schemas.openxmlformats.org/officeDocument/2006/relationships/hyperlink" Target="http://www.ti.com/tool/lmh6881ev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66"/>
  </sheetPr>
  <dimension ref="A1:S43"/>
  <sheetViews>
    <sheetView zoomScale="55" zoomScaleNormal="55" workbookViewId="0">
      <pane ySplit="2" topLeftCell="A27" activePane="bottomLeft" state="frozen"/>
      <selection pane="bottomLeft" activeCell="R41" sqref="R41"/>
    </sheetView>
  </sheetViews>
  <sheetFormatPr defaultColWidth="8.77734375" defaultRowHeight="14.4" x14ac:dyDescent="0.3"/>
  <cols>
    <col min="1" max="2" width="13.77734375" style="107" customWidth="1"/>
    <col min="3" max="3" width="11.5546875" style="107" customWidth="1"/>
    <col min="4" max="4" width="13" style="107" customWidth="1"/>
    <col min="5" max="7" width="11.5546875" style="107" customWidth="1"/>
    <col min="8" max="8" width="8.77734375" style="107" customWidth="1"/>
    <col min="9" max="9" width="11.5546875" style="107" customWidth="1"/>
    <col min="10" max="10" width="8.5546875" style="107" customWidth="1"/>
    <col min="11" max="11" width="10.44140625" style="107" customWidth="1"/>
    <col min="12" max="12" width="9.5546875" style="107" customWidth="1"/>
    <col min="13" max="16" width="11.5546875" style="107" customWidth="1"/>
    <col min="17" max="17" width="26" style="95" customWidth="1"/>
    <col min="18" max="18" width="27.6640625" style="95" customWidth="1"/>
    <col min="19" max="16384" width="8.77734375" style="95"/>
  </cols>
  <sheetData>
    <row r="1" spans="1:19" ht="43.5" customHeight="1" x14ac:dyDescent="0.3">
      <c r="A1" s="190" t="s">
        <v>0</v>
      </c>
      <c r="B1" s="192" t="s">
        <v>103</v>
      </c>
      <c r="C1" s="192" t="s">
        <v>1</v>
      </c>
      <c r="D1" s="186" t="s">
        <v>183</v>
      </c>
      <c r="E1" s="186"/>
      <c r="F1" s="186"/>
      <c r="G1" s="186"/>
      <c r="H1" s="186" t="s">
        <v>276</v>
      </c>
      <c r="I1" s="186" t="s">
        <v>208</v>
      </c>
      <c r="J1" s="186" t="s">
        <v>188</v>
      </c>
      <c r="K1" s="186" t="s">
        <v>247</v>
      </c>
      <c r="L1" s="186" t="s">
        <v>248</v>
      </c>
      <c r="M1" s="186" t="s">
        <v>246</v>
      </c>
      <c r="N1" s="186" t="s">
        <v>134</v>
      </c>
      <c r="O1" s="186" t="s">
        <v>12</v>
      </c>
      <c r="P1" s="186" t="s">
        <v>153</v>
      </c>
      <c r="Q1" s="186" t="s">
        <v>13</v>
      </c>
      <c r="R1" s="188" t="s">
        <v>14</v>
      </c>
    </row>
    <row r="2" spans="1:19" ht="15" thickBot="1" x14ac:dyDescent="0.35">
      <c r="A2" s="191"/>
      <c r="B2" s="193"/>
      <c r="C2" s="193"/>
      <c r="D2" s="96" t="s">
        <v>184</v>
      </c>
      <c r="E2" s="96" t="s">
        <v>185</v>
      </c>
      <c r="F2" s="96" t="s">
        <v>186</v>
      </c>
      <c r="G2" s="142" t="s">
        <v>314</v>
      </c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9"/>
    </row>
    <row r="3" spans="1:19" ht="29.1" customHeight="1" x14ac:dyDescent="0.3">
      <c r="A3" s="145" t="s">
        <v>374</v>
      </c>
      <c r="B3" s="97" t="s">
        <v>115</v>
      </c>
      <c r="C3" s="97" t="s">
        <v>101</v>
      </c>
      <c r="D3" s="97">
        <v>36.700000000000003</v>
      </c>
      <c r="E3" s="97">
        <v>70.900000000000006</v>
      </c>
      <c r="F3" s="97">
        <v>270</v>
      </c>
      <c r="G3" s="97">
        <v>8</v>
      </c>
      <c r="H3" s="97">
        <v>12</v>
      </c>
      <c r="I3" s="97">
        <v>9024</v>
      </c>
      <c r="J3" s="97">
        <v>1304</v>
      </c>
      <c r="K3" s="97"/>
      <c r="L3" s="97">
        <v>624</v>
      </c>
      <c r="M3" s="97">
        <v>96</v>
      </c>
      <c r="N3" s="97"/>
      <c r="O3" s="97"/>
      <c r="P3" s="97"/>
      <c r="Q3" s="97" t="s">
        <v>379</v>
      </c>
      <c r="R3" s="98"/>
      <c r="S3" s="99"/>
    </row>
    <row r="4" spans="1:19" ht="29.1" customHeight="1" x14ac:dyDescent="0.3">
      <c r="A4" s="144" t="s">
        <v>316</v>
      </c>
      <c r="B4" s="101" t="s">
        <v>115</v>
      </c>
      <c r="C4" s="101" t="s">
        <v>101</v>
      </c>
      <c r="D4" s="101">
        <v>12</v>
      </c>
      <c r="E4" s="101">
        <v>25.3</v>
      </c>
      <c r="F4" s="101">
        <v>90</v>
      </c>
      <c r="G4" s="101">
        <v>0</v>
      </c>
      <c r="H4" s="101">
        <v>10</v>
      </c>
      <c r="I4" s="101">
        <v>2280</v>
      </c>
      <c r="J4" s="101">
        <v>394</v>
      </c>
      <c r="K4" s="101">
        <v>480</v>
      </c>
      <c r="L4" s="101">
        <v>520</v>
      </c>
      <c r="M4" s="101">
        <v>40</v>
      </c>
      <c r="N4" s="101">
        <v>2016</v>
      </c>
      <c r="O4" s="101">
        <f>22*P4</f>
        <v>219450</v>
      </c>
      <c r="P4" s="101">
        <v>9975</v>
      </c>
      <c r="Q4" s="101" t="s">
        <v>317</v>
      </c>
      <c r="R4" s="102"/>
      <c r="S4" s="99"/>
    </row>
    <row r="5" spans="1:19" ht="29.1" customHeight="1" x14ac:dyDescent="0.3">
      <c r="A5" s="144" t="s">
        <v>325</v>
      </c>
      <c r="B5" s="101" t="s">
        <v>115</v>
      </c>
      <c r="C5" s="101" t="s">
        <v>101</v>
      </c>
      <c r="D5" s="101">
        <v>48.3</v>
      </c>
      <c r="E5" s="101">
        <v>94.5</v>
      </c>
      <c r="F5" s="101">
        <v>360</v>
      </c>
      <c r="G5" s="101">
        <v>0</v>
      </c>
      <c r="H5" s="101">
        <v>16</v>
      </c>
      <c r="I5" s="101">
        <v>12288</v>
      </c>
      <c r="J5" s="101">
        <v>1728</v>
      </c>
      <c r="K5" s="101">
        <v>414</v>
      </c>
      <c r="L5" s="101">
        <v>624</v>
      </c>
      <c r="M5" s="101">
        <v>128</v>
      </c>
      <c r="N5" s="101">
        <v>2016</v>
      </c>
      <c r="O5" s="101">
        <f>22*P5</f>
        <v>932404</v>
      </c>
      <c r="P5" s="101">
        <v>42382</v>
      </c>
      <c r="Q5" s="101" t="s">
        <v>317</v>
      </c>
      <c r="R5" s="102"/>
      <c r="S5" s="99"/>
    </row>
    <row r="6" spans="1:19" ht="29.1" customHeight="1" x14ac:dyDescent="0.3">
      <c r="A6" s="100" t="s">
        <v>109</v>
      </c>
      <c r="B6" s="101" t="s">
        <v>110</v>
      </c>
      <c r="C6" s="101" t="s">
        <v>101</v>
      </c>
      <c r="D6" s="101">
        <v>4.7</v>
      </c>
      <c r="E6" s="101">
        <v>12.7</v>
      </c>
      <c r="F6" s="101">
        <v>13.5</v>
      </c>
      <c r="G6" s="101">
        <v>0</v>
      </c>
      <c r="H6" s="101">
        <v>4</v>
      </c>
      <c r="I6" s="101">
        <v>1368</v>
      </c>
      <c r="J6" s="101">
        <v>163</v>
      </c>
      <c r="K6" s="101">
        <v>288</v>
      </c>
      <c r="L6" s="101">
        <v>304</v>
      </c>
      <c r="M6" s="101">
        <v>16</v>
      </c>
      <c r="N6" s="101">
        <v>2016</v>
      </c>
      <c r="O6" s="101">
        <f>P6*22</f>
        <v>25014</v>
      </c>
      <c r="P6" s="101">
        <v>1137</v>
      </c>
      <c r="Q6" s="101" t="s">
        <v>318</v>
      </c>
      <c r="R6" s="102"/>
      <c r="S6" s="99"/>
    </row>
    <row r="7" spans="1:19" ht="29.1" customHeight="1" x14ac:dyDescent="0.3">
      <c r="A7" s="100" t="s">
        <v>111</v>
      </c>
      <c r="B7" s="101" t="s">
        <v>110</v>
      </c>
      <c r="C7" s="101" t="s">
        <v>101</v>
      </c>
      <c r="D7" s="101">
        <v>6.1</v>
      </c>
      <c r="E7" s="101">
        <v>16.899999999999999</v>
      </c>
      <c r="F7" s="101">
        <v>18</v>
      </c>
      <c r="G7" s="101">
        <v>0</v>
      </c>
      <c r="H7" s="101">
        <v>4</v>
      </c>
      <c r="I7" s="101">
        <v>1824</v>
      </c>
      <c r="J7" s="101">
        <v>217</v>
      </c>
      <c r="K7" s="101">
        <v>288</v>
      </c>
      <c r="L7" s="101">
        <v>304</v>
      </c>
      <c r="M7" s="101">
        <v>16</v>
      </c>
      <c r="N7" s="101">
        <v>2016</v>
      </c>
      <c r="O7" s="101">
        <f t="shared" ref="O7:O11" si="0">P7*22</f>
        <v>33704</v>
      </c>
      <c r="P7" s="101">
        <v>1532</v>
      </c>
      <c r="Q7" s="101" t="s">
        <v>318</v>
      </c>
      <c r="R7" s="102"/>
      <c r="S7" s="99"/>
    </row>
    <row r="8" spans="1:19" ht="29.1" customHeight="1" x14ac:dyDescent="0.3">
      <c r="A8" s="100" t="s">
        <v>112</v>
      </c>
      <c r="B8" s="101" t="s">
        <v>110</v>
      </c>
      <c r="C8" s="101" t="s">
        <v>101</v>
      </c>
      <c r="D8" s="101">
        <v>8.8000000000000007</v>
      </c>
      <c r="E8" s="101">
        <v>32.1</v>
      </c>
      <c r="F8" s="101">
        <v>0</v>
      </c>
      <c r="G8" s="101">
        <v>0</v>
      </c>
      <c r="H8" s="101">
        <v>4</v>
      </c>
      <c r="I8" s="101">
        <v>2520</v>
      </c>
      <c r="J8" s="101">
        <v>274</v>
      </c>
      <c r="K8" s="101">
        <v>288</v>
      </c>
      <c r="L8" s="101">
        <v>304</v>
      </c>
      <c r="M8" s="101">
        <v>28</v>
      </c>
      <c r="N8" s="101">
        <v>2016</v>
      </c>
      <c r="O8" s="101">
        <f t="shared" si="0"/>
        <v>33704</v>
      </c>
      <c r="P8" s="101">
        <v>1532</v>
      </c>
      <c r="Q8" s="101" t="s">
        <v>318</v>
      </c>
      <c r="R8" s="102"/>
      <c r="S8" s="103"/>
    </row>
    <row r="9" spans="1:19" ht="29.1" customHeight="1" x14ac:dyDescent="0.3">
      <c r="A9" s="100" t="s">
        <v>113</v>
      </c>
      <c r="B9" s="101" t="s">
        <v>110</v>
      </c>
      <c r="C9" s="101" t="s">
        <v>101</v>
      </c>
      <c r="D9" s="101">
        <v>9.1</v>
      </c>
      <c r="E9" s="101">
        <v>21.1</v>
      </c>
      <c r="F9" s="101">
        <v>22.5</v>
      </c>
      <c r="G9" s="101">
        <v>0</v>
      </c>
      <c r="H9" s="101">
        <v>8</v>
      </c>
      <c r="I9" s="101">
        <v>2928</v>
      </c>
      <c r="J9" s="101">
        <v>299</v>
      </c>
      <c r="K9" s="101">
        <v>480</v>
      </c>
      <c r="L9" s="101">
        <v>512</v>
      </c>
      <c r="M9" s="101">
        <v>52</v>
      </c>
      <c r="N9" s="101">
        <v>2016</v>
      </c>
      <c r="O9" s="101">
        <f t="shared" si="0"/>
        <v>43890</v>
      </c>
      <c r="P9" s="101">
        <v>1995</v>
      </c>
      <c r="Q9" s="101" t="s">
        <v>318</v>
      </c>
      <c r="R9" s="102"/>
      <c r="S9" s="103"/>
    </row>
    <row r="10" spans="1:19" ht="29.1" customHeight="1" x14ac:dyDescent="0.3">
      <c r="A10" s="100" t="s">
        <v>114</v>
      </c>
      <c r="B10" s="101" t="s">
        <v>110</v>
      </c>
      <c r="C10" s="101" t="s">
        <v>101</v>
      </c>
      <c r="D10" s="101">
        <v>11.3</v>
      </c>
      <c r="E10" s="101">
        <v>26.2</v>
      </c>
      <c r="F10" s="101">
        <v>31.5</v>
      </c>
      <c r="G10" s="101">
        <v>0</v>
      </c>
      <c r="H10" s="101">
        <v>4</v>
      </c>
      <c r="I10" s="101">
        <v>3528</v>
      </c>
      <c r="J10" s="101">
        <v>341</v>
      </c>
      <c r="K10" s="101">
        <v>288</v>
      </c>
      <c r="L10" s="101">
        <v>304</v>
      </c>
      <c r="M10" s="101">
        <v>28</v>
      </c>
      <c r="N10" s="101">
        <v>2016</v>
      </c>
      <c r="O10" s="101">
        <f t="shared" si="0"/>
        <v>51414</v>
      </c>
      <c r="P10" s="101">
        <v>2337</v>
      </c>
      <c r="Q10" s="101" t="s">
        <v>318</v>
      </c>
      <c r="R10" s="102"/>
      <c r="S10" s="103"/>
    </row>
    <row r="11" spans="1:19" ht="29.1" customHeight="1" x14ac:dyDescent="0.3">
      <c r="A11" s="144" t="s">
        <v>187</v>
      </c>
      <c r="B11" s="101" t="s">
        <v>110</v>
      </c>
      <c r="C11" s="101" t="s">
        <v>101</v>
      </c>
      <c r="D11" s="101">
        <v>9.8000000000000007</v>
      </c>
      <c r="E11" s="101">
        <v>34.6</v>
      </c>
      <c r="F11" s="101">
        <v>36</v>
      </c>
      <c r="G11" s="101">
        <v>0</v>
      </c>
      <c r="H11" s="101">
        <v>11</v>
      </c>
      <c r="I11" s="101">
        <v>1968</v>
      </c>
      <c r="J11" s="101">
        <v>523</v>
      </c>
      <c r="K11" s="101">
        <v>624</v>
      </c>
      <c r="L11" s="101">
        <v>668</v>
      </c>
      <c r="M11" s="101">
        <v>76</v>
      </c>
      <c r="N11" s="101">
        <v>2016</v>
      </c>
      <c r="O11" s="101">
        <f t="shared" si="0"/>
        <v>82522</v>
      </c>
      <c r="P11" s="101">
        <v>3751</v>
      </c>
      <c r="Q11" s="101" t="s">
        <v>318</v>
      </c>
      <c r="R11" s="102"/>
      <c r="S11" s="103"/>
    </row>
    <row r="12" spans="1:19" ht="29.1" customHeight="1" x14ac:dyDescent="0.3">
      <c r="A12" s="100" t="s">
        <v>116</v>
      </c>
      <c r="B12" s="101" t="s">
        <v>40</v>
      </c>
      <c r="C12" s="101" t="s">
        <v>101</v>
      </c>
      <c r="D12" s="101">
        <v>4.2</v>
      </c>
      <c r="E12" s="101">
        <v>12.7</v>
      </c>
      <c r="F12" s="101">
        <v>0</v>
      </c>
      <c r="G12" s="101">
        <v>0</v>
      </c>
      <c r="H12" s="101">
        <v>6</v>
      </c>
      <c r="I12" s="101">
        <v>1152</v>
      </c>
      <c r="J12" s="101">
        <v>145</v>
      </c>
      <c r="K12" s="101">
        <v>144</v>
      </c>
      <c r="L12" s="101">
        <v>312</v>
      </c>
      <c r="M12" s="101">
        <v>12</v>
      </c>
      <c r="N12" s="101">
        <v>2016</v>
      </c>
      <c r="O12" s="101">
        <f>P12*22</f>
        <v>21868</v>
      </c>
      <c r="P12" s="101">
        <v>994</v>
      </c>
      <c r="Q12" s="101" t="s">
        <v>319</v>
      </c>
      <c r="R12" s="102"/>
      <c r="S12" s="99"/>
    </row>
    <row r="13" spans="1:19" ht="29.1" customHeight="1" x14ac:dyDescent="0.3">
      <c r="A13" s="100" t="s">
        <v>117</v>
      </c>
      <c r="B13" s="101" t="s">
        <v>40</v>
      </c>
      <c r="C13" s="101" t="s">
        <v>101</v>
      </c>
      <c r="D13" s="101">
        <v>5.9</v>
      </c>
      <c r="E13" s="101">
        <v>19</v>
      </c>
      <c r="F13" s="101">
        <v>0</v>
      </c>
      <c r="G13" s="101">
        <v>0</v>
      </c>
      <c r="H13" s="101">
        <v>10</v>
      </c>
      <c r="I13" s="101">
        <v>1700</v>
      </c>
      <c r="J13" s="101">
        <v>203</v>
      </c>
      <c r="K13" s="101">
        <v>240</v>
      </c>
      <c r="L13" s="101">
        <v>520</v>
      </c>
      <c r="M13" s="101">
        <v>16</v>
      </c>
      <c r="N13" s="101">
        <v>2016</v>
      </c>
      <c r="O13" s="101">
        <f>P13*22</f>
        <v>24222</v>
      </c>
      <c r="P13" s="101">
        <v>1101</v>
      </c>
      <c r="Q13" s="101" t="s">
        <v>319</v>
      </c>
      <c r="R13" s="102"/>
      <c r="S13" s="99"/>
    </row>
    <row r="14" spans="1:19" ht="29.1" customHeight="1" x14ac:dyDescent="0.3">
      <c r="A14" s="100" t="s">
        <v>118</v>
      </c>
      <c r="B14" s="101" t="s">
        <v>40</v>
      </c>
      <c r="C14" s="101" t="s">
        <v>101</v>
      </c>
      <c r="D14" s="101">
        <v>7</v>
      </c>
      <c r="E14" s="101">
        <v>21.1</v>
      </c>
      <c r="F14" s="101">
        <v>0</v>
      </c>
      <c r="G14" s="101">
        <v>0</v>
      </c>
      <c r="H14" s="101">
        <v>10</v>
      </c>
      <c r="I14" s="101">
        <v>1920</v>
      </c>
      <c r="J14" s="101">
        <v>242</v>
      </c>
      <c r="K14" s="101">
        <v>240</v>
      </c>
      <c r="L14" s="101">
        <v>520</v>
      </c>
      <c r="M14" s="101">
        <v>20</v>
      </c>
      <c r="N14" s="101">
        <v>2016</v>
      </c>
      <c r="O14" s="101">
        <f>P14*22</f>
        <v>31680</v>
      </c>
      <c r="P14" s="101">
        <v>1440</v>
      </c>
      <c r="Q14" s="101" t="s">
        <v>319</v>
      </c>
      <c r="R14" s="102"/>
    </row>
    <row r="15" spans="1:19" ht="29.1" customHeight="1" x14ac:dyDescent="0.3">
      <c r="A15" s="100" t="s">
        <v>119</v>
      </c>
      <c r="B15" s="101" t="s">
        <v>40</v>
      </c>
      <c r="C15" s="101" t="s">
        <v>101</v>
      </c>
      <c r="D15" s="101">
        <v>9.1</v>
      </c>
      <c r="E15" s="101">
        <v>38</v>
      </c>
      <c r="F15" s="101">
        <v>0</v>
      </c>
      <c r="G15" s="101">
        <v>0</v>
      </c>
      <c r="H15" s="101">
        <v>12</v>
      </c>
      <c r="I15" s="101">
        <v>2760</v>
      </c>
      <c r="J15" s="101">
        <v>331</v>
      </c>
      <c r="K15" s="101">
        <v>288</v>
      </c>
      <c r="L15" s="101">
        <v>624</v>
      </c>
      <c r="M15" s="101">
        <v>32</v>
      </c>
      <c r="N15" s="101">
        <v>2016</v>
      </c>
      <c r="O15" s="101">
        <f>P15*22</f>
        <v>55792</v>
      </c>
      <c r="P15" s="101">
        <v>2536</v>
      </c>
      <c r="Q15" s="101" t="s">
        <v>319</v>
      </c>
      <c r="R15" s="102"/>
    </row>
    <row r="16" spans="1:19" ht="29.1" customHeight="1" x14ac:dyDescent="0.3">
      <c r="A16" s="100" t="s">
        <v>120</v>
      </c>
      <c r="B16" s="101" t="s">
        <v>40</v>
      </c>
      <c r="C16" s="101" t="s">
        <v>101</v>
      </c>
      <c r="D16" s="101">
        <v>13.7</v>
      </c>
      <c r="E16" s="101">
        <v>56.9</v>
      </c>
      <c r="F16" s="101">
        <v>0</v>
      </c>
      <c r="G16" s="101">
        <v>0</v>
      </c>
      <c r="H16" s="101">
        <v>22</v>
      </c>
      <c r="I16" s="101">
        <v>4100</v>
      </c>
      <c r="J16" s="101">
        <v>497</v>
      </c>
      <c r="K16" s="101">
        <v>320</v>
      </c>
      <c r="L16" s="101">
        <v>676</v>
      </c>
      <c r="M16" s="101">
        <v>56</v>
      </c>
      <c r="N16" s="101">
        <v>2016</v>
      </c>
      <c r="O16" s="101">
        <f>P16*22</f>
        <v>83732</v>
      </c>
      <c r="P16" s="101">
        <v>3806</v>
      </c>
      <c r="Q16" s="101" t="s">
        <v>319</v>
      </c>
      <c r="R16" s="102"/>
    </row>
    <row r="17" spans="1:18" ht="29.1" customHeight="1" x14ac:dyDescent="0.3">
      <c r="A17" s="100" t="s">
        <v>189</v>
      </c>
      <c r="B17" s="101" t="s">
        <v>40</v>
      </c>
      <c r="C17" s="101" t="s">
        <v>101</v>
      </c>
      <c r="D17" s="101">
        <v>4.8</v>
      </c>
      <c r="E17" s="101">
        <v>59.1</v>
      </c>
      <c r="F17" s="101">
        <v>0</v>
      </c>
      <c r="G17" s="101">
        <v>0</v>
      </c>
      <c r="H17" s="101">
        <v>16</v>
      </c>
      <c r="I17" s="101">
        <v>768</v>
      </c>
      <c r="J17" s="101">
        <v>537</v>
      </c>
      <c r="K17" s="101">
        <v>312</v>
      </c>
      <c r="L17" s="101">
        <v>702</v>
      </c>
      <c r="M17" s="101">
        <v>64</v>
      </c>
      <c r="N17" s="101">
        <v>2016</v>
      </c>
      <c r="O17" s="101">
        <f>22*P17</f>
        <v>99220</v>
      </c>
      <c r="P17" s="101">
        <v>4510</v>
      </c>
      <c r="Q17" s="101" t="s">
        <v>319</v>
      </c>
      <c r="R17" s="102"/>
    </row>
    <row r="18" spans="1:18" ht="29.1" customHeight="1" x14ac:dyDescent="0.3">
      <c r="A18" s="144" t="s">
        <v>190</v>
      </c>
      <c r="B18" s="101" t="s">
        <v>40</v>
      </c>
      <c r="C18" s="101" t="s">
        <v>101</v>
      </c>
      <c r="D18" s="101">
        <v>18.3</v>
      </c>
      <c r="E18" s="101">
        <v>75.900000000000006</v>
      </c>
      <c r="F18" s="101">
        <v>0</v>
      </c>
      <c r="G18" s="101">
        <v>0</v>
      </c>
      <c r="H18" s="101">
        <v>24</v>
      </c>
      <c r="I18" s="101">
        <v>5520</v>
      </c>
      <c r="J18" s="101">
        <v>663</v>
      </c>
      <c r="K18" s="101">
        <v>384</v>
      </c>
      <c r="L18" s="101">
        <v>832</v>
      </c>
      <c r="M18" s="101">
        <v>64</v>
      </c>
      <c r="N18" s="101">
        <v>2016</v>
      </c>
      <c r="O18" s="101">
        <f>22*P18</f>
        <v>119438</v>
      </c>
      <c r="P18" s="101">
        <v>5429</v>
      </c>
      <c r="Q18" s="101" t="s">
        <v>319</v>
      </c>
      <c r="R18" s="102"/>
    </row>
    <row r="19" spans="1:18" ht="29.1" customHeight="1" x14ac:dyDescent="0.3">
      <c r="A19" s="144" t="s">
        <v>121</v>
      </c>
      <c r="B19" s="101" t="s">
        <v>122</v>
      </c>
      <c r="C19" s="101" t="s">
        <v>101</v>
      </c>
      <c r="D19" s="101">
        <v>4.8</v>
      </c>
      <c r="E19" s="101">
        <v>44.3</v>
      </c>
      <c r="F19" s="101">
        <v>0</v>
      </c>
      <c r="G19" s="101">
        <v>0</v>
      </c>
      <c r="H19" s="101">
        <v>10</v>
      </c>
      <c r="I19" s="101">
        <v>600</v>
      </c>
      <c r="J19" s="101">
        <v>358</v>
      </c>
      <c r="K19" s="101">
        <v>240</v>
      </c>
      <c r="L19" s="101">
        <v>520</v>
      </c>
      <c r="M19" s="101">
        <v>40</v>
      </c>
      <c r="N19" s="101">
        <v>2016</v>
      </c>
      <c r="O19" s="101">
        <f t="shared" ref="O19:O35" si="1">P19*22</f>
        <v>119724</v>
      </c>
      <c r="P19" s="101">
        <v>5442</v>
      </c>
      <c r="Q19" s="101" t="s">
        <v>321</v>
      </c>
      <c r="R19" s="102"/>
    </row>
    <row r="20" spans="1:18" ht="29.1" customHeight="1" x14ac:dyDescent="0.3">
      <c r="A20" s="100" t="s">
        <v>320</v>
      </c>
      <c r="B20" s="101" t="s">
        <v>122</v>
      </c>
      <c r="C20" s="101" t="s">
        <v>101</v>
      </c>
      <c r="D20" s="101">
        <v>28.7</v>
      </c>
      <c r="E20" s="101">
        <v>88.6</v>
      </c>
      <c r="F20" s="101">
        <v>0</v>
      </c>
      <c r="G20" s="101">
        <v>0</v>
      </c>
      <c r="H20" s="101">
        <v>30</v>
      </c>
      <c r="I20" s="101">
        <v>2880</v>
      </c>
      <c r="J20" s="101">
        <v>2532</v>
      </c>
      <c r="K20" s="101">
        <v>1456</v>
      </c>
      <c r="L20" s="101">
        <v>672</v>
      </c>
      <c r="M20" s="101">
        <v>48</v>
      </c>
      <c r="N20" s="101">
        <v>2016</v>
      </c>
      <c r="O20" s="101">
        <f t="shared" si="1"/>
        <v>792176</v>
      </c>
      <c r="P20" s="101">
        <v>36008</v>
      </c>
      <c r="Q20" s="101" t="s">
        <v>321</v>
      </c>
      <c r="R20" s="102"/>
    </row>
    <row r="21" spans="1:18" ht="29.1" customHeight="1" x14ac:dyDescent="0.3">
      <c r="A21" s="100" t="s">
        <v>124</v>
      </c>
      <c r="B21" s="101" t="s">
        <v>123</v>
      </c>
      <c r="C21" s="101" t="s">
        <v>101</v>
      </c>
      <c r="D21" s="101">
        <v>6.9</v>
      </c>
      <c r="E21" s="101">
        <v>28.6</v>
      </c>
      <c r="F21" s="101">
        <v>0</v>
      </c>
      <c r="G21" s="101">
        <v>0</v>
      </c>
      <c r="H21" s="101">
        <v>18</v>
      </c>
      <c r="I21" s="101">
        <v>1260</v>
      </c>
      <c r="J21" s="101">
        <v>364</v>
      </c>
      <c r="K21" s="101">
        <v>408</v>
      </c>
      <c r="L21" s="101">
        <v>850</v>
      </c>
      <c r="M21" s="101">
        <v>36</v>
      </c>
      <c r="N21" s="101">
        <v>2014</v>
      </c>
      <c r="O21" s="101">
        <f t="shared" si="1"/>
        <v>76538</v>
      </c>
      <c r="P21" s="101">
        <v>3479</v>
      </c>
      <c r="Q21" s="101" t="s">
        <v>322</v>
      </c>
      <c r="R21" s="102"/>
    </row>
    <row r="22" spans="1:18" ht="29.1" customHeight="1" x14ac:dyDescent="0.3">
      <c r="A22" s="100" t="s">
        <v>125</v>
      </c>
      <c r="B22" s="101" t="s">
        <v>123</v>
      </c>
      <c r="C22" s="101" t="s">
        <v>101</v>
      </c>
      <c r="D22" s="101">
        <v>4.3</v>
      </c>
      <c r="E22" s="101">
        <v>27</v>
      </c>
      <c r="F22" s="101">
        <v>0</v>
      </c>
      <c r="G22" s="101">
        <v>0</v>
      </c>
      <c r="H22" s="101">
        <v>14</v>
      </c>
      <c r="I22" s="101">
        <v>1120</v>
      </c>
      <c r="J22" s="101">
        <v>204</v>
      </c>
      <c r="K22" s="101">
        <v>336</v>
      </c>
      <c r="L22" s="101">
        <v>700</v>
      </c>
      <c r="M22" s="101">
        <v>28</v>
      </c>
      <c r="N22" s="101">
        <v>2014</v>
      </c>
      <c r="O22" s="101">
        <f t="shared" si="1"/>
        <v>55924</v>
      </c>
      <c r="P22" s="101">
        <v>2542</v>
      </c>
      <c r="Q22" s="101" t="s">
        <v>322</v>
      </c>
      <c r="R22" s="102"/>
    </row>
    <row r="23" spans="1:18" ht="29.1" customHeight="1" x14ac:dyDescent="0.3">
      <c r="A23" s="100" t="s">
        <v>126</v>
      </c>
      <c r="B23" s="101" t="s">
        <v>123</v>
      </c>
      <c r="C23" s="101" t="s">
        <v>101</v>
      </c>
      <c r="D23" s="101">
        <v>6.5</v>
      </c>
      <c r="E23" s="101">
        <v>31.6</v>
      </c>
      <c r="F23" s="101">
        <v>0</v>
      </c>
      <c r="G23" s="101">
        <v>0</v>
      </c>
      <c r="H23" s="101">
        <v>12</v>
      </c>
      <c r="I23" s="101">
        <v>2160</v>
      </c>
      <c r="J23" s="101">
        <v>257</v>
      </c>
      <c r="K23" s="101">
        <v>288</v>
      </c>
      <c r="L23" s="101">
        <v>600</v>
      </c>
      <c r="M23" s="101">
        <v>48</v>
      </c>
      <c r="N23" s="101">
        <v>2014</v>
      </c>
      <c r="O23" s="101">
        <f t="shared" si="1"/>
        <v>78320</v>
      </c>
      <c r="P23" s="101">
        <v>3560</v>
      </c>
      <c r="Q23" s="101" t="s">
        <v>322</v>
      </c>
      <c r="R23" s="102"/>
    </row>
    <row r="24" spans="1:18" ht="29.1" customHeight="1" x14ac:dyDescent="0.3">
      <c r="A24" s="100" t="s">
        <v>127</v>
      </c>
      <c r="B24" s="101" t="s">
        <v>123</v>
      </c>
      <c r="C24" s="101" t="s">
        <v>101</v>
      </c>
      <c r="D24" s="101">
        <v>8.1</v>
      </c>
      <c r="E24" s="101">
        <v>37</v>
      </c>
      <c r="F24" s="101">
        <v>0</v>
      </c>
      <c r="G24" s="101">
        <v>0</v>
      </c>
      <c r="H24" s="101">
        <v>14</v>
      </c>
      <c r="I24" s="101">
        <v>2800</v>
      </c>
      <c r="J24" s="101">
        <v>303</v>
      </c>
      <c r="K24" s="101">
        <v>336</v>
      </c>
      <c r="L24" s="101">
        <v>700</v>
      </c>
      <c r="M24" s="101">
        <v>56</v>
      </c>
      <c r="N24" s="101">
        <v>2014</v>
      </c>
      <c r="O24" s="101">
        <f t="shared" si="1"/>
        <v>81180</v>
      </c>
      <c r="P24" s="101">
        <v>3690</v>
      </c>
      <c r="Q24" s="101" t="s">
        <v>322</v>
      </c>
      <c r="R24" s="102"/>
    </row>
    <row r="25" spans="1:18" ht="29.1" customHeight="1" x14ac:dyDescent="0.3">
      <c r="A25" s="144" t="s">
        <v>191</v>
      </c>
      <c r="B25" s="101" t="s">
        <v>123</v>
      </c>
      <c r="C25" s="101" t="s">
        <v>101</v>
      </c>
      <c r="D25" s="101">
        <v>8.6999999999999993</v>
      </c>
      <c r="E25" s="101">
        <v>42.4</v>
      </c>
      <c r="F25" s="101">
        <v>0</v>
      </c>
      <c r="G25" s="101">
        <v>0</v>
      </c>
      <c r="H25" s="101">
        <v>20</v>
      </c>
      <c r="I25" s="101">
        <v>2880</v>
      </c>
      <c r="J25" s="101">
        <v>346</v>
      </c>
      <c r="K25" s="101">
        <v>288</v>
      </c>
      <c r="L25" s="101">
        <v>600</v>
      </c>
      <c r="M25" s="101">
        <v>80</v>
      </c>
      <c r="N25" s="101">
        <v>2014</v>
      </c>
      <c r="O25" s="101">
        <f t="shared" si="1"/>
        <v>92004</v>
      </c>
      <c r="P25" s="101">
        <v>4182</v>
      </c>
      <c r="Q25" s="101" t="s">
        <v>322</v>
      </c>
      <c r="R25" s="102"/>
    </row>
    <row r="26" spans="1:18" ht="29.1" customHeight="1" x14ac:dyDescent="0.3">
      <c r="A26" s="144" t="s">
        <v>192</v>
      </c>
      <c r="B26" s="101" t="s">
        <v>123</v>
      </c>
      <c r="C26" s="101" t="s">
        <v>101</v>
      </c>
      <c r="D26" s="101">
        <v>10.8</v>
      </c>
      <c r="E26" s="101">
        <v>52.9</v>
      </c>
      <c r="F26" s="101">
        <v>0</v>
      </c>
      <c r="G26" s="101">
        <v>0</v>
      </c>
      <c r="H26" s="101">
        <v>20</v>
      </c>
      <c r="I26" s="101">
        <v>3600</v>
      </c>
      <c r="J26" s="101">
        <v>433</v>
      </c>
      <c r="K26" s="101">
        <v>480</v>
      </c>
      <c r="L26" s="101">
        <v>1000</v>
      </c>
      <c r="M26" s="101">
        <v>80</v>
      </c>
      <c r="N26" s="101">
        <v>2014</v>
      </c>
      <c r="O26" s="101">
        <f t="shared" si="1"/>
        <v>122804</v>
      </c>
      <c r="P26" s="101">
        <v>5582</v>
      </c>
      <c r="Q26" s="101" t="s">
        <v>322</v>
      </c>
      <c r="R26" s="102"/>
    </row>
    <row r="27" spans="1:18" ht="29.1" customHeight="1" x14ac:dyDescent="0.3">
      <c r="A27" s="100" t="s">
        <v>194</v>
      </c>
      <c r="B27" s="101" t="s">
        <v>193</v>
      </c>
      <c r="C27" s="101" t="s">
        <v>101</v>
      </c>
      <c r="D27" s="101">
        <v>0.8</v>
      </c>
      <c r="E27" s="101">
        <v>4.8</v>
      </c>
      <c r="F27" s="101">
        <v>0</v>
      </c>
      <c r="G27" s="101">
        <v>0</v>
      </c>
      <c r="H27" s="101">
        <v>6</v>
      </c>
      <c r="I27" s="101">
        <v>240</v>
      </c>
      <c r="J27" s="101">
        <v>41</v>
      </c>
      <c r="K27" s="101">
        <v>144</v>
      </c>
      <c r="L27" s="101">
        <v>300</v>
      </c>
      <c r="M27" s="101">
        <v>8</v>
      </c>
      <c r="N27" s="101">
        <v>2014</v>
      </c>
      <c r="O27" s="101">
        <f t="shared" si="1"/>
        <v>2926</v>
      </c>
      <c r="P27" s="101">
        <v>133</v>
      </c>
      <c r="Q27" s="101" t="s">
        <v>323</v>
      </c>
      <c r="R27" s="102"/>
    </row>
    <row r="28" spans="1:18" ht="29.1" customHeight="1" x14ac:dyDescent="0.3">
      <c r="A28" s="100" t="s">
        <v>195</v>
      </c>
      <c r="B28" s="101" t="s">
        <v>193</v>
      </c>
      <c r="C28" s="101" t="s">
        <v>101</v>
      </c>
      <c r="D28" s="101">
        <v>2.1</v>
      </c>
      <c r="E28" s="101">
        <v>11.7</v>
      </c>
      <c r="F28" s="101">
        <v>0</v>
      </c>
      <c r="G28" s="101">
        <v>0</v>
      </c>
      <c r="H28" s="101">
        <v>8</v>
      </c>
      <c r="I28" s="101">
        <v>600</v>
      </c>
      <c r="J28" s="101">
        <v>101</v>
      </c>
      <c r="K28" s="101">
        <v>192</v>
      </c>
      <c r="L28" s="101">
        <v>400</v>
      </c>
      <c r="M28" s="101">
        <v>8</v>
      </c>
      <c r="N28" s="101">
        <v>2014</v>
      </c>
      <c r="O28" s="101">
        <f t="shared" si="1"/>
        <v>5456</v>
      </c>
      <c r="P28" s="101">
        <v>248</v>
      </c>
      <c r="Q28" s="101" t="s">
        <v>323</v>
      </c>
      <c r="R28" s="102"/>
    </row>
    <row r="29" spans="1:18" ht="29.1" customHeight="1" x14ac:dyDescent="0.3">
      <c r="A29" s="100" t="s">
        <v>196</v>
      </c>
      <c r="B29" s="101" t="s">
        <v>193</v>
      </c>
      <c r="C29" s="101" t="s">
        <v>101</v>
      </c>
      <c r="D29" s="101">
        <v>4</v>
      </c>
      <c r="E29" s="101">
        <v>16</v>
      </c>
      <c r="F29" s="101">
        <v>0</v>
      </c>
      <c r="G29" s="101">
        <v>0</v>
      </c>
      <c r="H29" s="101">
        <v>10</v>
      </c>
      <c r="I29" s="101">
        <v>840</v>
      </c>
      <c r="J29" s="101">
        <v>203</v>
      </c>
      <c r="K29" s="101">
        <v>240</v>
      </c>
      <c r="L29" s="101">
        <v>500</v>
      </c>
      <c r="M29" s="101">
        <v>16</v>
      </c>
      <c r="N29" s="101">
        <v>2014</v>
      </c>
      <c r="O29" s="101">
        <f t="shared" si="1"/>
        <v>20548</v>
      </c>
      <c r="P29" s="101">
        <v>934</v>
      </c>
      <c r="Q29" s="101" t="s">
        <v>323</v>
      </c>
      <c r="R29" s="102"/>
    </row>
    <row r="30" spans="1:18" ht="29.1" customHeight="1" x14ac:dyDescent="0.3">
      <c r="A30" s="100" t="s">
        <v>197</v>
      </c>
      <c r="B30" s="101" t="s">
        <v>193</v>
      </c>
      <c r="C30" s="101" t="s">
        <v>101</v>
      </c>
      <c r="D30" s="101">
        <v>5</v>
      </c>
      <c r="E30" s="101">
        <v>25.7</v>
      </c>
      <c r="F30" s="101">
        <v>0</v>
      </c>
      <c r="G30" s="101">
        <v>0</v>
      </c>
      <c r="H30" s="101">
        <v>6</v>
      </c>
      <c r="I30" s="101">
        <v>1440</v>
      </c>
      <c r="J30" s="101">
        <v>222</v>
      </c>
      <c r="K30" s="101">
        <v>144</v>
      </c>
      <c r="L30" s="101">
        <v>300</v>
      </c>
      <c r="M30" s="101">
        <v>24</v>
      </c>
      <c r="N30" s="101">
        <v>2014</v>
      </c>
      <c r="O30" s="101">
        <f t="shared" si="1"/>
        <v>35046</v>
      </c>
      <c r="P30" s="101">
        <v>1593</v>
      </c>
      <c r="Q30" s="101" t="s">
        <v>323</v>
      </c>
      <c r="R30" s="102"/>
    </row>
    <row r="31" spans="1:18" ht="29.1" customHeight="1" x14ac:dyDescent="0.3">
      <c r="A31" s="100" t="s">
        <v>198</v>
      </c>
      <c r="B31" s="101" t="s">
        <v>193</v>
      </c>
      <c r="C31" s="101" t="s">
        <v>101</v>
      </c>
      <c r="D31" s="101">
        <v>5.6</v>
      </c>
      <c r="E31" s="101">
        <v>28.6</v>
      </c>
      <c r="F31" s="101">
        <v>0</v>
      </c>
      <c r="G31" s="101">
        <v>0</v>
      </c>
      <c r="H31" s="101">
        <v>10</v>
      </c>
      <c r="I31" s="101">
        <v>1540</v>
      </c>
      <c r="J31" s="101">
        <v>254</v>
      </c>
      <c r="K31" s="101">
        <v>240</v>
      </c>
      <c r="L31" s="101">
        <v>500</v>
      </c>
      <c r="M31" s="101">
        <v>16</v>
      </c>
      <c r="N31" s="101">
        <v>2014</v>
      </c>
      <c r="O31" s="101">
        <f t="shared" si="1"/>
        <v>29766</v>
      </c>
      <c r="P31" s="101">
        <v>1353</v>
      </c>
      <c r="Q31" s="101" t="s">
        <v>323</v>
      </c>
      <c r="R31" s="102"/>
    </row>
    <row r="32" spans="1:18" ht="29.1" customHeight="1" x14ac:dyDescent="0.3">
      <c r="A32" s="100" t="s">
        <v>199</v>
      </c>
      <c r="B32" s="101" t="s">
        <v>193</v>
      </c>
      <c r="C32" s="101" t="s">
        <v>101</v>
      </c>
      <c r="D32" s="101">
        <v>5.9</v>
      </c>
      <c r="E32" s="101">
        <v>30</v>
      </c>
      <c r="F32" s="101">
        <v>0</v>
      </c>
      <c r="G32" s="101">
        <v>0</v>
      </c>
      <c r="H32" s="101">
        <v>8</v>
      </c>
      <c r="I32" s="101">
        <v>1680</v>
      </c>
      <c r="J32" s="101">
        <v>260</v>
      </c>
      <c r="K32" s="101">
        <v>192</v>
      </c>
      <c r="L32" s="101">
        <v>400</v>
      </c>
      <c r="M32" s="101">
        <v>32</v>
      </c>
      <c r="N32" s="101">
        <v>2014</v>
      </c>
      <c r="O32" s="101">
        <f t="shared" si="1"/>
        <v>53922</v>
      </c>
      <c r="P32" s="101">
        <v>2451</v>
      </c>
      <c r="Q32" s="101" t="s">
        <v>323</v>
      </c>
      <c r="R32" s="102"/>
    </row>
    <row r="33" spans="1:18" ht="29.1" customHeight="1" x14ac:dyDescent="0.3">
      <c r="A33" s="100" t="s">
        <v>200</v>
      </c>
      <c r="B33" s="101" t="s">
        <v>193</v>
      </c>
      <c r="C33" s="101" t="s">
        <v>101</v>
      </c>
      <c r="D33" s="101">
        <v>6.7</v>
      </c>
      <c r="E33" s="101">
        <v>34.299999999999997</v>
      </c>
      <c r="F33" s="101">
        <v>0</v>
      </c>
      <c r="G33" s="101">
        <v>0</v>
      </c>
      <c r="H33" s="101">
        <v>8</v>
      </c>
      <c r="I33" s="101">
        <v>1920</v>
      </c>
      <c r="J33" s="101">
        <v>298</v>
      </c>
      <c r="K33" s="101">
        <v>192</v>
      </c>
      <c r="L33" s="101">
        <v>400</v>
      </c>
      <c r="M33" s="101">
        <v>32</v>
      </c>
      <c r="N33" s="101">
        <v>2014</v>
      </c>
      <c r="O33" s="101">
        <f t="shared" si="1"/>
        <v>75548</v>
      </c>
      <c r="P33" s="101">
        <v>3434</v>
      </c>
      <c r="Q33" s="101" t="s">
        <v>323</v>
      </c>
      <c r="R33" s="102"/>
    </row>
    <row r="34" spans="1:18" ht="29.1" customHeight="1" x14ac:dyDescent="0.3">
      <c r="A34" s="144" t="s">
        <v>154</v>
      </c>
      <c r="B34" s="101" t="s">
        <v>104</v>
      </c>
      <c r="C34" s="101" t="s">
        <v>101</v>
      </c>
      <c r="D34" s="101">
        <v>1</v>
      </c>
      <c r="E34" s="101">
        <v>5.6</v>
      </c>
      <c r="F34" s="101">
        <v>0</v>
      </c>
      <c r="G34" s="101">
        <v>0</v>
      </c>
      <c r="H34" s="101">
        <v>6</v>
      </c>
      <c r="I34" s="101">
        <v>288</v>
      </c>
      <c r="J34" s="101">
        <f>11.6*4</f>
        <v>46.4</v>
      </c>
      <c r="K34" s="101">
        <v>180</v>
      </c>
      <c r="L34" s="101">
        <v>360</v>
      </c>
      <c r="M34" s="101">
        <v>12</v>
      </c>
      <c r="N34" s="101">
        <v>2011</v>
      </c>
      <c r="O34" s="101">
        <f t="shared" si="1"/>
        <v>12144</v>
      </c>
      <c r="P34" s="101">
        <v>552</v>
      </c>
      <c r="Q34" s="101" t="s">
        <v>324</v>
      </c>
      <c r="R34" s="102"/>
    </row>
    <row r="35" spans="1:18" ht="29.1" customHeight="1" x14ac:dyDescent="0.3">
      <c r="A35" s="144" t="s">
        <v>155</v>
      </c>
      <c r="B35" s="101" t="s">
        <v>104</v>
      </c>
      <c r="C35" s="101" t="s">
        <v>101</v>
      </c>
      <c r="D35" s="101">
        <v>4.5</v>
      </c>
      <c r="E35" s="101">
        <v>27.6</v>
      </c>
      <c r="F35" s="101">
        <v>0</v>
      </c>
      <c r="G35" s="101">
        <v>0</v>
      </c>
      <c r="H35" s="101">
        <v>18</v>
      </c>
      <c r="I35" s="101">
        <v>864</v>
      </c>
      <c r="J35" s="101">
        <f>59.7*4</f>
        <v>238.8</v>
      </c>
      <c r="K35" s="101">
        <v>320</v>
      </c>
      <c r="L35" s="101">
        <v>640</v>
      </c>
      <c r="M35" s="101">
        <v>48</v>
      </c>
      <c r="N35" s="101">
        <v>2011</v>
      </c>
      <c r="O35" s="101">
        <f t="shared" si="1"/>
        <v>113322</v>
      </c>
      <c r="P35" s="101">
        <v>5151</v>
      </c>
      <c r="Q35" s="101" t="s">
        <v>324</v>
      </c>
      <c r="R35" s="102"/>
    </row>
    <row r="36" spans="1:18" ht="29.1" customHeight="1" x14ac:dyDescent="0.3">
      <c r="A36" s="143" t="s">
        <v>372</v>
      </c>
      <c r="B36" s="35" t="s">
        <v>377</v>
      </c>
      <c r="C36" s="101" t="s">
        <v>101</v>
      </c>
      <c r="D36" s="101">
        <v>9.6</v>
      </c>
      <c r="E36" s="101">
        <v>27.8</v>
      </c>
      <c r="F36" s="101">
        <v>13.5</v>
      </c>
      <c r="G36" s="101">
        <v>0</v>
      </c>
      <c r="H36" s="101"/>
      <c r="I36" s="101">
        <v>3145</v>
      </c>
      <c r="J36" s="101">
        <v>310</v>
      </c>
      <c r="K36" s="101"/>
      <c r="L36" s="101">
        <v>152</v>
      </c>
      <c r="M36" s="101">
        <v>12</v>
      </c>
      <c r="N36" s="101"/>
      <c r="O36" s="101"/>
      <c r="P36" s="101"/>
      <c r="Q36" s="101" t="s">
        <v>378</v>
      </c>
      <c r="R36" s="102" t="s">
        <v>373</v>
      </c>
    </row>
    <row r="37" spans="1:18" ht="29.1" customHeight="1" x14ac:dyDescent="0.3">
      <c r="A37" s="100" t="s">
        <v>327</v>
      </c>
      <c r="B37" s="101" t="s">
        <v>326</v>
      </c>
      <c r="C37" s="101" t="s">
        <v>101</v>
      </c>
      <c r="D37" s="101">
        <v>1.2</v>
      </c>
      <c r="E37" s="101">
        <v>5.3</v>
      </c>
      <c r="F37" s="101">
        <v>0</v>
      </c>
      <c r="G37" s="101">
        <v>0</v>
      </c>
      <c r="H37" s="101">
        <v>3</v>
      </c>
      <c r="I37" s="101">
        <v>240</v>
      </c>
      <c r="J37" s="101">
        <v>47</v>
      </c>
      <c r="K37" s="101"/>
      <c r="L37" s="101">
        <v>252</v>
      </c>
      <c r="M37" s="101">
        <v>0</v>
      </c>
      <c r="N37" s="101">
        <v>2016</v>
      </c>
      <c r="O37" s="101">
        <f t="shared" ref="O37:O38" si="2">P37*22</f>
        <v>4730</v>
      </c>
      <c r="P37" s="101">
        <v>215</v>
      </c>
      <c r="Q37" s="101" t="s">
        <v>324</v>
      </c>
      <c r="R37" s="102" t="s">
        <v>329</v>
      </c>
    </row>
    <row r="38" spans="1:18" ht="29.1" customHeight="1" thickBot="1" x14ac:dyDescent="0.35">
      <c r="A38" s="104" t="s">
        <v>328</v>
      </c>
      <c r="B38" s="105" t="s">
        <v>326</v>
      </c>
      <c r="C38" s="105" t="s">
        <v>101</v>
      </c>
      <c r="D38" s="105">
        <v>8.8000000000000007</v>
      </c>
      <c r="E38" s="105">
        <v>32.1</v>
      </c>
      <c r="F38" s="105">
        <v>0</v>
      </c>
      <c r="G38" s="105">
        <v>0</v>
      </c>
      <c r="H38" s="105">
        <v>4</v>
      </c>
      <c r="I38" s="105">
        <v>2520</v>
      </c>
      <c r="J38" s="105">
        <v>274</v>
      </c>
      <c r="K38" s="105"/>
      <c r="L38" s="105">
        <v>328</v>
      </c>
      <c r="M38" s="105">
        <v>24</v>
      </c>
      <c r="N38" s="105">
        <v>2016</v>
      </c>
      <c r="O38" s="105">
        <f t="shared" si="2"/>
        <v>55022</v>
      </c>
      <c r="P38" s="105">
        <v>2501</v>
      </c>
      <c r="Q38" s="105" t="s">
        <v>324</v>
      </c>
      <c r="R38" s="106" t="s">
        <v>329</v>
      </c>
    </row>
    <row r="39" spans="1:18" ht="29.1" customHeight="1" x14ac:dyDescent="0.3"/>
    <row r="40" spans="1:18" ht="29.1" customHeight="1" x14ac:dyDescent="0.3"/>
    <row r="41" spans="1:18" ht="29.1" customHeight="1" x14ac:dyDescent="0.3"/>
    <row r="42" spans="1:18" ht="29.1" customHeight="1" x14ac:dyDescent="0.3"/>
    <row r="43" spans="1:18" x14ac:dyDescent="0.3">
      <c r="H43" s="108"/>
      <c r="I43" s="108"/>
    </row>
  </sheetData>
  <mergeCells count="15">
    <mergeCell ref="I1:I2"/>
    <mergeCell ref="A1:A2"/>
    <mergeCell ref="B1:B2"/>
    <mergeCell ref="C1:C2"/>
    <mergeCell ref="D1:G1"/>
    <mergeCell ref="H1:H2"/>
    <mergeCell ref="J1:J2"/>
    <mergeCell ref="R1:R2"/>
    <mergeCell ref="Q1:Q2"/>
    <mergeCell ref="P1:P2"/>
    <mergeCell ref="O1:O2"/>
    <mergeCell ref="N1:N2"/>
    <mergeCell ref="M1:M2"/>
    <mergeCell ref="L1:L2"/>
    <mergeCell ref="K1:K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7"/>
  <sheetViews>
    <sheetView zoomScale="55" zoomScaleNormal="55" workbookViewId="0">
      <selection activeCell="O8" sqref="O8"/>
    </sheetView>
  </sheetViews>
  <sheetFormatPr defaultColWidth="8.77734375" defaultRowHeight="14.4" x14ac:dyDescent="0.3"/>
  <cols>
    <col min="1" max="1" width="17.77734375" style="169" customWidth="1"/>
    <col min="2" max="2" width="11.5546875" style="169" customWidth="1"/>
    <col min="3" max="3" width="15" style="169" customWidth="1"/>
    <col min="4" max="4" width="23.5546875" style="169" customWidth="1"/>
    <col min="5" max="5" width="13" style="169" customWidth="1"/>
    <col min="6" max="8" width="11.5546875" style="169" customWidth="1"/>
    <col min="9" max="9" width="82.33203125" style="169" customWidth="1"/>
    <col min="10" max="10" width="30.77734375" style="169" customWidth="1"/>
    <col min="11" max="12" width="15.21875" style="169" customWidth="1"/>
    <col min="13" max="13" width="21.6640625" style="169" customWidth="1"/>
    <col min="14" max="14" width="15.33203125" style="169" customWidth="1"/>
    <col min="15" max="16" width="11.5546875" style="169" customWidth="1"/>
    <col min="17" max="17" width="24.88671875" style="157" customWidth="1"/>
    <col min="18" max="18" width="29.77734375" style="157" customWidth="1"/>
    <col min="19" max="16384" width="8.77734375" style="157"/>
  </cols>
  <sheetData>
    <row r="1" spans="1:19" ht="29.55" customHeight="1" x14ac:dyDescent="0.3">
      <c r="A1" s="200" t="s">
        <v>0</v>
      </c>
      <c r="B1" s="194" t="s">
        <v>209</v>
      </c>
      <c r="C1" s="194" t="s">
        <v>103</v>
      </c>
      <c r="D1" s="194" t="s">
        <v>107</v>
      </c>
      <c r="E1" s="194" t="s">
        <v>203</v>
      </c>
      <c r="F1" s="194"/>
      <c r="G1" s="194"/>
      <c r="H1" s="194"/>
      <c r="I1" s="194" t="s">
        <v>108</v>
      </c>
      <c r="J1" s="194" t="s">
        <v>383</v>
      </c>
      <c r="K1" s="194" t="s">
        <v>4</v>
      </c>
      <c r="L1" s="194" t="s">
        <v>298</v>
      </c>
      <c r="M1" s="198" t="s">
        <v>410</v>
      </c>
      <c r="N1" s="194" t="s">
        <v>27</v>
      </c>
      <c r="O1" s="194" t="s">
        <v>12</v>
      </c>
      <c r="P1" s="194" t="s">
        <v>16</v>
      </c>
      <c r="Q1" s="194" t="s">
        <v>13</v>
      </c>
      <c r="R1" s="196" t="s">
        <v>14</v>
      </c>
    </row>
    <row r="2" spans="1:19" ht="15" thickBot="1" x14ac:dyDescent="0.35">
      <c r="A2" s="201"/>
      <c r="B2" s="195"/>
      <c r="C2" s="195"/>
      <c r="D2" s="195"/>
      <c r="E2" s="158" t="s">
        <v>184</v>
      </c>
      <c r="F2" s="158" t="s">
        <v>185</v>
      </c>
      <c r="G2" s="158" t="s">
        <v>186</v>
      </c>
      <c r="H2" s="158" t="s">
        <v>314</v>
      </c>
      <c r="I2" s="195"/>
      <c r="J2" s="195"/>
      <c r="K2" s="195"/>
      <c r="L2" s="195"/>
      <c r="M2" s="199"/>
      <c r="N2" s="195"/>
      <c r="O2" s="195"/>
      <c r="P2" s="195"/>
      <c r="Q2" s="195"/>
      <c r="R2" s="197"/>
    </row>
    <row r="3" spans="1:19" ht="29.1" customHeight="1" x14ac:dyDescent="0.3">
      <c r="A3" s="159" t="s">
        <v>218</v>
      </c>
      <c r="B3" s="160" t="s">
        <v>101</v>
      </c>
      <c r="C3" s="160" t="s">
        <v>115</v>
      </c>
      <c r="D3" s="160" t="s">
        <v>225</v>
      </c>
      <c r="E3" s="160">
        <v>36.1</v>
      </c>
      <c r="F3" s="160">
        <v>75.900000000000006</v>
      </c>
      <c r="G3" s="160">
        <v>270</v>
      </c>
      <c r="H3" s="160">
        <v>0</v>
      </c>
      <c r="I3" s="160" t="s">
        <v>384</v>
      </c>
      <c r="J3" s="160">
        <v>53</v>
      </c>
      <c r="K3" s="160"/>
      <c r="L3" s="160" t="s">
        <v>250</v>
      </c>
      <c r="M3" s="80" t="s">
        <v>397</v>
      </c>
      <c r="N3" s="160" t="s">
        <v>297</v>
      </c>
      <c r="O3" s="160">
        <f t="shared" ref="O3:O8" si="0">P3*22</f>
        <v>153890</v>
      </c>
      <c r="P3" s="160">
        <v>6995</v>
      </c>
      <c r="Q3" s="160" t="s">
        <v>143</v>
      </c>
      <c r="R3" s="161"/>
      <c r="S3" s="162"/>
    </row>
    <row r="4" spans="1:19" ht="29.1" customHeight="1" x14ac:dyDescent="0.3">
      <c r="A4" s="163" t="s">
        <v>156</v>
      </c>
      <c r="B4" s="164" t="s">
        <v>101</v>
      </c>
      <c r="C4" s="164" t="s">
        <v>110</v>
      </c>
      <c r="D4" s="164" t="s">
        <v>226</v>
      </c>
      <c r="E4" s="164">
        <v>6.1</v>
      </c>
      <c r="F4" s="164">
        <v>16.899999999999999</v>
      </c>
      <c r="G4" s="164">
        <v>18</v>
      </c>
      <c r="H4" s="164">
        <v>0</v>
      </c>
      <c r="I4" s="164" t="s">
        <v>233</v>
      </c>
      <c r="J4" s="164">
        <v>10.6</v>
      </c>
      <c r="K4" s="164"/>
      <c r="L4" s="164" t="s">
        <v>250</v>
      </c>
      <c r="M4" s="35" t="s">
        <v>398</v>
      </c>
      <c r="N4" s="164" t="s">
        <v>231</v>
      </c>
      <c r="O4" s="164">
        <f t="shared" si="0"/>
        <v>65890</v>
      </c>
      <c r="P4" s="164">
        <v>2995</v>
      </c>
      <c r="Q4" s="164" t="s">
        <v>144</v>
      </c>
      <c r="R4" s="165"/>
      <c r="S4" s="162"/>
    </row>
    <row r="5" spans="1:19" ht="29.1" customHeight="1" x14ac:dyDescent="0.3">
      <c r="A5" s="163" t="s">
        <v>219</v>
      </c>
      <c r="B5" s="164" t="s">
        <v>101</v>
      </c>
      <c r="C5" s="164" t="s">
        <v>122</v>
      </c>
      <c r="D5" s="164" t="s">
        <v>227</v>
      </c>
      <c r="E5" s="164">
        <v>4.8</v>
      </c>
      <c r="F5" s="164">
        <v>60.8</v>
      </c>
      <c r="G5" s="164">
        <v>0</v>
      </c>
      <c r="H5" s="164">
        <v>0</v>
      </c>
      <c r="I5" s="164" t="s">
        <v>385</v>
      </c>
      <c r="J5" s="164">
        <v>48</v>
      </c>
      <c r="K5" s="164"/>
      <c r="L5" s="164" t="s">
        <v>250</v>
      </c>
      <c r="M5" s="35" t="s">
        <v>400</v>
      </c>
      <c r="N5" s="164" t="s">
        <v>296</v>
      </c>
      <c r="O5" s="164">
        <f t="shared" si="0"/>
        <v>131890</v>
      </c>
      <c r="P5" s="164">
        <v>5995</v>
      </c>
      <c r="Q5" s="164" t="s">
        <v>146</v>
      </c>
      <c r="R5" s="165"/>
      <c r="S5" s="162"/>
    </row>
    <row r="6" spans="1:19" ht="29.1" customHeight="1" x14ac:dyDescent="0.3">
      <c r="A6" s="163" t="s">
        <v>204</v>
      </c>
      <c r="B6" s="164" t="s">
        <v>101</v>
      </c>
      <c r="C6" s="164" t="s">
        <v>49</v>
      </c>
      <c r="D6" s="164" t="s">
        <v>205</v>
      </c>
      <c r="E6" s="164">
        <v>7</v>
      </c>
      <c r="F6" s="164">
        <v>21.1</v>
      </c>
      <c r="G6" s="164">
        <v>0</v>
      </c>
      <c r="H6" s="164">
        <v>0</v>
      </c>
      <c r="I6" s="164" t="s">
        <v>232</v>
      </c>
      <c r="J6" s="164">
        <v>19.2</v>
      </c>
      <c r="K6" s="164"/>
      <c r="L6" s="164" t="s">
        <v>250</v>
      </c>
      <c r="M6" s="35" t="s">
        <v>401</v>
      </c>
      <c r="N6" s="164" t="s">
        <v>294</v>
      </c>
      <c r="O6" s="164">
        <f t="shared" si="0"/>
        <v>65890</v>
      </c>
      <c r="P6" s="164">
        <v>2995</v>
      </c>
      <c r="Q6" s="164" t="s">
        <v>145</v>
      </c>
      <c r="R6" s="165"/>
      <c r="S6" s="162"/>
    </row>
    <row r="7" spans="1:19" ht="29.1" customHeight="1" x14ac:dyDescent="0.3">
      <c r="A7" s="163" t="s">
        <v>220</v>
      </c>
      <c r="B7" s="164" t="s">
        <v>101</v>
      </c>
      <c r="C7" s="164" t="s">
        <v>123</v>
      </c>
      <c r="D7" s="164" t="s">
        <v>228</v>
      </c>
      <c r="E7" s="164">
        <v>8</v>
      </c>
      <c r="F7" s="164">
        <v>37</v>
      </c>
      <c r="G7" s="164">
        <v>0</v>
      </c>
      <c r="H7" s="164">
        <v>0</v>
      </c>
      <c r="I7" s="164" t="s">
        <v>387</v>
      </c>
      <c r="J7" s="164">
        <v>12.8</v>
      </c>
      <c r="K7" s="164"/>
      <c r="L7" s="164" t="s">
        <v>250</v>
      </c>
      <c r="M7" s="35" t="s">
        <v>402</v>
      </c>
      <c r="N7" s="164" t="s">
        <v>215</v>
      </c>
      <c r="O7" s="164">
        <f t="shared" si="0"/>
        <v>76890</v>
      </c>
      <c r="P7" s="164">
        <v>3495</v>
      </c>
      <c r="Q7" s="164" t="s">
        <v>149</v>
      </c>
      <c r="R7" s="165"/>
      <c r="S7" s="162"/>
    </row>
    <row r="8" spans="1:19" ht="29.1" customHeight="1" x14ac:dyDescent="0.3">
      <c r="A8" s="163" t="s">
        <v>202</v>
      </c>
      <c r="B8" s="164" t="s">
        <v>101</v>
      </c>
      <c r="C8" s="164" t="s">
        <v>193</v>
      </c>
      <c r="D8" s="164" t="s">
        <v>201</v>
      </c>
      <c r="E8" s="164">
        <v>4</v>
      </c>
      <c r="F8" s="164">
        <v>16</v>
      </c>
      <c r="G8" s="164">
        <v>0</v>
      </c>
      <c r="H8" s="164">
        <v>0</v>
      </c>
      <c r="I8" s="164" t="s">
        <v>388</v>
      </c>
      <c r="J8" s="164">
        <v>7.2</v>
      </c>
      <c r="K8" s="164"/>
      <c r="L8" s="164" t="s">
        <v>250</v>
      </c>
      <c r="M8" s="35" t="s">
        <v>403</v>
      </c>
      <c r="N8" s="164" t="s">
        <v>231</v>
      </c>
      <c r="O8" s="164">
        <f t="shared" si="0"/>
        <v>28578</v>
      </c>
      <c r="P8" s="164">
        <v>1299</v>
      </c>
      <c r="Q8" s="164" t="s">
        <v>210</v>
      </c>
      <c r="R8" s="165"/>
      <c r="S8" s="162"/>
    </row>
    <row r="9" spans="1:19" ht="29.1" customHeight="1" x14ac:dyDescent="0.3">
      <c r="A9" s="184" t="s">
        <v>216</v>
      </c>
      <c r="B9" s="164" t="s">
        <v>101</v>
      </c>
      <c r="C9" s="164" t="s">
        <v>207</v>
      </c>
      <c r="D9" s="164" t="s">
        <v>201</v>
      </c>
      <c r="E9" s="164">
        <v>4</v>
      </c>
      <c r="F9" s="164">
        <v>16</v>
      </c>
      <c r="G9" s="164">
        <v>0</v>
      </c>
      <c r="H9" s="164">
        <v>0</v>
      </c>
      <c r="I9" s="164" t="s">
        <v>387</v>
      </c>
      <c r="J9" s="164">
        <v>12.8</v>
      </c>
      <c r="K9" s="164"/>
      <c r="L9" s="164" t="s">
        <v>250</v>
      </c>
      <c r="M9" s="35" t="s">
        <v>404</v>
      </c>
      <c r="N9" s="164" t="s">
        <v>294</v>
      </c>
      <c r="O9" s="164">
        <f t="shared" ref="O9" si="1">P9*22</f>
        <v>37290</v>
      </c>
      <c r="P9" s="164">
        <v>1695</v>
      </c>
      <c r="Q9" s="164" t="s">
        <v>150</v>
      </c>
      <c r="R9" s="165"/>
      <c r="S9" s="162"/>
    </row>
    <row r="10" spans="1:19" ht="29.1" customHeight="1" x14ac:dyDescent="0.3">
      <c r="A10" s="163" t="s">
        <v>217</v>
      </c>
      <c r="B10" s="164" t="s">
        <v>101</v>
      </c>
      <c r="C10" s="164" t="s">
        <v>206</v>
      </c>
      <c r="D10" s="164" t="s">
        <v>224</v>
      </c>
      <c r="E10" s="164">
        <v>2.8</v>
      </c>
      <c r="F10" s="164">
        <v>13</v>
      </c>
      <c r="G10" s="164">
        <v>0</v>
      </c>
      <c r="H10" s="164">
        <v>0</v>
      </c>
      <c r="I10" s="164" t="s">
        <v>389</v>
      </c>
      <c r="J10" s="164">
        <v>8.5</v>
      </c>
      <c r="K10" s="164"/>
      <c r="L10" s="164" t="s">
        <v>250</v>
      </c>
      <c r="M10" s="35" t="s">
        <v>405</v>
      </c>
      <c r="N10" s="164" t="s">
        <v>231</v>
      </c>
      <c r="O10" s="164">
        <f>P10*22</f>
        <v>28490</v>
      </c>
      <c r="P10" s="164">
        <v>1295</v>
      </c>
      <c r="Q10" s="164" t="s">
        <v>211</v>
      </c>
      <c r="R10" s="165"/>
      <c r="S10" s="162"/>
    </row>
    <row r="11" spans="1:19" ht="29.1" customHeight="1" x14ac:dyDescent="0.3">
      <c r="A11" s="163" t="s">
        <v>221</v>
      </c>
      <c r="B11" s="164" t="s">
        <v>101</v>
      </c>
      <c r="C11" s="164" t="s">
        <v>104</v>
      </c>
      <c r="D11" s="164" t="s">
        <v>229</v>
      </c>
      <c r="E11" s="164">
        <v>3.65</v>
      </c>
      <c r="F11" s="164">
        <v>14.9</v>
      </c>
      <c r="G11" s="164">
        <v>0</v>
      </c>
      <c r="H11" s="164">
        <v>0</v>
      </c>
      <c r="I11" s="164" t="s">
        <v>390</v>
      </c>
      <c r="J11" s="164">
        <v>2.1</v>
      </c>
      <c r="K11" s="164"/>
      <c r="L11" s="164" t="s">
        <v>250</v>
      </c>
      <c r="M11" s="35" t="s">
        <v>406</v>
      </c>
      <c r="N11" s="164" t="s">
        <v>215</v>
      </c>
      <c r="O11" s="164">
        <f>P11*22</f>
        <v>43890</v>
      </c>
      <c r="P11" s="164">
        <v>1995</v>
      </c>
      <c r="Q11" s="164" t="s">
        <v>151</v>
      </c>
      <c r="R11" s="165"/>
      <c r="S11" s="162"/>
    </row>
    <row r="12" spans="1:19" ht="29.1" customHeight="1" x14ac:dyDescent="0.3">
      <c r="A12" s="163" t="s">
        <v>214</v>
      </c>
      <c r="B12" s="164" t="s">
        <v>101</v>
      </c>
      <c r="C12" s="164" t="s">
        <v>212</v>
      </c>
      <c r="D12" s="164" t="s">
        <v>213</v>
      </c>
      <c r="E12" s="164"/>
      <c r="F12" s="164">
        <v>19.100000000000001</v>
      </c>
      <c r="G12" s="164">
        <v>0</v>
      </c>
      <c r="H12" s="164">
        <v>0</v>
      </c>
      <c r="I12" s="164" t="s">
        <v>386</v>
      </c>
      <c r="J12" s="164"/>
      <c r="K12" s="164"/>
      <c r="L12" s="164" t="s">
        <v>250</v>
      </c>
      <c r="M12" s="35" t="s">
        <v>407</v>
      </c>
      <c r="N12" s="164" t="s">
        <v>294</v>
      </c>
      <c r="O12" s="164">
        <f>P12*22</f>
        <v>54890</v>
      </c>
      <c r="P12" s="164">
        <v>2495</v>
      </c>
      <c r="Q12" s="164" t="s">
        <v>148</v>
      </c>
      <c r="R12" s="165" t="s">
        <v>315</v>
      </c>
      <c r="S12" s="162"/>
    </row>
    <row r="13" spans="1:19" ht="29.1" customHeight="1" x14ac:dyDescent="0.3">
      <c r="A13" s="163" t="s">
        <v>223</v>
      </c>
      <c r="B13" s="164" t="s">
        <v>101</v>
      </c>
      <c r="C13" s="164" t="s">
        <v>212</v>
      </c>
      <c r="D13" s="164" t="s">
        <v>230</v>
      </c>
      <c r="E13" s="164"/>
      <c r="F13" s="164">
        <v>4.9000000000000004</v>
      </c>
      <c r="G13" s="164">
        <v>0</v>
      </c>
      <c r="H13" s="164">
        <v>0</v>
      </c>
      <c r="I13" s="164" t="s">
        <v>392</v>
      </c>
      <c r="J13" s="164"/>
      <c r="K13" s="164"/>
      <c r="L13" s="164" t="s">
        <v>250</v>
      </c>
      <c r="M13" s="35" t="s">
        <v>408</v>
      </c>
      <c r="N13" s="164" t="s">
        <v>295</v>
      </c>
      <c r="O13" s="164">
        <f>P13*22</f>
        <v>19690</v>
      </c>
      <c r="P13" s="164">
        <v>895</v>
      </c>
      <c r="Q13" s="164" t="s">
        <v>147</v>
      </c>
      <c r="R13" s="165" t="s">
        <v>315</v>
      </c>
      <c r="S13" s="162"/>
    </row>
    <row r="14" spans="1:19" ht="29.1" customHeight="1" thickBot="1" x14ac:dyDescent="0.35">
      <c r="A14" s="166" t="s">
        <v>222</v>
      </c>
      <c r="B14" s="167" t="s">
        <v>102</v>
      </c>
      <c r="C14" s="167" t="s">
        <v>128</v>
      </c>
      <c r="D14" s="167" t="s">
        <v>157</v>
      </c>
      <c r="E14" s="167"/>
      <c r="F14" s="167"/>
      <c r="G14" s="167">
        <v>0</v>
      </c>
      <c r="H14" s="167">
        <v>0</v>
      </c>
      <c r="I14" s="167" t="s">
        <v>391</v>
      </c>
      <c r="J14" s="167"/>
      <c r="K14" s="167"/>
      <c r="L14" s="167" t="s">
        <v>250</v>
      </c>
      <c r="M14" s="113" t="s">
        <v>409</v>
      </c>
      <c r="N14" s="167" t="s">
        <v>215</v>
      </c>
      <c r="O14" s="167">
        <f>P14*22</f>
        <v>98890</v>
      </c>
      <c r="P14" s="167">
        <v>4495</v>
      </c>
      <c r="Q14" s="167" t="s">
        <v>152</v>
      </c>
      <c r="R14" s="168"/>
      <c r="S14" s="162"/>
    </row>
    <row r="17" spans="1:18" ht="57.6" x14ac:dyDescent="0.3">
      <c r="N17" s="176" t="s">
        <v>399</v>
      </c>
    </row>
    <row r="21" spans="1:18" ht="14.55" customHeight="1" x14ac:dyDescent="0.3">
      <c r="E21" s="170"/>
      <c r="F21" s="170"/>
      <c r="G21" s="170"/>
      <c r="H21" s="170"/>
      <c r="Q21" s="169"/>
      <c r="R21" s="169"/>
    </row>
    <row r="22" spans="1:18" ht="14.55" customHeight="1" x14ac:dyDescent="0.3">
      <c r="A22" s="171"/>
      <c r="B22" s="171"/>
      <c r="C22" s="171"/>
      <c r="D22" s="171"/>
      <c r="E22" s="170"/>
      <c r="F22" s="170"/>
      <c r="G22" s="170"/>
      <c r="H22" s="170"/>
      <c r="I22" s="171"/>
      <c r="J22" s="171"/>
      <c r="K22" s="171"/>
      <c r="L22" s="171"/>
      <c r="M22" s="171"/>
      <c r="N22" s="171"/>
      <c r="O22" s="171"/>
      <c r="Q22" s="169"/>
      <c r="R22" s="169"/>
    </row>
    <row r="23" spans="1:18" ht="14.55" customHeight="1" x14ac:dyDescent="0.3">
      <c r="A23" s="172"/>
      <c r="E23" s="170"/>
      <c r="F23" s="170"/>
      <c r="G23" s="170"/>
      <c r="H23" s="170"/>
      <c r="I23" s="169" t="s">
        <v>293</v>
      </c>
      <c r="Q23" s="169"/>
      <c r="R23" s="169"/>
    </row>
    <row r="24" spans="1:18" ht="14.55" customHeight="1" x14ac:dyDescent="0.3">
      <c r="E24" s="170"/>
      <c r="F24" s="170"/>
      <c r="G24" s="170"/>
      <c r="H24" s="170"/>
      <c r="I24" s="169" t="s">
        <v>292</v>
      </c>
      <c r="Q24" s="169"/>
      <c r="R24" s="169"/>
    </row>
    <row r="25" spans="1:18" ht="14.55" customHeight="1" x14ac:dyDescent="0.3">
      <c r="E25" s="170"/>
      <c r="F25" s="170"/>
      <c r="G25" s="170"/>
      <c r="H25" s="170"/>
      <c r="Q25" s="169"/>
      <c r="R25" s="169"/>
    </row>
    <row r="26" spans="1:18" ht="14.55" customHeight="1" x14ac:dyDescent="0.3">
      <c r="E26" s="170"/>
      <c r="F26" s="170"/>
      <c r="G26" s="170"/>
      <c r="H26" s="170"/>
      <c r="Q26" s="169"/>
      <c r="R26" s="169"/>
    </row>
    <row r="27" spans="1:18" ht="14.55" customHeight="1" x14ac:dyDescent="0.3">
      <c r="E27" s="170"/>
      <c r="F27" s="170"/>
      <c r="G27" s="170"/>
      <c r="H27" s="170"/>
      <c r="Q27" s="169"/>
      <c r="R27" s="169"/>
    </row>
    <row r="28" spans="1:18" ht="14.55" customHeight="1" x14ac:dyDescent="0.3">
      <c r="A28" s="173"/>
      <c r="E28" s="170"/>
      <c r="F28" s="170"/>
      <c r="G28" s="170"/>
      <c r="H28" s="170"/>
      <c r="Q28" s="169"/>
      <c r="R28" s="169"/>
    </row>
    <row r="29" spans="1:18" x14ac:dyDescent="0.3">
      <c r="D29" s="174"/>
      <c r="E29" s="170"/>
      <c r="F29" s="170"/>
      <c r="G29" s="170"/>
      <c r="H29" s="170"/>
    </row>
    <row r="30" spans="1:18" x14ac:dyDescent="0.3">
      <c r="E30" s="170"/>
      <c r="F30" s="170"/>
      <c r="G30" s="170"/>
      <c r="H30" s="170"/>
    </row>
    <row r="31" spans="1:18" x14ac:dyDescent="0.3">
      <c r="E31" s="170"/>
      <c r="F31" s="170"/>
      <c r="G31" s="170"/>
      <c r="H31" s="170"/>
    </row>
    <row r="32" spans="1:18" x14ac:dyDescent="0.3">
      <c r="E32" s="170"/>
      <c r="F32" s="170"/>
      <c r="G32" s="170"/>
      <c r="H32" s="170"/>
    </row>
    <row r="33" spans="5:8" x14ac:dyDescent="0.3">
      <c r="E33" s="170"/>
      <c r="F33" s="170"/>
      <c r="G33" s="170"/>
      <c r="H33" s="170"/>
    </row>
    <row r="34" spans="5:8" x14ac:dyDescent="0.3">
      <c r="E34" s="170"/>
      <c r="F34" s="170"/>
      <c r="G34" s="170"/>
      <c r="H34" s="170"/>
    </row>
    <row r="35" spans="5:8" x14ac:dyDescent="0.3">
      <c r="E35" s="170"/>
      <c r="F35" s="170"/>
      <c r="G35" s="170"/>
      <c r="H35" s="170"/>
    </row>
    <row r="36" spans="5:8" x14ac:dyDescent="0.3">
      <c r="E36" s="170"/>
      <c r="F36" s="170"/>
      <c r="G36" s="170"/>
      <c r="H36" s="170"/>
    </row>
    <row r="37" spans="5:8" x14ac:dyDescent="0.3">
      <c r="E37" s="170"/>
      <c r="F37" s="170"/>
      <c r="G37" s="170"/>
      <c r="H37" s="170"/>
    </row>
    <row r="38" spans="5:8" x14ac:dyDescent="0.3">
      <c r="E38" s="170"/>
      <c r="F38" s="170"/>
      <c r="G38" s="170"/>
      <c r="H38" s="170"/>
    </row>
    <row r="39" spans="5:8" x14ac:dyDescent="0.3">
      <c r="E39" s="170"/>
      <c r="F39" s="170"/>
      <c r="G39" s="170"/>
      <c r="H39" s="170"/>
    </row>
    <row r="40" spans="5:8" x14ac:dyDescent="0.3">
      <c r="E40" s="170"/>
      <c r="F40" s="170"/>
      <c r="G40" s="170"/>
      <c r="H40" s="170"/>
    </row>
    <row r="41" spans="5:8" x14ac:dyDescent="0.3">
      <c r="E41" s="170"/>
      <c r="F41" s="170"/>
      <c r="G41" s="170"/>
      <c r="H41" s="170"/>
    </row>
    <row r="42" spans="5:8" x14ac:dyDescent="0.3">
      <c r="E42" s="170"/>
      <c r="F42" s="170"/>
      <c r="G42" s="170"/>
      <c r="H42" s="170"/>
    </row>
    <row r="43" spans="5:8" x14ac:dyDescent="0.3">
      <c r="E43" s="170"/>
      <c r="F43" s="170"/>
      <c r="G43" s="170"/>
      <c r="H43" s="170"/>
    </row>
    <row r="44" spans="5:8" x14ac:dyDescent="0.3">
      <c r="E44" s="170"/>
      <c r="F44" s="170"/>
      <c r="G44" s="170"/>
      <c r="H44" s="170"/>
    </row>
    <row r="45" spans="5:8" x14ac:dyDescent="0.3">
      <c r="E45" s="170"/>
      <c r="F45" s="170"/>
      <c r="G45" s="170"/>
      <c r="H45" s="170"/>
    </row>
    <row r="46" spans="5:8" x14ac:dyDescent="0.3">
      <c r="E46" s="170"/>
      <c r="F46" s="170"/>
      <c r="G46" s="170"/>
      <c r="H46" s="170"/>
    </row>
    <row r="47" spans="5:8" x14ac:dyDescent="0.3">
      <c r="E47" s="170"/>
      <c r="F47" s="170"/>
      <c r="G47" s="170"/>
      <c r="H47" s="170"/>
    </row>
  </sheetData>
  <mergeCells count="15">
    <mergeCell ref="D1:D2"/>
    <mergeCell ref="C1:C2"/>
    <mergeCell ref="B1:B2"/>
    <mergeCell ref="A1:A2"/>
    <mergeCell ref="J1:J2"/>
    <mergeCell ref="E1:H1"/>
    <mergeCell ref="L1:L2"/>
    <mergeCell ref="K1:K2"/>
    <mergeCell ref="I1:I2"/>
    <mergeCell ref="R1:R2"/>
    <mergeCell ref="Q1:Q2"/>
    <mergeCell ref="P1:P2"/>
    <mergeCell ref="O1:O2"/>
    <mergeCell ref="N1:N2"/>
    <mergeCell ref="M1:M2"/>
  </mergeCells>
  <hyperlinks>
    <hyperlink ref="Q12" r:id="rId1" xr:uid="{00000000-0004-0000-0300-000000000000}"/>
    <hyperlink ref="Q3" r:id="rId2" xr:uid="{00000000-0004-0000-0300-000001000000}"/>
    <hyperlink ref="Q14" r:id="rId3" xr:uid="{00000000-0004-0000-0300-000002000000}"/>
    <hyperlink ref="Q11" r:id="rId4" xr:uid="{00000000-0004-0000-0300-000003000000}"/>
    <hyperlink ref="Q7" r:id="rId5" xr:uid="{00000000-0004-0000-0300-000004000000}"/>
    <hyperlink ref="D8" r:id="rId6" display="http://cz.farnell.com/w/c/vyvojove-desky-zkusebni-nastroje/embedded-vyvojove-sady-prislusenstvi/embedded-vyvojove-sady-primarni-platforma?cislo-kremikoveho-jadra=xc7k325t-2ffg900c" xr:uid="{00000000-0004-0000-0300-000005000000}"/>
    <hyperlink ref="Q4" r:id="rId7" xr:uid="{00000000-0004-0000-0300-000006000000}"/>
    <hyperlink ref="Q5" r:id="rId8" xr:uid="{00000000-0004-0000-0300-000007000000}"/>
    <hyperlink ref="Q9" r:id="rId9" xr:uid="{00000000-0004-0000-0300-000008000000}"/>
    <hyperlink ref="Q10" r:id="rId10" xr:uid="{00000000-0004-0000-0300-000009000000}"/>
    <hyperlink ref="Q13" r:id="rId11" xr:uid="{00000000-0004-0000-0300-00000A000000}"/>
    <hyperlink ref="Q6" r:id="rId12" xr:uid="{00000000-0004-0000-0300-00000B000000}"/>
    <hyperlink ref="Q8" r:id="rId13" xr:uid="{00000000-0004-0000-0300-00000C000000}"/>
    <hyperlink ref="N17" r:id="rId14" xr:uid="{C22F54BB-D89C-45F3-AD0A-93A1C6D8EA12}"/>
  </hyperlinks>
  <pageMargins left="0.7" right="0.7" top="0.78740157499999996" bottom="0.78740157499999996" header="0.3" footer="0.3"/>
  <pageSetup paperSize="9"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FF66"/>
  </sheetPr>
  <dimension ref="A1:R16"/>
  <sheetViews>
    <sheetView zoomScale="70" zoomScaleNormal="70" workbookViewId="0">
      <selection activeCell="E14" sqref="E14"/>
    </sheetView>
  </sheetViews>
  <sheetFormatPr defaultColWidth="8.77734375" defaultRowHeight="14.4" x14ac:dyDescent="0.3"/>
  <cols>
    <col min="1" max="1" width="13.77734375" style="62" customWidth="1"/>
    <col min="2" max="2" width="11.5546875" style="62" customWidth="1"/>
    <col min="3" max="3" width="8.77734375" style="62" customWidth="1"/>
    <col min="4" max="4" width="16.21875" style="62" customWidth="1"/>
    <col min="5" max="6" width="11.5546875" style="62" customWidth="1"/>
    <col min="7" max="7" width="8.5546875" style="62" customWidth="1"/>
    <col min="8" max="8" width="12.21875" style="62" customWidth="1"/>
    <col min="9" max="9" width="11.88671875" style="62" customWidth="1"/>
    <col min="10" max="11" width="8.77734375" style="62" customWidth="1"/>
    <col min="12" max="14" width="11.5546875" style="62" customWidth="1"/>
    <col min="15" max="15" width="14.21875" style="62" customWidth="1"/>
    <col min="16" max="16" width="14.21875" style="46" customWidth="1"/>
    <col min="17" max="17" width="19.21875" style="46" customWidth="1"/>
    <col min="18" max="16384" width="8.77734375" style="46"/>
  </cols>
  <sheetData>
    <row r="1" spans="1:18" ht="43.8" thickBot="1" x14ac:dyDescent="0.35">
      <c r="A1" s="43" t="s">
        <v>0</v>
      </c>
      <c r="B1" s="44" t="s">
        <v>1</v>
      </c>
      <c r="C1" s="44" t="s">
        <v>69</v>
      </c>
      <c r="D1" s="5" t="s">
        <v>371</v>
      </c>
      <c r="E1" s="44" t="s">
        <v>68</v>
      </c>
      <c r="F1" s="44" t="s">
        <v>70</v>
      </c>
      <c r="G1" s="44" t="s">
        <v>3</v>
      </c>
      <c r="H1" s="44" t="s">
        <v>285</v>
      </c>
      <c r="I1" s="44" t="s">
        <v>161</v>
      </c>
      <c r="J1" s="44" t="s">
        <v>277</v>
      </c>
      <c r="K1" s="44" t="s">
        <v>136</v>
      </c>
      <c r="L1" s="44" t="s">
        <v>4</v>
      </c>
      <c r="M1" s="44" t="s">
        <v>5</v>
      </c>
      <c r="N1" s="44" t="s">
        <v>12</v>
      </c>
      <c r="O1" s="44" t="s">
        <v>16</v>
      </c>
      <c r="P1" s="44" t="s">
        <v>13</v>
      </c>
      <c r="Q1" s="45" t="s">
        <v>14</v>
      </c>
    </row>
    <row r="2" spans="1:18" ht="29.1" customHeight="1" x14ac:dyDescent="0.3">
      <c r="A2" s="47" t="s">
        <v>6</v>
      </c>
      <c r="B2" s="48" t="s">
        <v>7</v>
      </c>
      <c r="C2" s="48">
        <v>12</v>
      </c>
      <c r="D2" s="48">
        <v>8.5</v>
      </c>
      <c r="E2" s="48" t="s">
        <v>8</v>
      </c>
      <c r="F2" s="48">
        <v>8</v>
      </c>
      <c r="G2" s="48">
        <v>2</v>
      </c>
      <c r="H2" s="48">
        <v>67</v>
      </c>
      <c r="I2" s="48">
        <v>0.6</v>
      </c>
      <c r="J2" s="48">
        <v>0.3</v>
      </c>
      <c r="K2" s="48">
        <v>2.5</v>
      </c>
      <c r="L2" s="48" t="s">
        <v>9</v>
      </c>
      <c r="M2" s="48" t="s">
        <v>11</v>
      </c>
      <c r="N2" s="48">
        <f>22*O2</f>
        <v>48400</v>
      </c>
      <c r="O2" s="48">
        <v>2200</v>
      </c>
      <c r="P2" s="48" t="s">
        <v>15</v>
      </c>
      <c r="Q2" s="49" t="s">
        <v>137</v>
      </c>
      <c r="R2" s="50"/>
    </row>
    <row r="3" spans="1:18" ht="29.1" customHeight="1" x14ac:dyDescent="0.3">
      <c r="A3" s="51" t="s">
        <v>17</v>
      </c>
      <c r="B3" s="52" t="s">
        <v>7</v>
      </c>
      <c r="C3" s="52">
        <v>8</v>
      </c>
      <c r="D3" s="52">
        <v>6.4</v>
      </c>
      <c r="E3" s="52" t="s">
        <v>18</v>
      </c>
      <c r="F3" s="52">
        <v>1.2</v>
      </c>
      <c r="G3" s="52">
        <v>4</v>
      </c>
      <c r="H3" s="52">
        <v>50</v>
      </c>
      <c r="I3" s="53" t="s">
        <v>287</v>
      </c>
      <c r="J3" s="52">
        <v>0.65</v>
      </c>
      <c r="K3" s="52">
        <v>0.6</v>
      </c>
      <c r="L3" s="52" t="s">
        <v>158</v>
      </c>
      <c r="M3" s="52" t="s">
        <v>19</v>
      </c>
      <c r="N3" s="52">
        <f t="shared" ref="N3:N6" si="0">22*O3</f>
        <v>5478</v>
      </c>
      <c r="O3" s="52">
        <v>249</v>
      </c>
      <c r="P3" s="52" t="s">
        <v>20</v>
      </c>
      <c r="Q3" s="54"/>
      <c r="R3" s="50"/>
    </row>
    <row r="4" spans="1:18" ht="29.1" customHeight="1" x14ac:dyDescent="0.3">
      <c r="A4" s="51" t="s">
        <v>21</v>
      </c>
      <c r="B4" s="52" t="s">
        <v>7</v>
      </c>
      <c r="C4" s="52">
        <v>12</v>
      </c>
      <c r="D4" s="52">
        <v>8.8000000000000007</v>
      </c>
      <c r="E4" s="52">
        <v>4</v>
      </c>
      <c r="F4" s="52">
        <v>3.2</v>
      </c>
      <c r="G4" s="52">
        <v>1</v>
      </c>
      <c r="H4" s="52">
        <v>71</v>
      </c>
      <c r="I4" s="52" t="s">
        <v>284</v>
      </c>
      <c r="J4" s="52">
        <v>0.25</v>
      </c>
      <c r="K4" s="52">
        <v>2</v>
      </c>
      <c r="L4" s="52" t="s">
        <v>9</v>
      </c>
      <c r="M4" s="52" t="s">
        <v>22</v>
      </c>
      <c r="N4" s="52">
        <f t="shared" si="0"/>
        <v>42900</v>
      </c>
      <c r="O4" s="52">
        <v>1950</v>
      </c>
      <c r="P4" s="52" t="s">
        <v>23</v>
      </c>
      <c r="Q4" s="54"/>
      <c r="R4" s="50"/>
    </row>
    <row r="5" spans="1:18" ht="29.1" customHeight="1" x14ac:dyDescent="0.3">
      <c r="A5" s="51" t="s">
        <v>62</v>
      </c>
      <c r="B5" s="52" t="s">
        <v>63</v>
      </c>
      <c r="C5" s="52">
        <v>12</v>
      </c>
      <c r="D5" s="52">
        <v>9.1</v>
      </c>
      <c r="E5" s="52" t="s">
        <v>64</v>
      </c>
      <c r="F5" s="52">
        <v>3.2</v>
      </c>
      <c r="G5" s="52">
        <v>1</v>
      </c>
      <c r="H5" s="52">
        <v>77</v>
      </c>
      <c r="I5" s="52" t="s">
        <v>160</v>
      </c>
      <c r="J5" s="52">
        <v>0.3</v>
      </c>
      <c r="K5" s="52">
        <v>1</v>
      </c>
      <c r="L5" s="52" t="s">
        <v>65</v>
      </c>
      <c r="M5" s="52" t="s">
        <v>19</v>
      </c>
      <c r="N5" s="52">
        <f t="shared" si="0"/>
        <v>40634</v>
      </c>
      <c r="O5" s="52">
        <v>1847</v>
      </c>
      <c r="P5" s="52" t="s">
        <v>58</v>
      </c>
      <c r="Q5" s="54"/>
      <c r="R5" s="50"/>
    </row>
    <row r="6" spans="1:18" ht="29.1" customHeight="1" x14ac:dyDescent="0.3">
      <c r="A6" s="55" t="s">
        <v>57</v>
      </c>
      <c r="B6" s="56" t="s">
        <v>56</v>
      </c>
      <c r="C6" s="56">
        <v>10</v>
      </c>
      <c r="D6" s="56">
        <v>7.6</v>
      </c>
      <c r="E6" s="56" t="s">
        <v>18</v>
      </c>
      <c r="F6" s="56">
        <v>3.2</v>
      </c>
      <c r="G6" s="56">
        <v>4</v>
      </c>
      <c r="H6" s="56">
        <v>56</v>
      </c>
      <c r="I6" s="56" t="s">
        <v>140</v>
      </c>
      <c r="J6" s="56">
        <v>0.5</v>
      </c>
      <c r="K6" s="56">
        <v>0.9</v>
      </c>
      <c r="L6" s="56" t="s">
        <v>61</v>
      </c>
      <c r="M6" s="56" t="s">
        <v>60</v>
      </c>
      <c r="N6" s="56">
        <f t="shared" si="0"/>
        <v>17600</v>
      </c>
      <c r="O6" s="56">
        <v>800</v>
      </c>
      <c r="P6" s="56" t="s">
        <v>36</v>
      </c>
      <c r="Q6" s="57" t="s">
        <v>137</v>
      </c>
      <c r="R6" s="50"/>
    </row>
    <row r="7" spans="1:18" ht="29.1" customHeight="1" thickBot="1" x14ac:dyDescent="0.35">
      <c r="A7" s="58" t="s">
        <v>67</v>
      </c>
      <c r="B7" s="59" t="s">
        <v>66</v>
      </c>
      <c r="C7" s="59">
        <v>8</v>
      </c>
      <c r="D7" s="60" t="s">
        <v>284</v>
      </c>
      <c r="E7" s="59">
        <v>56</v>
      </c>
      <c r="F7" s="60" t="s">
        <v>284</v>
      </c>
      <c r="G7" s="59">
        <v>2</v>
      </c>
      <c r="H7" s="60" t="s">
        <v>284</v>
      </c>
      <c r="I7" s="60" t="s">
        <v>284</v>
      </c>
      <c r="J7" s="59">
        <v>0.5</v>
      </c>
      <c r="K7" s="59">
        <v>1</v>
      </c>
      <c r="L7" s="60" t="s">
        <v>284</v>
      </c>
      <c r="M7" s="60" t="s">
        <v>284</v>
      </c>
      <c r="N7" s="60" t="s">
        <v>284</v>
      </c>
      <c r="O7" s="60" t="s">
        <v>284</v>
      </c>
      <c r="P7" s="59" t="s">
        <v>24</v>
      </c>
      <c r="Q7" s="61" t="s">
        <v>159</v>
      </c>
      <c r="R7" s="50"/>
    </row>
    <row r="8" spans="1:18" ht="14.55" customHeight="1" x14ac:dyDescent="0.3">
      <c r="P8" s="62"/>
      <c r="Q8" s="62"/>
    </row>
    <row r="9" spans="1:18" ht="14.55" customHeight="1" x14ac:dyDescent="0.3">
      <c r="A9" s="63"/>
      <c r="B9" s="63"/>
      <c r="C9" s="63"/>
      <c r="D9" s="63"/>
      <c r="E9" s="63"/>
      <c r="F9" s="63"/>
      <c r="G9" s="63"/>
      <c r="H9" s="64"/>
      <c r="I9" s="63"/>
      <c r="J9" s="63"/>
      <c r="K9" s="63"/>
      <c r="L9" s="63"/>
      <c r="M9" s="63"/>
      <c r="N9" s="63"/>
      <c r="P9" s="62"/>
      <c r="Q9" s="62"/>
    </row>
    <row r="10" spans="1:18" ht="14.55" customHeight="1" x14ac:dyDescent="0.3">
      <c r="A10" s="65"/>
      <c r="P10" s="62"/>
      <c r="Q10" s="62"/>
    </row>
    <row r="11" spans="1:18" ht="14.55" customHeight="1" x14ac:dyDescent="0.3">
      <c r="P11" s="62"/>
      <c r="Q11" s="62"/>
    </row>
    <row r="12" spans="1:18" ht="14.55" customHeight="1" x14ac:dyDescent="0.3">
      <c r="P12" s="62"/>
      <c r="Q12" s="62"/>
    </row>
    <row r="13" spans="1:18" ht="14.55" customHeight="1" x14ac:dyDescent="0.3">
      <c r="P13" s="62"/>
      <c r="Q13" s="62"/>
    </row>
    <row r="14" spans="1:18" ht="14.55" customHeight="1" x14ac:dyDescent="0.3">
      <c r="P14" s="62"/>
      <c r="Q14" s="62"/>
    </row>
    <row r="15" spans="1:18" ht="14.55" customHeight="1" x14ac:dyDescent="0.3">
      <c r="A15" s="66"/>
      <c r="P15" s="62"/>
      <c r="Q15" s="62"/>
    </row>
    <row r="16" spans="1:18" x14ac:dyDescent="0.3">
      <c r="C16" s="67"/>
      <c r="D16" s="67"/>
    </row>
  </sheetData>
  <hyperlinks>
    <hyperlink ref="P2" r:id="rId1" xr:uid="{00000000-0004-0000-0000-000000000000}"/>
    <hyperlink ref="P3" r:id="rId2" xr:uid="{00000000-0004-0000-0000-000001000000}"/>
    <hyperlink ref="P4" r:id="rId3" xr:uid="{00000000-0004-0000-0000-000002000000}"/>
    <hyperlink ref="P5" r:id="rId4" xr:uid="{00000000-0004-0000-0000-000003000000}"/>
    <hyperlink ref="P7" r:id="rId5" xr:uid="{00000000-0004-0000-0000-000004000000}"/>
    <hyperlink ref="P6" r:id="rId6" xr:uid="{00000000-0004-0000-0000-000005000000}"/>
  </hyperlinks>
  <pageMargins left="0.7" right="0.7" top="0.78740157499999996" bottom="0.78740157499999996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66"/>
  </sheetPr>
  <dimension ref="A1:S18"/>
  <sheetViews>
    <sheetView zoomScale="70" zoomScaleNormal="70" workbookViewId="0">
      <selection activeCell="Q2" sqref="Q2"/>
    </sheetView>
  </sheetViews>
  <sheetFormatPr defaultColWidth="8.77734375" defaultRowHeight="14.4" x14ac:dyDescent="0.3"/>
  <cols>
    <col min="1" max="1" width="20.44140625" style="30" customWidth="1"/>
    <col min="2" max="2" width="14.33203125" style="30" customWidth="1"/>
    <col min="3" max="3" width="13.44140625" style="30" customWidth="1"/>
    <col min="4" max="4" width="8.77734375" style="30" customWidth="1"/>
    <col min="5" max="7" width="11.5546875" style="30" customWidth="1"/>
    <col min="8" max="8" width="8.5546875" style="30" customWidth="1"/>
    <col min="9" max="9" width="10.109375" style="30" customWidth="1"/>
    <col min="10" max="10" width="11.77734375" style="30" customWidth="1"/>
    <col min="11" max="12" width="8.77734375" style="30" customWidth="1"/>
    <col min="13" max="13" width="11.5546875" style="30" customWidth="1"/>
    <col min="14" max="14" width="18.44140625" style="30" customWidth="1"/>
    <col min="15" max="16" width="11.5546875" style="30" customWidth="1"/>
    <col min="17" max="17" width="30" style="9" customWidth="1"/>
    <col min="18" max="18" width="19.33203125" style="9" customWidth="1"/>
    <col min="19" max="16384" width="8.77734375" style="9"/>
  </cols>
  <sheetData>
    <row r="1" spans="1:19" ht="43.8" thickBot="1" x14ac:dyDescent="0.35">
      <c r="A1" s="6" t="s">
        <v>0</v>
      </c>
      <c r="B1" s="7" t="s">
        <v>1</v>
      </c>
      <c r="C1" s="7" t="s">
        <v>79</v>
      </c>
      <c r="D1" s="7" t="s">
        <v>69</v>
      </c>
      <c r="E1" s="7" t="s">
        <v>72</v>
      </c>
      <c r="F1" s="7" t="s">
        <v>68</v>
      </c>
      <c r="G1" s="7" t="s">
        <v>70</v>
      </c>
      <c r="H1" s="5" t="s">
        <v>3</v>
      </c>
      <c r="I1" s="5" t="s">
        <v>286</v>
      </c>
      <c r="J1" s="7" t="s">
        <v>71</v>
      </c>
      <c r="K1" s="7" t="s">
        <v>277</v>
      </c>
      <c r="L1" s="7" t="s">
        <v>136</v>
      </c>
      <c r="M1" s="7" t="s">
        <v>4</v>
      </c>
      <c r="N1" s="5" t="s">
        <v>291</v>
      </c>
      <c r="O1" s="7" t="s">
        <v>12</v>
      </c>
      <c r="P1" s="7" t="s">
        <v>16</v>
      </c>
      <c r="Q1" s="7" t="s">
        <v>13</v>
      </c>
      <c r="R1" s="8" t="s">
        <v>14</v>
      </c>
    </row>
    <row r="2" spans="1:19" ht="29.1" customHeight="1" x14ac:dyDescent="0.3">
      <c r="A2" s="10" t="s">
        <v>85</v>
      </c>
      <c r="B2" s="11" t="s">
        <v>7</v>
      </c>
      <c r="C2" s="80" t="s">
        <v>6</v>
      </c>
      <c r="D2" s="11">
        <v>12</v>
      </c>
      <c r="E2" s="11">
        <v>8.5</v>
      </c>
      <c r="F2" s="11" t="s">
        <v>86</v>
      </c>
      <c r="G2" s="11">
        <v>8</v>
      </c>
      <c r="H2" s="11">
        <v>2</v>
      </c>
      <c r="I2" s="11">
        <v>67</v>
      </c>
      <c r="J2" s="11">
        <v>0.6</v>
      </c>
      <c r="K2" s="11">
        <v>0.3</v>
      </c>
      <c r="L2" s="11">
        <v>2.5</v>
      </c>
      <c r="M2" s="41" t="s">
        <v>65</v>
      </c>
      <c r="N2" s="37" t="s">
        <v>288</v>
      </c>
      <c r="O2" s="12">
        <f>22*P2</f>
        <v>55000</v>
      </c>
      <c r="P2" s="12">
        <v>2500</v>
      </c>
      <c r="Q2" s="13" t="s">
        <v>59</v>
      </c>
      <c r="R2" s="14"/>
      <c r="S2" s="15"/>
    </row>
    <row r="3" spans="1:19" ht="29.1" customHeight="1" x14ac:dyDescent="0.3">
      <c r="A3" s="16" t="s">
        <v>87</v>
      </c>
      <c r="B3" s="17" t="s">
        <v>88</v>
      </c>
      <c r="C3" s="17" t="s">
        <v>89</v>
      </c>
      <c r="D3" s="17">
        <v>10</v>
      </c>
      <c r="E3" s="17">
        <v>8.6</v>
      </c>
      <c r="F3" s="17" t="s">
        <v>18</v>
      </c>
      <c r="G3" s="17">
        <v>3.2</v>
      </c>
      <c r="H3" s="17">
        <v>4</v>
      </c>
      <c r="I3" s="2">
        <v>56</v>
      </c>
      <c r="J3" s="18" t="s">
        <v>140</v>
      </c>
      <c r="K3" s="18">
        <v>0.5</v>
      </c>
      <c r="L3" s="18">
        <v>0.9</v>
      </c>
      <c r="M3" s="1" t="s">
        <v>158</v>
      </c>
      <c r="N3" s="38" t="s">
        <v>289</v>
      </c>
      <c r="O3" s="18">
        <f t="shared" ref="O3:O8" si="0">22*P3</f>
        <v>220330</v>
      </c>
      <c r="P3" s="18">
        <v>10015</v>
      </c>
      <c r="Q3" s="19" t="s">
        <v>82</v>
      </c>
      <c r="R3" s="20" t="s">
        <v>135</v>
      </c>
      <c r="S3" s="15"/>
    </row>
    <row r="4" spans="1:19" ht="29.1" customHeight="1" x14ac:dyDescent="0.3">
      <c r="A4" s="16" t="s">
        <v>90</v>
      </c>
      <c r="B4" s="17" t="s">
        <v>88</v>
      </c>
      <c r="C4" s="17" t="s">
        <v>91</v>
      </c>
      <c r="D4" s="17">
        <v>8</v>
      </c>
      <c r="E4" s="17">
        <v>7.5</v>
      </c>
      <c r="F4" s="17" t="s">
        <v>18</v>
      </c>
      <c r="G4" s="17">
        <v>2</v>
      </c>
      <c r="H4" s="17">
        <v>4</v>
      </c>
      <c r="I4" s="2">
        <v>56</v>
      </c>
      <c r="J4" s="18" t="s">
        <v>35</v>
      </c>
      <c r="K4" s="18">
        <v>0.18</v>
      </c>
      <c r="L4" s="18">
        <v>0.4</v>
      </c>
      <c r="M4" s="1" t="s">
        <v>158</v>
      </c>
      <c r="N4" s="38" t="s">
        <v>289</v>
      </c>
      <c r="O4" s="38" t="s">
        <v>284</v>
      </c>
      <c r="P4" s="38" t="s">
        <v>284</v>
      </c>
      <c r="Q4" s="19" t="s">
        <v>83</v>
      </c>
      <c r="R4" s="21"/>
      <c r="S4" s="15"/>
    </row>
    <row r="5" spans="1:19" ht="29.1" customHeight="1" x14ac:dyDescent="0.3">
      <c r="A5" s="22" t="s">
        <v>92</v>
      </c>
      <c r="B5" s="17" t="s">
        <v>93</v>
      </c>
      <c r="C5" s="35" t="s">
        <v>62</v>
      </c>
      <c r="D5" s="17">
        <v>12</v>
      </c>
      <c r="E5" s="17">
        <v>9.1</v>
      </c>
      <c r="F5" s="17" t="s">
        <v>94</v>
      </c>
      <c r="G5" s="17">
        <v>3.2</v>
      </c>
      <c r="H5" s="17">
        <v>2</v>
      </c>
      <c r="I5" s="1">
        <v>77</v>
      </c>
      <c r="J5" s="17" t="s">
        <v>160</v>
      </c>
      <c r="K5" s="17">
        <v>0.3</v>
      </c>
      <c r="L5" s="17">
        <v>1</v>
      </c>
      <c r="M5" s="42" t="s">
        <v>65</v>
      </c>
      <c r="N5" s="38" t="s">
        <v>290</v>
      </c>
      <c r="O5" s="18">
        <f>P5*22</f>
        <v>57750</v>
      </c>
      <c r="P5" s="18">
        <v>2625</v>
      </c>
      <c r="Q5" s="19" t="s">
        <v>84</v>
      </c>
      <c r="R5" s="21"/>
      <c r="S5" s="15"/>
    </row>
    <row r="6" spans="1:19" ht="29.1" customHeight="1" x14ac:dyDescent="0.3">
      <c r="A6" s="23" t="s">
        <v>106</v>
      </c>
      <c r="B6" s="17" t="s">
        <v>162</v>
      </c>
      <c r="C6" s="35" t="s">
        <v>284</v>
      </c>
      <c r="D6" s="17">
        <v>12</v>
      </c>
      <c r="E6" s="17">
        <v>8.8000000000000007</v>
      </c>
      <c r="F6" s="17">
        <v>2.7</v>
      </c>
      <c r="G6" s="17">
        <v>3.2</v>
      </c>
      <c r="H6" s="17">
        <v>1</v>
      </c>
      <c r="I6" s="35" t="s">
        <v>284</v>
      </c>
      <c r="J6" s="38" t="s">
        <v>284</v>
      </c>
      <c r="K6" s="18">
        <v>0.25</v>
      </c>
      <c r="L6" s="18">
        <v>2</v>
      </c>
      <c r="M6" s="38" t="s">
        <v>284</v>
      </c>
      <c r="N6" s="38" t="s">
        <v>289</v>
      </c>
      <c r="O6" s="38" t="s">
        <v>284</v>
      </c>
      <c r="P6" s="38" t="s">
        <v>284</v>
      </c>
      <c r="Q6" s="3" t="s">
        <v>280</v>
      </c>
      <c r="R6" s="21"/>
      <c r="S6" s="15"/>
    </row>
    <row r="7" spans="1:19" ht="29.1" customHeight="1" x14ac:dyDescent="0.3">
      <c r="A7" s="16" t="s">
        <v>95</v>
      </c>
      <c r="B7" s="17" t="s">
        <v>88</v>
      </c>
      <c r="C7" s="42" t="s">
        <v>278</v>
      </c>
      <c r="D7" s="17">
        <v>12</v>
      </c>
      <c r="E7" s="17">
        <v>9.4</v>
      </c>
      <c r="F7" s="17" t="s">
        <v>96</v>
      </c>
      <c r="G7" s="35" t="s">
        <v>284</v>
      </c>
      <c r="H7" s="17">
        <v>2</v>
      </c>
      <c r="I7" s="17">
        <v>61</v>
      </c>
      <c r="J7" s="18">
        <v>5</v>
      </c>
      <c r="K7" s="18">
        <v>0.4</v>
      </c>
      <c r="L7" s="18">
        <v>2.5</v>
      </c>
      <c r="M7" s="42" t="s">
        <v>65</v>
      </c>
      <c r="N7" s="38" t="s">
        <v>289</v>
      </c>
      <c r="O7" s="38" t="s">
        <v>284</v>
      </c>
      <c r="P7" s="38" t="s">
        <v>284</v>
      </c>
      <c r="Q7" s="19" t="s">
        <v>105</v>
      </c>
      <c r="R7" s="21"/>
      <c r="S7" s="15"/>
    </row>
    <row r="8" spans="1:19" ht="29.1" customHeight="1" x14ac:dyDescent="0.3">
      <c r="A8" s="22" t="s">
        <v>97</v>
      </c>
      <c r="B8" s="17" t="s">
        <v>56</v>
      </c>
      <c r="C8" s="17" t="s">
        <v>57</v>
      </c>
      <c r="D8" s="17">
        <v>10</v>
      </c>
      <c r="E8" s="17">
        <v>7.6</v>
      </c>
      <c r="F8" s="17" t="s">
        <v>18</v>
      </c>
      <c r="G8" s="17">
        <v>3.2</v>
      </c>
      <c r="H8" s="17">
        <v>4</v>
      </c>
      <c r="I8" s="2">
        <v>56</v>
      </c>
      <c r="J8" s="18" t="s">
        <v>140</v>
      </c>
      <c r="K8" s="18">
        <v>0.5</v>
      </c>
      <c r="L8" s="18">
        <v>0.9</v>
      </c>
      <c r="M8" s="1" t="s">
        <v>158</v>
      </c>
      <c r="N8" s="35" t="s">
        <v>284</v>
      </c>
      <c r="O8" s="18">
        <f t="shared" si="0"/>
        <v>38390</v>
      </c>
      <c r="P8" s="17">
        <v>1745</v>
      </c>
      <c r="Q8" s="24" t="s">
        <v>98</v>
      </c>
      <c r="R8" s="25"/>
      <c r="S8" s="15"/>
    </row>
    <row r="9" spans="1:19" ht="29.1" customHeight="1" thickBot="1" x14ac:dyDescent="0.35">
      <c r="A9" s="36" t="s">
        <v>138</v>
      </c>
      <c r="B9" s="26" t="s">
        <v>88</v>
      </c>
      <c r="C9" s="26" t="s">
        <v>89</v>
      </c>
      <c r="D9" s="26">
        <v>10</v>
      </c>
      <c r="E9" s="26">
        <v>8.6</v>
      </c>
      <c r="F9" s="26" t="s">
        <v>18</v>
      </c>
      <c r="G9" s="26">
        <v>3.2</v>
      </c>
      <c r="H9" s="26">
        <v>4</v>
      </c>
      <c r="I9" s="39">
        <v>56</v>
      </c>
      <c r="J9" s="27" t="s">
        <v>140</v>
      </c>
      <c r="K9" s="27">
        <v>0.5</v>
      </c>
      <c r="L9" s="27">
        <v>0.9</v>
      </c>
      <c r="M9" s="4" t="s">
        <v>158</v>
      </c>
      <c r="N9" s="40" t="s">
        <v>289</v>
      </c>
      <c r="O9" s="40" t="s">
        <v>284</v>
      </c>
      <c r="P9" s="40" t="s">
        <v>284</v>
      </c>
      <c r="Q9" s="28" t="s">
        <v>139</v>
      </c>
      <c r="R9" s="29" t="s">
        <v>163</v>
      </c>
      <c r="S9" s="15"/>
    </row>
    <row r="10" spans="1:19" ht="14.55" customHeight="1" x14ac:dyDescent="0.3">
      <c r="Q10" s="30"/>
      <c r="R10" s="30"/>
    </row>
    <row r="11" spans="1:19" ht="14.55" customHeight="1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Q11" s="30"/>
      <c r="R11" s="30"/>
    </row>
    <row r="12" spans="1:19" ht="14.55" customHeight="1" x14ac:dyDescent="0.3">
      <c r="A12" s="32"/>
      <c r="Q12" s="30"/>
      <c r="R12" s="30"/>
    </row>
    <row r="13" spans="1:19" ht="14.55" customHeight="1" x14ac:dyDescent="0.3">
      <c r="Q13" s="30"/>
      <c r="R13" s="30"/>
    </row>
    <row r="14" spans="1:19" ht="14.55" customHeight="1" x14ac:dyDescent="0.3">
      <c r="Q14" s="30"/>
      <c r="R14" s="30"/>
    </row>
    <row r="15" spans="1:19" ht="14.55" customHeight="1" x14ac:dyDescent="0.3">
      <c r="Q15" s="30"/>
      <c r="R15" s="30"/>
    </row>
    <row r="16" spans="1:19" ht="14.55" customHeight="1" x14ac:dyDescent="0.3">
      <c r="Q16" s="30"/>
      <c r="R16" s="30"/>
    </row>
    <row r="17" spans="1:18" ht="14.55" customHeight="1" x14ac:dyDescent="0.3">
      <c r="A17" s="33"/>
      <c r="Q17" s="30"/>
      <c r="R17" s="30"/>
    </row>
    <row r="18" spans="1:18" x14ac:dyDescent="0.3">
      <c r="D18" s="34"/>
      <c r="E18" s="34"/>
    </row>
  </sheetData>
  <hyperlinks>
    <hyperlink ref="Q3" r:id="rId1" xr:uid="{00000000-0004-0000-0100-000000000000}"/>
    <hyperlink ref="Q4" r:id="rId2" xr:uid="{00000000-0004-0000-0100-000001000000}"/>
    <hyperlink ref="Q5" r:id="rId3" xr:uid="{00000000-0004-0000-0100-000002000000}"/>
    <hyperlink ref="Q2" r:id="rId4" xr:uid="{00000000-0004-0000-0100-000003000000}"/>
    <hyperlink ref="B3" r:id="rId5" display="http://www.abaco.com/" xr:uid="{00000000-0004-0000-0100-000004000000}"/>
    <hyperlink ref="B5" r:id="rId6" display="http://www.fidus.com/" xr:uid="{00000000-0004-0000-0100-000005000000}"/>
    <hyperlink ref="Q8" r:id="rId7" xr:uid="{00000000-0004-0000-0100-000006000000}"/>
    <hyperlink ref="R3" r:id="rId8" xr:uid="{00000000-0004-0000-0100-000007000000}"/>
    <hyperlink ref="Q7" r:id="rId9" xr:uid="{00000000-0004-0000-0100-000008000000}"/>
    <hyperlink ref="Q6" r:id="rId10" xr:uid="{00000000-0004-0000-0100-000009000000}"/>
    <hyperlink ref="Q9" r:id="rId11" xr:uid="{00000000-0004-0000-0100-00000A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9"/>
  <sheetViews>
    <sheetView zoomScale="70" zoomScaleNormal="70" workbookViewId="0">
      <selection activeCell="H11" sqref="H11"/>
    </sheetView>
  </sheetViews>
  <sheetFormatPr defaultColWidth="8.77734375" defaultRowHeight="14.4" x14ac:dyDescent="0.3"/>
  <cols>
    <col min="1" max="1" width="30.77734375" style="77" customWidth="1"/>
    <col min="2" max="2" width="11.5546875" style="77" customWidth="1"/>
    <col min="3" max="3" width="8.77734375" style="77" customWidth="1"/>
    <col min="4" max="5" width="11.5546875" style="77" customWidth="1"/>
    <col min="6" max="6" width="14.88671875" style="77" customWidth="1"/>
    <col min="7" max="7" width="17.6640625" style="77" customWidth="1"/>
    <col min="8" max="9" width="14.21875" style="77" customWidth="1"/>
    <col min="10" max="12" width="11.5546875" style="77" customWidth="1"/>
    <col min="13" max="13" width="22.44140625" style="68" customWidth="1"/>
    <col min="14" max="14" width="29.77734375" style="68" customWidth="1"/>
    <col min="15" max="16384" width="8.77734375" style="68"/>
  </cols>
  <sheetData>
    <row r="1" spans="1:15" ht="43.8" thickBot="1" x14ac:dyDescent="0.35">
      <c r="A1" s="154" t="s">
        <v>0</v>
      </c>
      <c r="B1" s="155" t="s">
        <v>1</v>
      </c>
      <c r="C1" s="155" t="s">
        <v>133</v>
      </c>
      <c r="D1" s="155" t="s">
        <v>342</v>
      </c>
      <c r="E1" s="155" t="s">
        <v>369</v>
      </c>
      <c r="F1" s="155" t="s">
        <v>370</v>
      </c>
      <c r="G1" s="155" t="s">
        <v>375</v>
      </c>
      <c r="H1" s="155" t="s">
        <v>28</v>
      </c>
      <c r="I1" s="155" t="s">
        <v>275</v>
      </c>
      <c r="J1" s="155" t="s">
        <v>5</v>
      </c>
      <c r="K1" s="155" t="s">
        <v>12</v>
      </c>
      <c r="L1" s="155" t="s">
        <v>16</v>
      </c>
      <c r="M1" s="155" t="s">
        <v>13</v>
      </c>
      <c r="N1" s="156" t="s">
        <v>14</v>
      </c>
    </row>
    <row r="2" spans="1:15" ht="29.1" customHeight="1" x14ac:dyDescent="0.3">
      <c r="A2" s="114" t="s">
        <v>141</v>
      </c>
      <c r="B2" s="115" t="s">
        <v>142</v>
      </c>
      <c r="C2" s="115">
        <v>2</v>
      </c>
      <c r="D2" s="80" t="s">
        <v>284</v>
      </c>
      <c r="E2" s="115" t="s">
        <v>237</v>
      </c>
      <c r="F2" s="80" t="s">
        <v>284</v>
      </c>
      <c r="G2" s="80" t="s">
        <v>284</v>
      </c>
      <c r="H2" s="115" t="s">
        <v>131</v>
      </c>
      <c r="I2" s="115" t="s">
        <v>251</v>
      </c>
      <c r="J2" s="115" t="s">
        <v>238</v>
      </c>
      <c r="K2" s="115">
        <f t="shared" ref="K2:K13" si="0">22*L2</f>
        <v>12672</v>
      </c>
      <c r="L2" s="115">
        <v>576</v>
      </c>
      <c r="M2" s="115" t="s">
        <v>235</v>
      </c>
      <c r="N2" s="116" t="s">
        <v>262</v>
      </c>
      <c r="O2" s="72"/>
    </row>
    <row r="3" spans="1:15" ht="29.1" customHeight="1" x14ac:dyDescent="0.3">
      <c r="A3" s="69" t="s">
        <v>241</v>
      </c>
      <c r="B3" s="70" t="s">
        <v>243</v>
      </c>
      <c r="C3" s="70">
        <v>0.5</v>
      </c>
      <c r="D3" s="70">
        <v>1067</v>
      </c>
      <c r="E3" s="70">
        <v>8</v>
      </c>
      <c r="F3" s="70">
        <v>15</v>
      </c>
      <c r="G3" s="70">
        <v>2</v>
      </c>
      <c r="H3" s="70" t="s">
        <v>240</v>
      </c>
      <c r="I3" s="70" t="s">
        <v>250</v>
      </c>
      <c r="J3" s="70" t="s">
        <v>244</v>
      </c>
      <c r="K3" s="70">
        <f t="shared" si="0"/>
        <v>176</v>
      </c>
      <c r="L3" s="70">
        <v>8</v>
      </c>
      <c r="M3" s="70" t="s">
        <v>330</v>
      </c>
      <c r="N3" s="71" t="s">
        <v>262</v>
      </c>
      <c r="O3" s="72"/>
    </row>
    <row r="4" spans="1:15" ht="29.1" customHeight="1" x14ac:dyDescent="0.3">
      <c r="A4" s="69" t="s">
        <v>242</v>
      </c>
      <c r="B4" s="70" t="s">
        <v>142</v>
      </c>
      <c r="C4" s="70">
        <v>0.5</v>
      </c>
      <c r="D4" s="70">
        <v>1333</v>
      </c>
      <c r="E4" s="70">
        <v>16</v>
      </c>
      <c r="F4" s="70">
        <v>18</v>
      </c>
      <c r="G4" s="70">
        <v>5</v>
      </c>
      <c r="H4" s="70" t="s">
        <v>240</v>
      </c>
      <c r="I4" s="70" t="s">
        <v>250</v>
      </c>
      <c r="J4" s="70" t="s">
        <v>245</v>
      </c>
      <c r="K4" s="70">
        <f t="shared" si="0"/>
        <v>198</v>
      </c>
      <c r="L4" s="70">
        <v>9</v>
      </c>
      <c r="M4" s="70" t="s">
        <v>331</v>
      </c>
      <c r="N4" s="71" t="s">
        <v>262</v>
      </c>
      <c r="O4" s="73"/>
    </row>
    <row r="5" spans="1:15" ht="29.1" customHeight="1" x14ac:dyDescent="0.3">
      <c r="A5" s="69" t="s">
        <v>249</v>
      </c>
      <c r="B5" s="70" t="s">
        <v>142</v>
      </c>
      <c r="C5" s="70">
        <v>1</v>
      </c>
      <c r="D5" s="70">
        <v>1200</v>
      </c>
      <c r="E5" s="70">
        <v>16</v>
      </c>
      <c r="F5" s="70">
        <v>16</v>
      </c>
      <c r="G5" s="70">
        <v>4.8</v>
      </c>
      <c r="H5" s="70" t="s">
        <v>240</v>
      </c>
      <c r="I5" s="70" t="s">
        <v>250</v>
      </c>
      <c r="J5" s="70" t="s">
        <v>245</v>
      </c>
      <c r="K5" s="70">
        <f t="shared" si="0"/>
        <v>330</v>
      </c>
      <c r="L5" s="70">
        <v>15</v>
      </c>
      <c r="M5" s="70" t="s">
        <v>332</v>
      </c>
      <c r="N5" s="71" t="s">
        <v>262</v>
      </c>
      <c r="O5" s="73"/>
    </row>
    <row r="6" spans="1:15" ht="29.1" customHeight="1" x14ac:dyDescent="0.3">
      <c r="A6" s="69" t="s">
        <v>252</v>
      </c>
      <c r="B6" s="70" t="s">
        <v>142</v>
      </c>
      <c r="C6" s="70">
        <v>1</v>
      </c>
      <c r="D6" s="70">
        <v>933</v>
      </c>
      <c r="E6" s="70">
        <v>8</v>
      </c>
      <c r="F6" s="70">
        <v>13</v>
      </c>
      <c r="G6" s="70">
        <v>1.8</v>
      </c>
      <c r="H6" s="70" t="s">
        <v>239</v>
      </c>
      <c r="I6" s="70" t="s">
        <v>250</v>
      </c>
      <c r="J6" s="70" t="s">
        <v>245</v>
      </c>
      <c r="K6" s="70">
        <f t="shared" si="0"/>
        <v>484</v>
      </c>
      <c r="L6" s="70">
        <v>22</v>
      </c>
      <c r="M6" s="70" t="s">
        <v>333</v>
      </c>
      <c r="N6" s="71" t="s">
        <v>261</v>
      </c>
      <c r="O6" s="72"/>
    </row>
    <row r="7" spans="1:15" ht="29.1" customHeight="1" x14ac:dyDescent="0.3">
      <c r="A7" s="69" t="s">
        <v>253</v>
      </c>
      <c r="B7" s="70" t="s">
        <v>142</v>
      </c>
      <c r="C7" s="70">
        <v>1</v>
      </c>
      <c r="D7" s="70">
        <v>800</v>
      </c>
      <c r="E7" s="70">
        <v>16</v>
      </c>
      <c r="F7" s="70">
        <v>11</v>
      </c>
      <c r="G7" s="70">
        <v>3.2</v>
      </c>
      <c r="H7" s="70" t="s">
        <v>239</v>
      </c>
      <c r="I7" s="70" t="s">
        <v>250</v>
      </c>
      <c r="J7" s="70" t="s">
        <v>245</v>
      </c>
      <c r="K7" s="70">
        <f t="shared" si="0"/>
        <v>484</v>
      </c>
      <c r="L7" s="70">
        <v>22</v>
      </c>
      <c r="M7" s="70" t="s">
        <v>334</v>
      </c>
      <c r="N7" s="71" t="s">
        <v>261</v>
      </c>
      <c r="O7" s="72"/>
    </row>
    <row r="8" spans="1:15" ht="29.1" customHeight="1" x14ac:dyDescent="0.3">
      <c r="A8" s="69" t="s">
        <v>254</v>
      </c>
      <c r="B8" s="70" t="s">
        <v>142</v>
      </c>
      <c r="C8" s="70">
        <v>0.5</v>
      </c>
      <c r="D8" s="70">
        <v>933</v>
      </c>
      <c r="E8" s="70">
        <v>8</v>
      </c>
      <c r="F8" s="70">
        <v>13</v>
      </c>
      <c r="G8" s="70">
        <v>1.8</v>
      </c>
      <c r="H8" s="70" t="s">
        <v>239</v>
      </c>
      <c r="I8" s="70" t="s">
        <v>250</v>
      </c>
      <c r="J8" s="70" t="s">
        <v>362</v>
      </c>
      <c r="K8" s="70">
        <f t="shared" si="0"/>
        <v>176</v>
      </c>
      <c r="L8" s="70">
        <v>8</v>
      </c>
      <c r="M8" s="70" t="s">
        <v>335</v>
      </c>
      <c r="N8" s="71" t="s">
        <v>261</v>
      </c>
    </row>
    <row r="9" spans="1:15" ht="29.1" customHeight="1" x14ac:dyDescent="0.3">
      <c r="A9" s="69" t="s">
        <v>255</v>
      </c>
      <c r="B9" s="70" t="s">
        <v>142</v>
      </c>
      <c r="C9" s="70">
        <v>0.5</v>
      </c>
      <c r="D9" s="70">
        <v>933</v>
      </c>
      <c r="E9" s="70">
        <v>16</v>
      </c>
      <c r="F9" s="70">
        <v>13</v>
      </c>
      <c r="G9" s="70">
        <v>3.7</v>
      </c>
      <c r="H9" s="70" t="s">
        <v>239</v>
      </c>
      <c r="I9" s="70" t="s">
        <v>250</v>
      </c>
      <c r="J9" s="70" t="s">
        <v>363</v>
      </c>
      <c r="K9" s="70">
        <f t="shared" si="0"/>
        <v>176</v>
      </c>
      <c r="L9" s="70">
        <v>8</v>
      </c>
      <c r="M9" s="70" t="s">
        <v>336</v>
      </c>
      <c r="N9" s="71" t="s">
        <v>261</v>
      </c>
    </row>
    <row r="10" spans="1:15" ht="29.1" customHeight="1" x14ac:dyDescent="0.3">
      <c r="A10" s="69" t="s">
        <v>257</v>
      </c>
      <c r="B10" s="70" t="s">
        <v>142</v>
      </c>
      <c r="C10" s="70">
        <v>4</v>
      </c>
      <c r="D10" s="70">
        <v>933</v>
      </c>
      <c r="E10" s="70">
        <v>64</v>
      </c>
      <c r="F10" s="35" t="s">
        <v>284</v>
      </c>
      <c r="G10" s="35">
        <v>15</v>
      </c>
      <c r="H10" s="70" t="s">
        <v>256</v>
      </c>
      <c r="I10" s="70" t="s">
        <v>251</v>
      </c>
      <c r="J10" s="70" t="s">
        <v>364</v>
      </c>
      <c r="K10" s="70">
        <f t="shared" si="0"/>
        <v>1716</v>
      </c>
      <c r="L10" s="70">
        <v>78</v>
      </c>
      <c r="M10" s="70" t="s">
        <v>337</v>
      </c>
      <c r="N10" s="71" t="s">
        <v>260</v>
      </c>
    </row>
    <row r="11" spans="1:15" ht="29.1" customHeight="1" x14ac:dyDescent="0.3">
      <c r="A11" s="69" t="s">
        <v>258</v>
      </c>
      <c r="B11" s="70" t="s">
        <v>142</v>
      </c>
      <c r="C11" s="70">
        <v>4</v>
      </c>
      <c r="D11" s="70">
        <v>933</v>
      </c>
      <c r="E11" s="70">
        <v>64</v>
      </c>
      <c r="F11" s="35" t="s">
        <v>284</v>
      </c>
      <c r="G11" s="35">
        <v>15</v>
      </c>
      <c r="H11" s="70" t="s">
        <v>256</v>
      </c>
      <c r="I11" s="70" t="s">
        <v>251</v>
      </c>
      <c r="J11" s="70" t="s">
        <v>365</v>
      </c>
      <c r="K11" s="70">
        <f t="shared" si="0"/>
        <v>1716</v>
      </c>
      <c r="L11" s="70">
        <v>78</v>
      </c>
      <c r="M11" s="70" t="s">
        <v>338</v>
      </c>
      <c r="N11" s="71" t="s">
        <v>260</v>
      </c>
    </row>
    <row r="12" spans="1:15" ht="29.1" customHeight="1" x14ac:dyDescent="0.3">
      <c r="A12" s="69" t="s">
        <v>259</v>
      </c>
      <c r="B12" s="70" t="s">
        <v>142</v>
      </c>
      <c r="C12" s="70">
        <v>4</v>
      </c>
      <c r="D12" s="70">
        <v>933</v>
      </c>
      <c r="E12" s="70">
        <v>32</v>
      </c>
      <c r="F12" s="35" t="s">
        <v>284</v>
      </c>
      <c r="G12" s="35">
        <v>7.5</v>
      </c>
      <c r="H12" s="70" t="s">
        <v>256</v>
      </c>
      <c r="I12" s="70" t="s">
        <v>251</v>
      </c>
      <c r="J12" s="70" t="s">
        <v>366</v>
      </c>
      <c r="K12" s="70">
        <f t="shared" si="0"/>
        <v>1716</v>
      </c>
      <c r="L12" s="70">
        <v>78</v>
      </c>
      <c r="M12" s="70" t="s">
        <v>339</v>
      </c>
      <c r="N12" s="71" t="s">
        <v>260</v>
      </c>
    </row>
    <row r="13" spans="1:15" ht="29.1" customHeight="1" x14ac:dyDescent="0.3">
      <c r="A13" s="69" t="s">
        <v>263</v>
      </c>
      <c r="B13" s="70" t="s">
        <v>142</v>
      </c>
      <c r="C13" s="70">
        <v>1</v>
      </c>
      <c r="D13" s="70">
        <v>1866</v>
      </c>
      <c r="E13" s="70">
        <v>32</v>
      </c>
      <c r="F13" s="35" t="s">
        <v>284</v>
      </c>
      <c r="G13" s="35">
        <v>16</v>
      </c>
      <c r="H13" s="70" t="s">
        <v>264</v>
      </c>
      <c r="I13" s="70" t="s">
        <v>251</v>
      </c>
      <c r="J13" s="70" t="s">
        <v>367</v>
      </c>
      <c r="K13" s="70">
        <f t="shared" si="0"/>
        <v>484</v>
      </c>
      <c r="L13" s="70">
        <v>22</v>
      </c>
      <c r="M13" s="70" t="s">
        <v>340</v>
      </c>
      <c r="N13" s="71"/>
    </row>
    <row r="14" spans="1:15" ht="29.1" customHeight="1" thickBot="1" x14ac:dyDescent="0.35">
      <c r="A14" s="74" t="s">
        <v>265</v>
      </c>
      <c r="B14" s="75" t="s">
        <v>142</v>
      </c>
      <c r="C14" s="75">
        <v>2</v>
      </c>
      <c r="D14" s="75">
        <v>1866</v>
      </c>
      <c r="E14" s="75">
        <v>64</v>
      </c>
      <c r="F14" s="113" t="s">
        <v>284</v>
      </c>
      <c r="G14" s="113">
        <v>30</v>
      </c>
      <c r="H14" s="75" t="s">
        <v>264</v>
      </c>
      <c r="I14" s="75" t="s">
        <v>251</v>
      </c>
      <c r="J14" s="75" t="s">
        <v>367</v>
      </c>
      <c r="K14" s="75">
        <f>22*L14</f>
        <v>1012</v>
      </c>
      <c r="L14" s="75">
        <v>46</v>
      </c>
      <c r="M14" s="75" t="s">
        <v>341</v>
      </c>
      <c r="N14" s="76"/>
    </row>
    <row r="15" spans="1:15" ht="14.55" customHeight="1" x14ac:dyDescent="0.3">
      <c r="M15" s="77"/>
      <c r="N15" s="77"/>
    </row>
    <row r="16" spans="1:15" ht="14.55" customHeight="1" x14ac:dyDescent="0.3">
      <c r="M16" s="77"/>
      <c r="N16" s="77"/>
    </row>
    <row r="17" spans="1:14" ht="14.55" customHeight="1" x14ac:dyDescent="0.3">
      <c r="M17" s="77"/>
      <c r="N17" s="77"/>
    </row>
    <row r="18" spans="1:14" ht="14.55" customHeight="1" x14ac:dyDescent="0.3">
      <c r="A18" s="78"/>
      <c r="M18" s="77"/>
      <c r="N18" s="77"/>
    </row>
    <row r="19" spans="1:14" x14ac:dyDescent="0.3">
      <c r="C19" s="79"/>
      <c r="D19" s="79"/>
    </row>
  </sheetData>
  <hyperlinks>
    <hyperlink ref="M2" r:id="rId1" xr:uid="{00000000-0004-0000-0600-000000000000}"/>
    <hyperlink ref="M3" r:id="rId2" xr:uid="{5ABD77CE-FFC5-4781-B8A4-ACEC1793484A}"/>
    <hyperlink ref="M4" r:id="rId3" xr:uid="{159CF0C2-284A-4D0D-981E-381316E76A8A}"/>
    <hyperlink ref="M5" r:id="rId4" xr:uid="{6B0FCCCC-6323-47CA-8ACA-2B25430F94DC}"/>
    <hyperlink ref="M6" r:id="rId5" xr:uid="{80E5661D-01CE-413E-B0BC-F008504EF382}"/>
    <hyperlink ref="M7" r:id="rId6" xr:uid="{032686DE-919C-4B2B-9092-4ADC68E6FCC8}"/>
    <hyperlink ref="M8" r:id="rId7" xr:uid="{2F9476CE-F34A-4F86-816B-0506A50B4327}"/>
    <hyperlink ref="M9" r:id="rId8" xr:uid="{C2F12CD8-C481-44DE-BEB6-DB2A6C888670}"/>
    <hyperlink ref="M10" r:id="rId9" xr:uid="{0BB68595-4970-4275-9B44-3D66289409B4}"/>
    <hyperlink ref="M11" r:id="rId10" xr:uid="{03EFC6E1-6370-4609-A8C7-73B33A81DC91}"/>
    <hyperlink ref="M12" r:id="rId11" xr:uid="{F090C08F-792B-456E-8876-1E411EEF0243}"/>
    <hyperlink ref="M13" r:id="rId12" xr:uid="{B72CECFC-587F-4FE6-813D-F7DB4A11AB71}"/>
    <hyperlink ref="M14" r:id="rId13" xr:uid="{18DC1E3E-B0EF-49F1-B2E6-4019FFE0257B}"/>
  </hyperlinks>
  <pageMargins left="0.7" right="0.7" top="0.78740157499999996" bottom="0.78740157499999996" header="0.3" footer="0.3"/>
  <pageSetup paperSize="9" orientation="portrait" verticalDpi="0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9"/>
  <sheetViews>
    <sheetView zoomScale="85" zoomScaleNormal="85" workbookViewId="0">
      <selection activeCell="H10" sqref="H10"/>
    </sheetView>
  </sheetViews>
  <sheetFormatPr defaultColWidth="8.77734375" defaultRowHeight="14.4" x14ac:dyDescent="0.3"/>
  <cols>
    <col min="1" max="1" width="21.77734375" style="92" customWidth="1"/>
    <col min="2" max="2" width="18" style="92" customWidth="1"/>
    <col min="3" max="3" width="8.77734375" style="92" customWidth="1"/>
    <col min="4" max="6" width="11.5546875" style="92" customWidth="1"/>
    <col min="7" max="7" width="17.6640625" style="92" customWidth="1"/>
    <col min="8" max="8" width="11.5546875" style="92" customWidth="1"/>
    <col min="9" max="9" width="19.21875" style="92" customWidth="1"/>
    <col min="10" max="11" width="11.5546875" style="92" customWidth="1"/>
    <col min="12" max="12" width="17" style="82" customWidth="1"/>
    <col min="13" max="13" width="20.5546875" style="82" customWidth="1"/>
    <col min="14" max="16384" width="8.77734375" style="82"/>
  </cols>
  <sheetData>
    <row r="1" spans="1:14" ht="43.8" thickBot="1" x14ac:dyDescent="0.35">
      <c r="A1" s="154" t="s">
        <v>0</v>
      </c>
      <c r="B1" s="155" t="s">
        <v>1</v>
      </c>
      <c r="C1" s="155" t="s">
        <v>133</v>
      </c>
      <c r="D1" s="155" t="s">
        <v>342</v>
      </c>
      <c r="E1" s="155" t="s">
        <v>369</v>
      </c>
      <c r="F1" s="155" t="s">
        <v>370</v>
      </c>
      <c r="G1" s="155" t="s">
        <v>375</v>
      </c>
      <c r="H1" s="155" t="s">
        <v>28</v>
      </c>
      <c r="I1" s="155" t="s">
        <v>358</v>
      </c>
      <c r="J1" s="155" t="s">
        <v>12</v>
      </c>
      <c r="K1" s="155" t="s">
        <v>16</v>
      </c>
      <c r="L1" s="155" t="s">
        <v>13</v>
      </c>
      <c r="M1" s="156" t="s">
        <v>14</v>
      </c>
    </row>
    <row r="2" spans="1:14" ht="29.1" customHeight="1" x14ac:dyDescent="0.3">
      <c r="A2" s="109" t="s">
        <v>129</v>
      </c>
      <c r="B2" s="110" t="s">
        <v>130</v>
      </c>
      <c r="C2" s="110">
        <v>4</v>
      </c>
      <c r="D2" s="202" t="s">
        <v>284</v>
      </c>
      <c r="E2" s="202"/>
      <c r="F2" s="202"/>
      <c r="G2" s="202"/>
      <c r="H2" s="110" t="s">
        <v>131</v>
      </c>
      <c r="I2" s="110" t="s">
        <v>132</v>
      </c>
      <c r="J2" s="110">
        <f t="shared" ref="J2:J9" si="0">K2*22</f>
        <v>30690</v>
      </c>
      <c r="K2" s="110">
        <v>1395</v>
      </c>
      <c r="L2" s="110" t="s">
        <v>99</v>
      </c>
      <c r="M2" s="111"/>
      <c r="N2" s="86"/>
    </row>
    <row r="3" spans="1:14" ht="29.1" customHeight="1" x14ac:dyDescent="0.3">
      <c r="A3" s="83" t="s">
        <v>234</v>
      </c>
      <c r="B3" s="84" t="s">
        <v>130</v>
      </c>
      <c r="C3" s="84">
        <v>2</v>
      </c>
      <c r="D3" s="84" t="s">
        <v>284</v>
      </c>
      <c r="E3" s="84">
        <v>16</v>
      </c>
      <c r="F3" s="84" t="s">
        <v>284</v>
      </c>
      <c r="G3" s="35" t="s">
        <v>284</v>
      </c>
      <c r="H3" s="84" t="s">
        <v>131</v>
      </c>
      <c r="I3" s="84" t="s">
        <v>368</v>
      </c>
      <c r="J3" s="84">
        <f t="shared" si="0"/>
        <v>30690</v>
      </c>
      <c r="K3" s="84">
        <v>1395</v>
      </c>
      <c r="L3" s="81" t="s">
        <v>100</v>
      </c>
      <c r="M3" s="85"/>
      <c r="N3" s="86"/>
    </row>
    <row r="4" spans="1:14" ht="29.1" customHeight="1" x14ac:dyDescent="0.3">
      <c r="A4" s="83" t="s">
        <v>343</v>
      </c>
      <c r="B4" s="84" t="s">
        <v>344</v>
      </c>
      <c r="C4" s="84">
        <v>1</v>
      </c>
      <c r="D4" s="84">
        <v>200</v>
      </c>
      <c r="E4" s="84">
        <v>8</v>
      </c>
      <c r="F4" s="84">
        <v>3</v>
      </c>
      <c r="G4" s="84">
        <v>0.4</v>
      </c>
      <c r="H4" s="84" t="s">
        <v>345</v>
      </c>
      <c r="I4" s="84" t="s">
        <v>346</v>
      </c>
      <c r="J4" s="84">
        <f t="shared" si="0"/>
        <v>2156</v>
      </c>
      <c r="K4" s="84">
        <v>98</v>
      </c>
      <c r="L4" s="87" t="s">
        <v>347</v>
      </c>
      <c r="M4" s="85"/>
      <c r="N4" s="88"/>
    </row>
    <row r="5" spans="1:14" ht="29.1" customHeight="1" x14ac:dyDescent="0.3">
      <c r="A5" s="83" t="s">
        <v>348</v>
      </c>
      <c r="B5" s="84" t="s">
        <v>142</v>
      </c>
      <c r="C5" s="84">
        <v>1</v>
      </c>
      <c r="D5" s="84">
        <v>400</v>
      </c>
      <c r="E5" s="84">
        <v>64</v>
      </c>
      <c r="F5" s="84">
        <v>7</v>
      </c>
      <c r="G5" s="84">
        <v>6.25</v>
      </c>
      <c r="H5" s="84" t="s">
        <v>349</v>
      </c>
      <c r="I5" s="84" t="s">
        <v>346</v>
      </c>
      <c r="J5" s="84">
        <f t="shared" si="0"/>
        <v>902</v>
      </c>
      <c r="K5" s="84">
        <v>41</v>
      </c>
      <c r="L5" s="87" t="s">
        <v>359</v>
      </c>
      <c r="M5" s="85"/>
      <c r="N5" s="86"/>
    </row>
    <row r="6" spans="1:14" ht="29.1" customHeight="1" x14ac:dyDescent="0.3">
      <c r="A6" s="83" t="s">
        <v>350</v>
      </c>
      <c r="B6" s="84" t="s">
        <v>142</v>
      </c>
      <c r="C6" s="84">
        <v>2</v>
      </c>
      <c r="D6" s="84">
        <v>400</v>
      </c>
      <c r="E6" s="84">
        <v>64</v>
      </c>
      <c r="F6" s="84">
        <v>7</v>
      </c>
      <c r="G6" s="84">
        <v>6.25</v>
      </c>
      <c r="H6" s="84" t="s">
        <v>349</v>
      </c>
      <c r="I6" s="84" t="s">
        <v>346</v>
      </c>
      <c r="J6" s="84">
        <f t="shared" si="0"/>
        <v>1760</v>
      </c>
      <c r="K6" s="84">
        <v>80</v>
      </c>
      <c r="L6" s="81" t="s">
        <v>360</v>
      </c>
      <c r="M6" s="85"/>
    </row>
    <row r="7" spans="1:14" ht="29.1" customHeight="1" x14ac:dyDescent="0.3">
      <c r="A7" s="83" t="s">
        <v>351</v>
      </c>
      <c r="B7" s="84" t="s">
        <v>344</v>
      </c>
      <c r="C7" s="84">
        <v>4</v>
      </c>
      <c r="D7" s="84">
        <v>1200</v>
      </c>
      <c r="E7" s="84">
        <v>64</v>
      </c>
      <c r="F7" s="112" t="s">
        <v>376</v>
      </c>
      <c r="G7" s="84">
        <v>19.2</v>
      </c>
      <c r="H7" s="84" t="s">
        <v>240</v>
      </c>
      <c r="I7" s="84" t="s">
        <v>352</v>
      </c>
      <c r="J7" s="84">
        <f t="shared" si="0"/>
        <v>1606</v>
      </c>
      <c r="K7" s="84">
        <v>73</v>
      </c>
      <c r="L7" s="81" t="s">
        <v>361</v>
      </c>
      <c r="M7" s="85"/>
    </row>
    <row r="8" spans="1:14" ht="29.1" customHeight="1" x14ac:dyDescent="0.35">
      <c r="A8" s="175" t="s">
        <v>395</v>
      </c>
      <c r="B8" s="84" t="s">
        <v>142</v>
      </c>
      <c r="C8" s="150">
        <v>16</v>
      </c>
      <c r="D8" s="150">
        <v>1200</v>
      </c>
      <c r="E8" s="150">
        <v>72</v>
      </c>
      <c r="F8" s="151" t="s">
        <v>394</v>
      </c>
      <c r="G8" s="150">
        <v>21.6</v>
      </c>
      <c r="H8" s="84" t="s">
        <v>240</v>
      </c>
      <c r="I8" s="35" t="s">
        <v>393</v>
      </c>
      <c r="J8" s="150">
        <v>4061</v>
      </c>
      <c r="K8" s="150">
        <v>184</v>
      </c>
      <c r="L8" s="152" t="s">
        <v>396</v>
      </c>
      <c r="M8" s="153"/>
    </row>
    <row r="9" spans="1:14" ht="29.1" customHeight="1" thickBot="1" x14ac:dyDescent="0.35">
      <c r="A9" s="89" t="s">
        <v>355</v>
      </c>
      <c r="B9" s="90" t="s">
        <v>356</v>
      </c>
      <c r="C9" s="90">
        <v>3800</v>
      </c>
      <c r="D9" s="90"/>
      <c r="E9" s="90"/>
      <c r="F9" s="90"/>
      <c r="G9" s="90">
        <v>2.4</v>
      </c>
      <c r="H9" s="90" t="s">
        <v>354</v>
      </c>
      <c r="I9" s="90" t="s">
        <v>353</v>
      </c>
      <c r="J9" s="90">
        <f t="shared" si="0"/>
        <v>65428</v>
      </c>
      <c r="K9" s="90">
        <v>2974</v>
      </c>
      <c r="L9" s="90" t="s">
        <v>357</v>
      </c>
      <c r="M9" s="91"/>
    </row>
    <row r="10" spans="1:14" ht="14.55" customHeight="1" x14ac:dyDescent="0.3">
      <c r="D10" s="93"/>
      <c r="E10" s="93"/>
      <c r="F10" s="93"/>
      <c r="G10" s="93"/>
      <c r="L10" s="92"/>
      <c r="M10" s="92"/>
    </row>
    <row r="11" spans="1:14" ht="14.55" customHeight="1" x14ac:dyDescent="0.3">
      <c r="D11" s="93"/>
      <c r="E11" s="93"/>
      <c r="F11" s="93"/>
      <c r="G11" s="93"/>
      <c r="L11" s="92"/>
      <c r="M11" s="92"/>
    </row>
    <row r="12" spans="1:14" ht="14.55" customHeight="1" x14ac:dyDescent="0.3">
      <c r="C12" s="94"/>
      <c r="D12" s="93"/>
      <c r="E12" s="93"/>
      <c r="F12" s="93"/>
      <c r="G12" s="93"/>
      <c r="L12" s="92"/>
      <c r="M12" s="92"/>
    </row>
    <row r="13" spans="1:14" ht="14.55" customHeight="1" x14ac:dyDescent="0.3">
      <c r="D13" s="93"/>
      <c r="E13" s="93"/>
      <c r="F13" s="93"/>
      <c r="G13" s="93"/>
      <c r="L13" s="92"/>
      <c r="M13" s="92"/>
    </row>
    <row r="14" spans="1:14" ht="14.55" customHeight="1" x14ac:dyDescent="0.3">
      <c r="A14" s="94"/>
      <c r="D14" s="93"/>
      <c r="E14" s="93"/>
      <c r="F14" s="93"/>
      <c r="G14" s="93"/>
      <c r="L14" s="92"/>
      <c r="M14" s="92"/>
    </row>
    <row r="15" spans="1:14" x14ac:dyDescent="0.3">
      <c r="C15" s="93"/>
    </row>
    <row r="19" spans="4:4" x14ac:dyDescent="0.3">
      <c r="D19" s="93"/>
    </row>
  </sheetData>
  <mergeCells count="1">
    <mergeCell ref="D2:G2"/>
  </mergeCells>
  <hyperlinks>
    <hyperlink ref="L2" r:id="rId1" xr:uid="{00000000-0004-0000-0500-000000000000}"/>
    <hyperlink ref="B2" r:id="rId2" display="http://www.hitechglobal.com/" xr:uid="{00000000-0004-0000-0500-000001000000}"/>
    <hyperlink ref="L3" r:id="rId3" xr:uid="{00000000-0004-0000-0500-000002000000}"/>
    <hyperlink ref="A4" r:id="rId4" display="https://www.digikey.cz/product-detail/en/advantech-corp/96SD1I-1G400NN-IN1/96SD1I-1G400NN-IN1-ND/7697379" xr:uid="{DCDB12EE-AB3D-4147-A5E2-0BD6D701AF92}"/>
    <hyperlink ref="B4" r:id="rId5" display="https://www.digikey.cz/en/supplier-centers/a/advantech" xr:uid="{984C2617-500A-4FE8-9830-F1ED29683082}"/>
    <hyperlink ref="A5" r:id="rId6" display="https://www.digikey.cz/product-detail/en/micron-technology-inc/MT8HTF12864HZ-800M1/MT8HTF12864HZ-800M1-ND/4860815" xr:uid="{B05C312D-E25B-44CA-A074-C3AA1EF656BA}"/>
    <hyperlink ref="A6" r:id="rId7" display="https://www.digikey.cz/product-detail/en/micron-technology-inc/MT16HTF25664HZ-800M1/MT16HTF25664HZ-800M1-ND/4860796" xr:uid="{94CB61EB-177F-4598-B406-F5D518892F4F}"/>
    <hyperlink ref="A7" r:id="rId8" display="https://www.digikey.cz/product-detail/en/advantech-corp/AQD-SD4U4GE24-SG/AQD-SD4U4GE24-SG-ND/7363738" xr:uid="{F6AC5EB9-F9C6-4268-A716-1008444A17DD}"/>
    <hyperlink ref="B7" r:id="rId9" display="https://www.digikey.cz/en/supplier-centers/a/advantech" xr:uid="{480198C3-2FD3-4B00-803F-B2120785CF37}"/>
    <hyperlink ref="A9" r:id="rId10" display="https://www.digikey.cz/product-detail/en/micron-technology-inc/MTFDHAR3T8TCT-1AR1ZABYY/MTFDHAR3T8TCT-1AR1ZABYY-ND/7598104" xr:uid="{38F1A60D-D006-43FB-B28A-FC74BF69A036}"/>
    <hyperlink ref="B9" r:id="rId11" display="https://www.digikey.cz/en/supplier-centers/m/micron-technology" xr:uid="{B2C974E3-EB09-483B-BA11-1C168DE0360B}"/>
    <hyperlink ref="L9" r:id="rId12" xr:uid="{B446267E-D1DE-44BF-9B36-461D6AF39F72}"/>
    <hyperlink ref="L4" r:id="rId13" xr:uid="{0350A022-853C-4816-9C41-24487AB66F93}"/>
    <hyperlink ref="L5" r:id="rId14" xr:uid="{8316263D-C5A4-4AA3-914E-7379AE326BF7}"/>
    <hyperlink ref="L6" r:id="rId15" xr:uid="{DEF93C2E-F975-4F72-8713-ACFAE9831CCC}"/>
    <hyperlink ref="L7" r:id="rId16" xr:uid="{EFCDBB3F-A46D-4FDE-A4AB-E2880383DAEB}"/>
  </hyperlinks>
  <pageMargins left="0.7" right="0.7" top="0.78740157499999996" bottom="0.78740157499999996" header="0.3" footer="0.3"/>
  <pageSetup paperSize="9" orientation="portrait" verticalDpi="0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</sheetPr>
  <dimension ref="A1:Y24"/>
  <sheetViews>
    <sheetView topLeftCell="E1" zoomScale="55" zoomScaleNormal="55" workbookViewId="0">
      <selection activeCell="J15" sqref="J15"/>
    </sheetView>
  </sheetViews>
  <sheetFormatPr defaultColWidth="8.77734375" defaultRowHeight="14.4" x14ac:dyDescent="0.3"/>
  <cols>
    <col min="1" max="1" width="17.44140625" style="139" customWidth="1"/>
    <col min="2" max="2" width="22" style="139" customWidth="1"/>
    <col min="3" max="3" width="11.5546875" style="139" customWidth="1"/>
    <col min="4" max="4" width="15.77734375" style="139" customWidth="1"/>
    <col min="5" max="6" width="11.5546875" style="139" customWidth="1"/>
    <col min="7" max="7" width="15.5546875" style="139" customWidth="1"/>
    <col min="8" max="8" width="22" style="139" customWidth="1"/>
    <col min="9" max="12" width="13.6640625" style="139" customWidth="1"/>
    <col min="13" max="13" width="16" style="139" customWidth="1"/>
    <col min="14" max="14" width="15.21875" style="139" customWidth="1"/>
    <col min="15" max="20" width="11.5546875" style="139" customWidth="1"/>
    <col min="21" max="21" width="21.44140625" style="139" customWidth="1"/>
    <col min="22" max="22" width="13.21875" style="139" customWidth="1"/>
    <col min="23" max="23" width="14.77734375" style="139" customWidth="1"/>
    <col min="24" max="24" width="18.44140625" style="117" customWidth="1"/>
    <col min="25" max="25" width="25.44140625" style="117" customWidth="1"/>
    <col min="26" max="16384" width="8.77734375" style="117"/>
  </cols>
  <sheetData>
    <row r="1" spans="1:25" ht="29.1" customHeight="1" x14ac:dyDescent="0.3">
      <c r="A1" s="216" t="s">
        <v>0</v>
      </c>
      <c r="B1" s="219" t="s">
        <v>1</v>
      </c>
      <c r="C1" s="206" t="s">
        <v>32</v>
      </c>
      <c r="D1" s="207"/>
      <c r="E1" s="207"/>
      <c r="F1" s="207"/>
      <c r="G1" s="208"/>
      <c r="H1" s="206" t="s">
        <v>25</v>
      </c>
      <c r="I1" s="207"/>
      <c r="J1" s="207"/>
      <c r="K1" s="207"/>
      <c r="L1" s="207"/>
      <c r="M1" s="207"/>
      <c r="N1" s="208"/>
      <c r="O1" s="206" t="s">
        <v>26</v>
      </c>
      <c r="P1" s="207"/>
      <c r="Q1" s="207"/>
      <c r="R1" s="207"/>
      <c r="S1" s="207"/>
      <c r="T1" s="208"/>
      <c r="U1" s="216" t="s">
        <v>12</v>
      </c>
      <c r="V1" s="221" t="s">
        <v>291</v>
      </c>
      <c r="W1" s="221" t="s">
        <v>4</v>
      </c>
      <c r="X1" s="221" t="s">
        <v>13</v>
      </c>
      <c r="Y1" s="219" t="s">
        <v>14</v>
      </c>
    </row>
    <row r="2" spans="1:25" ht="43.5" customHeight="1" x14ac:dyDescent="0.3">
      <c r="A2" s="217"/>
      <c r="B2" s="220"/>
      <c r="C2" s="223" t="s">
        <v>2</v>
      </c>
      <c r="D2" s="214" t="s">
        <v>73</v>
      </c>
      <c r="E2" s="214" t="s">
        <v>10</v>
      </c>
      <c r="F2" s="214" t="s">
        <v>3</v>
      </c>
      <c r="G2" s="212" t="s">
        <v>79</v>
      </c>
      <c r="H2" s="223" t="s">
        <v>164</v>
      </c>
      <c r="I2" s="209" t="s">
        <v>300</v>
      </c>
      <c r="J2" s="210"/>
      <c r="K2" s="210"/>
      <c r="L2" s="211"/>
      <c r="M2" s="214" t="s">
        <v>180</v>
      </c>
      <c r="N2" s="212" t="s">
        <v>168</v>
      </c>
      <c r="O2" s="223" t="s">
        <v>166</v>
      </c>
      <c r="P2" s="214" t="s">
        <v>33</v>
      </c>
      <c r="Q2" s="214" t="s">
        <v>236</v>
      </c>
      <c r="R2" s="214" t="s">
        <v>380</v>
      </c>
      <c r="S2" s="214" t="s">
        <v>375</v>
      </c>
      <c r="T2" s="212" t="s">
        <v>28</v>
      </c>
      <c r="U2" s="217"/>
      <c r="V2" s="222"/>
      <c r="W2" s="222"/>
      <c r="X2" s="222"/>
      <c r="Y2" s="220"/>
    </row>
    <row r="3" spans="1:25" ht="43.5" customHeight="1" thickBot="1" x14ac:dyDescent="0.35">
      <c r="A3" s="218"/>
      <c r="B3" s="213"/>
      <c r="C3" s="218"/>
      <c r="D3" s="215"/>
      <c r="E3" s="215"/>
      <c r="F3" s="215"/>
      <c r="G3" s="213"/>
      <c r="H3" s="218"/>
      <c r="I3" s="118" t="s">
        <v>184</v>
      </c>
      <c r="J3" s="118" t="s">
        <v>185</v>
      </c>
      <c r="K3" s="118" t="s">
        <v>186</v>
      </c>
      <c r="L3" s="118" t="s">
        <v>131</v>
      </c>
      <c r="M3" s="215"/>
      <c r="N3" s="213"/>
      <c r="O3" s="218"/>
      <c r="P3" s="215"/>
      <c r="Q3" s="215"/>
      <c r="R3" s="215"/>
      <c r="S3" s="215"/>
      <c r="T3" s="213"/>
      <c r="U3" s="218"/>
      <c r="V3" s="215"/>
      <c r="W3" s="215"/>
      <c r="X3" s="215"/>
      <c r="Y3" s="213"/>
    </row>
    <row r="4" spans="1:25" ht="29.1" customHeight="1" x14ac:dyDescent="0.3">
      <c r="A4" s="119" t="s">
        <v>29</v>
      </c>
      <c r="B4" s="120" t="s">
        <v>30</v>
      </c>
      <c r="C4" s="121">
        <v>10</v>
      </c>
      <c r="D4" s="122" t="s">
        <v>74</v>
      </c>
      <c r="E4" s="122">
        <v>10</v>
      </c>
      <c r="F4" s="122">
        <v>1</v>
      </c>
      <c r="G4" s="123" t="s">
        <v>57</v>
      </c>
      <c r="H4" s="121" t="s">
        <v>48</v>
      </c>
      <c r="I4" s="122" t="s">
        <v>301</v>
      </c>
      <c r="J4" s="122" t="s">
        <v>304</v>
      </c>
      <c r="K4" s="122" t="s">
        <v>307</v>
      </c>
      <c r="L4" s="122" t="s">
        <v>307</v>
      </c>
      <c r="M4" s="122" t="s">
        <v>181</v>
      </c>
      <c r="N4" s="123" t="s">
        <v>179</v>
      </c>
      <c r="O4" s="121" t="s">
        <v>34</v>
      </c>
      <c r="P4" s="122">
        <v>350</v>
      </c>
      <c r="Q4" s="146">
        <v>36</v>
      </c>
      <c r="R4" s="128" t="s">
        <v>284</v>
      </c>
      <c r="S4" s="146">
        <v>6.3</v>
      </c>
      <c r="T4" s="123" t="s">
        <v>165</v>
      </c>
      <c r="U4" s="124" t="s">
        <v>177</v>
      </c>
      <c r="V4" s="122" t="s">
        <v>281</v>
      </c>
      <c r="W4" s="122" t="s">
        <v>313</v>
      </c>
      <c r="X4" s="122" t="s">
        <v>31</v>
      </c>
      <c r="Y4" s="148" t="s">
        <v>182</v>
      </c>
    </row>
    <row r="5" spans="1:25" ht="29.1" customHeight="1" x14ac:dyDescent="0.3">
      <c r="A5" s="125" t="s">
        <v>37</v>
      </c>
      <c r="B5" s="126" t="s">
        <v>38</v>
      </c>
      <c r="C5" s="127">
        <v>12</v>
      </c>
      <c r="D5" s="128" t="s">
        <v>284</v>
      </c>
      <c r="E5" s="128">
        <v>6.4</v>
      </c>
      <c r="F5" s="128">
        <v>2</v>
      </c>
      <c r="G5" s="129" t="s">
        <v>284</v>
      </c>
      <c r="H5" s="127" t="s">
        <v>171</v>
      </c>
      <c r="I5" s="128" t="s">
        <v>302</v>
      </c>
      <c r="J5" s="128" t="s">
        <v>305</v>
      </c>
      <c r="K5" s="128" t="s">
        <v>307</v>
      </c>
      <c r="L5" s="128" t="s">
        <v>307</v>
      </c>
      <c r="M5" s="128" t="s">
        <v>167</v>
      </c>
      <c r="N5" s="129" t="s">
        <v>169</v>
      </c>
      <c r="O5" s="127" t="s">
        <v>76</v>
      </c>
      <c r="P5" s="128" t="s">
        <v>284</v>
      </c>
      <c r="Q5" s="147" t="s">
        <v>381</v>
      </c>
      <c r="R5" s="128" t="s">
        <v>284</v>
      </c>
      <c r="S5" s="128" t="s">
        <v>284</v>
      </c>
      <c r="T5" s="129" t="s">
        <v>75</v>
      </c>
      <c r="U5" s="130" t="s">
        <v>175</v>
      </c>
      <c r="V5" s="128" t="s">
        <v>281</v>
      </c>
      <c r="W5" s="128"/>
      <c r="X5" s="128" t="s">
        <v>39</v>
      </c>
      <c r="Y5" s="129"/>
    </row>
    <row r="6" spans="1:25" ht="29.1" customHeight="1" x14ac:dyDescent="0.3">
      <c r="A6" s="125" t="s">
        <v>41</v>
      </c>
      <c r="B6" s="126" t="s">
        <v>38</v>
      </c>
      <c r="C6" s="127">
        <v>8</v>
      </c>
      <c r="D6" s="128" t="s">
        <v>284</v>
      </c>
      <c r="E6" s="128" t="s">
        <v>43</v>
      </c>
      <c r="F6" s="128" t="s">
        <v>42</v>
      </c>
      <c r="G6" s="129" t="s">
        <v>284</v>
      </c>
      <c r="H6" s="127" t="s">
        <v>170</v>
      </c>
      <c r="I6" s="128" t="s">
        <v>303</v>
      </c>
      <c r="J6" s="128" t="s">
        <v>306</v>
      </c>
      <c r="K6" s="128" t="s">
        <v>307</v>
      </c>
      <c r="L6" s="128" t="s">
        <v>307</v>
      </c>
      <c r="M6" s="128" t="s">
        <v>173</v>
      </c>
      <c r="N6" s="129" t="s">
        <v>172</v>
      </c>
      <c r="O6" s="127" t="s">
        <v>76</v>
      </c>
      <c r="P6" s="128" t="s">
        <v>284</v>
      </c>
      <c r="Q6" s="147" t="s">
        <v>381</v>
      </c>
      <c r="R6" s="128" t="s">
        <v>284</v>
      </c>
      <c r="S6" s="128" t="s">
        <v>284</v>
      </c>
      <c r="T6" s="129" t="s">
        <v>75</v>
      </c>
      <c r="U6" s="130" t="s">
        <v>176</v>
      </c>
      <c r="V6" s="128" t="s">
        <v>282</v>
      </c>
      <c r="W6" s="128"/>
      <c r="X6" s="131" t="s">
        <v>44</v>
      </c>
      <c r="Y6" s="129"/>
    </row>
    <row r="7" spans="1:25" ht="29.1" customHeight="1" x14ac:dyDescent="0.3">
      <c r="A7" s="125" t="s">
        <v>45</v>
      </c>
      <c r="B7" s="126" t="s">
        <v>38</v>
      </c>
      <c r="C7" s="127">
        <v>12</v>
      </c>
      <c r="D7" s="128" t="s">
        <v>284</v>
      </c>
      <c r="E7" s="128" t="s">
        <v>46</v>
      </c>
      <c r="F7" s="128">
        <v>2</v>
      </c>
      <c r="G7" s="129" t="s">
        <v>284</v>
      </c>
      <c r="H7" s="127" t="s">
        <v>171</v>
      </c>
      <c r="I7" s="128" t="s">
        <v>302</v>
      </c>
      <c r="J7" s="128" t="s">
        <v>305</v>
      </c>
      <c r="K7" s="128" t="s">
        <v>307</v>
      </c>
      <c r="L7" s="128" t="s">
        <v>307</v>
      </c>
      <c r="M7" s="128" t="s">
        <v>167</v>
      </c>
      <c r="N7" s="129" t="s">
        <v>169</v>
      </c>
      <c r="O7" s="127" t="s">
        <v>78</v>
      </c>
      <c r="P7" s="128" t="s">
        <v>284</v>
      </c>
      <c r="Q7" s="147" t="s">
        <v>382</v>
      </c>
      <c r="R7" s="128" t="s">
        <v>284</v>
      </c>
      <c r="S7" s="128" t="s">
        <v>284</v>
      </c>
      <c r="T7" s="129" t="s">
        <v>75</v>
      </c>
      <c r="U7" s="130" t="s">
        <v>175</v>
      </c>
      <c r="V7" s="128" t="s">
        <v>284</v>
      </c>
      <c r="W7" s="128"/>
      <c r="X7" s="131" t="s">
        <v>77</v>
      </c>
      <c r="Y7" s="129"/>
    </row>
    <row r="8" spans="1:25" ht="29.1" customHeight="1" x14ac:dyDescent="0.3">
      <c r="A8" s="125" t="s">
        <v>51</v>
      </c>
      <c r="B8" s="126" t="s">
        <v>50</v>
      </c>
      <c r="C8" s="127" t="s">
        <v>52</v>
      </c>
      <c r="D8" s="128" t="s">
        <v>80</v>
      </c>
      <c r="E8" s="128" t="s">
        <v>54</v>
      </c>
      <c r="F8" s="128" t="s">
        <v>53</v>
      </c>
      <c r="G8" s="129" t="s">
        <v>81</v>
      </c>
      <c r="H8" s="127" t="s">
        <v>55</v>
      </c>
      <c r="I8" s="128" t="s">
        <v>311</v>
      </c>
      <c r="J8" s="128" t="s">
        <v>310</v>
      </c>
      <c r="K8" s="128" t="s">
        <v>307</v>
      </c>
      <c r="L8" s="128" t="s">
        <v>307</v>
      </c>
      <c r="M8" s="128" t="s">
        <v>178</v>
      </c>
      <c r="N8" s="129" t="s">
        <v>299</v>
      </c>
      <c r="O8" s="127" t="s">
        <v>271</v>
      </c>
      <c r="P8" s="128" t="s">
        <v>284</v>
      </c>
      <c r="Q8" s="128" t="s">
        <v>284</v>
      </c>
      <c r="R8" s="128" t="s">
        <v>284</v>
      </c>
      <c r="S8" s="128" t="s">
        <v>284</v>
      </c>
      <c r="T8" s="129" t="s">
        <v>131</v>
      </c>
      <c r="U8" s="132" t="s">
        <v>174</v>
      </c>
      <c r="V8" s="128" t="s">
        <v>284</v>
      </c>
      <c r="W8" s="128"/>
      <c r="X8" s="128" t="s">
        <v>47</v>
      </c>
      <c r="Y8" s="129"/>
    </row>
    <row r="9" spans="1:25" ht="29.1" customHeight="1" thickBot="1" x14ac:dyDescent="0.35">
      <c r="A9" s="149" t="s">
        <v>274</v>
      </c>
      <c r="B9" s="133" t="s">
        <v>266</v>
      </c>
      <c r="C9" s="134" t="s">
        <v>52</v>
      </c>
      <c r="D9" s="135" t="s">
        <v>272</v>
      </c>
      <c r="E9" s="135" t="s">
        <v>96</v>
      </c>
      <c r="F9" s="135" t="s">
        <v>267</v>
      </c>
      <c r="G9" s="136" t="s">
        <v>274</v>
      </c>
      <c r="H9" s="134" t="s">
        <v>268</v>
      </c>
      <c r="I9" s="135" t="s">
        <v>308</v>
      </c>
      <c r="J9" s="135" t="s">
        <v>309</v>
      </c>
      <c r="K9" s="135" t="s">
        <v>307</v>
      </c>
      <c r="L9" s="135" t="s">
        <v>307</v>
      </c>
      <c r="M9" s="135" t="s">
        <v>273</v>
      </c>
      <c r="N9" s="136" t="s">
        <v>312</v>
      </c>
      <c r="O9" s="203" t="s">
        <v>279</v>
      </c>
      <c r="P9" s="204"/>
      <c r="Q9" s="204"/>
      <c r="R9" s="204"/>
      <c r="S9" s="204"/>
      <c r="T9" s="205"/>
      <c r="U9" s="137">
        <f>2549*22</f>
        <v>56078</v>
      </c>
      <c r="V9" s="135" t="s">
        <v>283</v>
      </c>
      <c r="W9" s="135"/>
      <c r="X9" s="138" t="s">
        <v>270</v>
      </c>
      <c r="Y9" s="136" t="s">
        <v>269</v>
      </c>
    </row>
    <row r="10" spans="1:25" ht="14.55" customHeight="1" x14ac:dyDescent="0.3">
      <c r="X10" s="139"/>
      <c r="Y10" s="139"/>
    </row>
    <row r="11" spans="1:25" ht="14.55" customHeight="1" x14ac:dyDescent="0.3">
      <c r="X11" s="139"/>
      <c r="Y11" s="139"/>
    </row>
    <row r="12" spans="1:25" ht="14.55" customHeight="1" x14ac:dyDescent="0.3">
      <c r="X12" s="139"/>
      <c r="Y12" s="139"/>
    </row>
    <row r="13" spans="1:25" ht="14.55" customHeight="1" x14ac:dyDescent="0.3">
      <c r="X13" s="139"/>
      <c r="Y13" s="139"/>
    </row>
    <row r="14" spans="1:25" ht="14.55" customHeight="1" x14ac:dyDescent="0.3">
      <c r="X14" s="139"/>
      <c r="Y14" s="139"/>
    </row>
    <row r="15" spans="1:25" ht="14.55" customHeight="1" x14ac:dyDescent="0.3">
      <c r="X15" s="139"/>
      <c r="Y15" s="139"/>
    </row>
    <row r="16" spans="1:25" ht="14.55" customHeight="1" x14ac:dyDescent="0.3">
      <c r="X16" s="139"/>
      <c r="Y16" s="139"/>
    </row>
    <row r="17" spans="2:25" ht="14.55" customHeight="1" x14ac:dyDescent="0.3">
      <c r="X17" s="139"/>
      <c r="Y17" s="139"/>
    </row>
    <row r="21" spans="2:25" x14ac:dyDescent="0.3">
      <c r="E21" s="140"/>
    </row>
    <row r="22" spans="2:25" x14ac:dyDescent="0.3">
      <c r="B22" s="141"/>
    </row>
    <row r="24" spans="2:25" x14ac:dyDescent="0.3">
      <c r="C24" s="141"/>
      <c r="D24" s="140"/>
    </row>
  </sheetData>
  <mergeCells count="26">
    <mergeCell ref="A1:A3"/>
    <mergeCell ref="Y1:Y3"/>
    <mergeCell ref="X1:X3"/>
    <mergeCell ref="W1:W3"/>
    <mergeCell ref="V1:V3"/>
    <mergeCell ref="U1:U3"/>
    <mergeCell ref="D2:D3"/>
    <mergeCell ref="C2:C3"/>
    <mergeCell ref="H2:H3"/>
    <mergeCell ref="T2:T3"/>
    <mergeCell ref="Q2:Q3"/>
    <mergeCell ref="P2:P3"/>
    <mergeCell ref="O2:O3"/>
    <mergeCell ref="M2:M3"/>
    <mergeCell ref="N2:N3"/>
    <mergeCell ref="B1:B3"/>
    <mergeCell ref="O9:T9"/>
    <mergeCell ref="O1:T1"/>
    <mergeCell ref="C1:G1"/>
    <mergeCell ref="H1:N1"/>
    <mergeCell ref="I2:L2"/>
    <mergeCell ref="G2:G3"/>
    <mergeCell ref="F2:F3"/>
    <mergeCell ref="E2:E3"/>
    <mergeCell ref="R2:R3"/>
    <mergeCell ref="S2:S3"/>
  </mergeCells>
  <hyperlinks>
    <hyperlink ref="X4" r:id="rId1" xr:uid="{00000000-0004-0000-0200-000000000000}"/>
    <hyperlink ref="X5" r:id="rId2" xr:uid="{00000000-0004-0000-0200-000001000000}"/>
    <hyperlink ref="X8" r:id="rId3" xr:uid="{00000000-0004-0000-0200-000002000000}"/>
    <hyperlink ref="X6" r:id="rId4" xr:uid="{00000000-0004-0000-0200-000003000000}"/>
    <hyperlink ref="X7" r:id="rId5" xr:uid="{00000000-0004-0000-0200-000004000000}"/>
    <hyperlink ref="X9" r:id="rId6" xr:uid="{00000000-0004-0000-0200-000006000000}"/>
  </hyperlinks>
  <pageMargins left="0.7" right="0.7" top="0.78740157499999996" bottom="0.78740157499999996" header="0.3" footer="0.3"/>
  <pageSetup paperSize="9" orientation="portrait" verticalDpi="0" r:id="rId7"/>
  <ignoredErrors>
    <ignoredError sqref="C8 E7" numberStoredAsText="1"/>
    <ignoredError sqref="F8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D4D3-BDA8-43F3-A502-710273A69FE3}">
  <sheetPr>
    <tabColor rgb="FF66FF66"/>
  </sheetPr>
  <dimension ref="A1:S22"/>
  <sheetViews>
    <sheetView tabSelected="1" topLeftCell="B1" zoomScale="70" zoomScaleNormal="70" workbookViewId="0">
      <selection activeCell="F15" sqref="F15:J16"/>
    </sheetView>
  </sheetViews>
  <sheetFormatPr defaultColWidth="8.77734375" defaultRowHeight="14.4" x14ac:dyDescent="0.3"/>
  <cols>
    <col min="1" max="1" width="22.33203125" style="30" customWidth="1"/>
    <col min="2" max="2" width="14.33203125" style="30" customWidth="1"/>
    <col min="3" max="3" width="13.44140625" style="30" customWidth="1"/>
    <col min="4" max="4" width="12.77734375" style="30" customWidth="1"/>
    <col min="5" max="7" width="11.5546875" style="30" customWidth="1"/>
    <col min="8" max="8" width="8.5546875" style="30" customWidth="1"/>
    <col min="9" max="9" width="10.109375" style="30" customWidth="1"/>
    <col min="10" max="10" width="11.77734375" style="30" customWidth="1"/>
    <col min="11" max="12" width="8.77734375" style="30" customWidth="1"/>
    <col min="13" max="13" width="16.33203125" style="30" customWidth="1"/>
    <col min="14" max="14" width="18.44140625" style="30" customWidth="1"/>
    <col min="15" max="16" width="11.5546875" style="30" customWidth="1"/>
    <col min="17" max="17" width="30" style="9" customWidth="1"/>
    <col min="18" max="18" width="19.33203125" style="9" customWidth="1"/>
    <col min="19" max="16384" width="8.77734375" style="9"/>
  </cols>
  <sheetData>
    <row r="1" spans="1:19" ht="43.8" thickBot="1" x14ac:dyDescent="0.35">
      <c r="A1" s="6" t="s">
        <v>0</v>
      </c>
      <c r="B1" s="7" t="s">
        <v>1</v>
      </c>
      <c r="C1" s="5" t="s">
        <v>411</v>
      </c>
      <c r="D1" s="5" t="s">
        <v>413</v>
      </c>
      <c r="E1" s="5" t="s">
        <v>414</v>
      </c>
      <c r="F1" s="7" t="s">
        <v>68</v>
      </c>
      <c r="G1" s="7" t="s">
        <v>70</v>
      </c>
      <c r="H1" s="5" t="s">
        <v>3</v>
      </c>
      <c r="I1" s="5" t="s">
        <v>286</v>
      </c>
      <c r="J1" s="7" t="s">
        <v>71</v>
      </c>
      <c r="K1" s="7" t="s">
        <v>277</v>
      </c>
      <c r="L1" s="7" t="s">
        <v>136</v>
      </c>
      <c r="M1" s="5" t="s">
        <v>412</v>
      </c>
      <c r="N1" s="5" t="s">
        <v>291</v>
      </c>
      <c r="O1" s="7" t="s">
        <v>12</v>
      </c>
      <c r="P1" s="7" t="s">
        <v>16</v>
      </c>
      <c r="Q1" s="7" t="s">
        <v>13</v>
      </c>
      <c r="R1" s="8" t="s">
        <v>14</v>
      </c>
    </row>
    <row r="2" spans="1:19" ht="29.1" customHeight="1" x14ac:dyDescent="0.3">
      <c r="A2" s="17"/>
      <c r="B2" s="11"/>
      <c r="C2" s="80"/>
      <c r="D2" s="11"/>
      <c r="E2" s="11"/>
      <c r="F2" s="11"/>
      <c r="G2" s="11"/>
      <c r="H2" s="11"/>
      <c r="I2" s="11"/>
      <c r="J2" s="11"/>
      <c r="K2" s="11"/>
      <c r="L2" s="11"/>
      <c r="M2" s="41"/>
      <c r="N2" s="37"/>
      <c r="O2" s="12"/>
      <c r="P2" s="12"/>
      <c r="Q2" s="185" t="s">
        <v>415</v>
      </c>
      <c r="R2" s="14"/>
      <c r="S2" s="15"/>
    </row>
    <row r="3" spans="1:19" ht="29.1" customHeight="1" x14ac:dyDescent="0.3">
      <c r="A3" s="17"/>
      <c r="B3" s="17"/>
      <c r="C3" s="17"/>
      <c r="D3" s="17"/>
      <c r="E3" s="17"/>
      <c r="F3" s="17"/>
      <c r="G3" s="17"/>
      <c r="H3" s="17"/>
      <c r="I3" s="2"/>
      <c r="J3" s="18"/>
      <c r="K3" s="18"/>
      <c r="L3" s="18"/>
      <c r="M3" s="1"/>
      <c r="N3" s="38"/>
      <c r="O3" s="18"/>
      <c r="P3" s="18"/>
      <c r="Q3" s="3" t="s">
        <v>416</v>
      </c>
      <c r="R3" s="20"/>
      <c r="S3" s="15"/>
    </row>
    <row r="4" spans="1:19" ht="29.1" customHeight="1" x14ac:dyDescent="0.3">
      <c r="A4" s="17"/>
      <c r="B4" s="17"/>
      <c r="C4" s="17"/>
      <c r="D4" s="17"/>
      <c r="E4" s="17"/>
      <c r="F4" s="17"/>
      <c r="G4" s="17"/>
      <c r="H4" s="17"/>
      <c r="I4" s="2"/>
      <c r="J4" s="18"/>
      <c r="K4" s="18"/>
      <c r="L4" s="18"/>
      <c r="M4" s="1"/>
      <c r="N4" s="38"/>
      <c r="O4" s="38"/>
      <c r="P4" s="38"/>
      <c r="Q4" s="3" t="s">
        <v>417</v>
      </c>
      <c r="R4" s="21"/>
      <c r="S4" s="15"/>
    </row>
    <row r="5" spans="1:19" ht="29.1" customHeight="1" x14ac:dyDescent="0.3">
      <c r="A5" s="17"/>
      <c r="B5" s="17"/>
      <c r="C5" s="35"/>
      <c r="D5" s="17"/>
      <c r="E5" s="17"/>
      <c r="F5" s="17"/>
      <c r="G5" s="17"/>
      <c r="H5" s="17"/>
      <c r="I5" s="1"/>
      <c r="J5" s="17"/>
      <c r="K5" s="17"/>
      <c r="L5" s="17"/>
      <c r="M5" s="42"/>
      <c r="N5" s="38"/>
      <c r="O5" s="18"/>
      <c r="P5" s="18"/>
      <c r="Q5" s="3" t="s">
        <v>418</v>
      </c>
      <c r="R5" s="21"/>
      <c r="S5" s="15"/>
    </row>
    <row r="6" spans="1:19" ht="29.1" customHeight="1" x14ac:dyDescent="0.3">
      <c r="A6" s="17"/>
      <c r="B6" s="17"/>
      <c r="C6" s="35"/>
      <c r="D6" s="17"/>
      <c r="E6" s="17"/>
      <c r="F6" s="17"/>
      <c r="G6" s="17"/>
      <c r="H6" s="17"/>
      <c r="I6" s="35"/>
      <c r="J6" s="38"/>
      <c r="K6" s="18"/>
      <c r="L6" s="18"/>
      <c r="M6" s="38"/>
      <c r="N6" s="38"/>
      <c r="O6" s="38"/>
      <c r="P6" s="38"/>
      <c r="Q6" s="3" t="s">
        <v>419</v>
      </c>
      <c r="R6" s="21"/>
      <c r="S6" s="15"/>
    </row>
    <row r="7" spans="1:19" ht="29.1" customHeight="1" x14ac:dyDescent="0.3">
      <c r="A7" s="17"/>
      <c r="B7" s="17"/>
      <c r="C7" s="42"/>
      <c r="D7" s="17"/>
      <c r="E7" s="17"/>
      <c r="F7" s="17"/>
      <c r="G7" s="35"/>
      <c r="H7" s="17"/>
      <c r="I7" s="17"/>
      <c r="J7" s="18"/>
      <c r="K7" s="18"/>
      <c r="L7" s="18"/>
      <c r="M7" s="42"/>
      <c r="N7" s="38"/>
      <c r="O7" s="38"/>
      <c r="P7" s="38"/>
      <c r="Q7" s="3" t="s">
        <v>420</v>
      </c>
      <c r="R7" s="21"/>
      <c r="S7" s="15"/>
    </row>
    <row r="8" spans="1:19" ht="29.1" customHeight="1" x14ac:dyDescent="0.3">
      <c r="A8" s="17"/>
      <c r="B8" s="17"/>
      <c r="C8" s="17"/>
      <c r="D8" s="17"/>
      <c r="E8" s="17"/>
      <c r="F8" s="17"/>
      <c r="G8" s="17"/>
      <c r="H8" s="17"/>
      <c r="I8" s="2"/>
      <c r="J8" s="18"/>
      <c r="K8" s="18"/>
      <c r="L8" s="18"/>
      <c r="M8" s="1"/>
      <c r="N8" s="35"/>
      <c r="O8" s="18"/>
      <c r="P8" s="17"/>
      <c r="Q8" s="81" t="s">
        <v>421</v>
      </c>
      <c r="R8" s="25"/>
      <c r="S8" s="15"/>
    </row>
    <row r="9" spans="1:19" ht="29.1" customHeight="1" x14ac:dyDescent="0.3">
      <c r="A9" s="17"/>
      <c r="B9" s="177"/>
      <c r="C9" s="177"/>
      <c r="D9" s="177"/>
      <c r="E9" s="177"/>
      <c r="F9" s="177"/>
      <c r="G9" s="177"/>
      <c r="H9" s="177"/>
      <c r="I9" s="178"/>
      <c r="J9" s="179"/>
      <c r="K9" s="179"/>
      <c r="L9" s="179"/>
      <c r="M9" s="180"/>
      <c r="N9" s="181"/>
      <c r="O9" s="179"/>
      <c r="P9" s="177"/>
      <c r="Q9" s="182"/>
      <c r="R9" s="183"/>
      <c r="S9" s="15"/>
    </row>
    <row r="10" spans="1:19" ht="29.1" customHeight="1" x14ac:dyDescent="0.3">
      <c r="A10" s="17"/>
      <c r="B10" s="177"/>
      <c r="C10" s="177"/>
      <c r="D10" s="177"/>
      <c r="E10" s="177"/>
      <c r="F10" s="177"/>
      <c r="G10" s="177"/>
      <c r="H10" s="177"/>
      <c r="I10" s="178"/>
      <c r="J10" s="179"/>
      <c r="K10" s="179"/>
      <c r="L10" s="179"/>
      <c r="M10" s="180"/>
      <c r="N10" s="181"/>
      <c r="O10" s="179"/>
      <c r="P10" s="177"/>
      <c r="Q10" s="182"/>
      <c r="R10" s="183"/>
      <c r="S10" s="15"/>
    </row>
    <row r="11" spans="1:19" ht="29.1" customHeight="1" x14ac:dyDescent="0.3">
      <c r="A11" s="17"/>
      <c r="B11" s="177"/>
      <c r="C11" s="177"/>
      <c r="D11" s="177"/>
      <c r="E11" s="177"/>
      <c r="F11" s="177"/>
      <c r="G11" s="177"/>
      <c r="H11" s="177"/>
      <c r="I11" s="178"/>
      <c r="J11" s="179"/>
      <c r="K11" s="179"/>
      <c r="L11" s="179"/>
      <c r="M11" s="180"/>
      <c r="N11" s="181"/>
      <c r="O11" s="179"/>
      <c r="P11" s="177"/>
      <c r="Q11" s="182"/>
      <c r="R11" s="183"/>
      <c r="S11" s="15"/>
    </row>
    <row r="12" spans="1:19" ht="29.1" customHeight="1" x14ac:dyDescent="0.3">
      <c r="A12" s="17"/>
      <c r="B12" s="177"/>
      <c r="C12" s="177"/>
      <c r="D12" s="177"/>
      <c r="E12" s="177"/>
      <c r="F12" s="177"/>
      <c r="G12" s="177"/>
      <c r="H12" s="177"/>
      <c r="I12" s="178"/>
      <c r="J12" s="179"/>
      <c r="K12" s="179"/>
      <c r="L12" s="179"/>
      <c r="M12" s="180"/>
      <c r="N12" s="181"/>
      <c r="O12" s="179"/>
      <c r="P12" s="177"/>
      <c r="Q12" s="182"/>
      <c r="R12" s="183"/>
      <c r="S12" s="15"/>
    </row>
    <row r="13" spans="1:19" ht="29.1" customHeight="1" thickBot="1" x14ac:dyDescent="0.35">
      <c r="A13" s="17"/>
      <c r="B13" s="26"/>
      <c r="C13" s="26"/>
      <c r="D13" s="26"/>
      <c r="E13" s="26"/>
      <c r="F13" s="26"/>
      <c r="G13" s="26"/>
      <c r="H13" s="26"/>
      <c r="I13" s="39"/>
      <c r="J13" s="27"/>
      <c r="K13" s="27"/>
      <c r="L13" s="27"/>
      <c r="M13" s="4"/>
      <c r="N13" s="40"/>
      <c r="O13" s="40"/>
      <c r="P13" s="40"/>
      <c r="Q13" s="28"/>
      <c r="R13" s="29"/>
      <c r="S13" s="15"/>
    </row>
    <row r="14" spans="1:19" ht="14.55" customHeight="1" x14ac:dyDescent="0.3">
      <c r="Q14" s="30"/>
      <c r="R14" s="30"/>
    </row>
    <row r="15" spans="1:19" ht="14.55" customHeight="1" x14ac:dyDescent="0.3">
      <c r="A15" s="31"/>
      <c r="B15" s="31"/>
      <c r="C15" s="31"/>
      <c r="D15" s="31"/>
      <c r="E15" s="31"/>
      <c r="F15" s="224" t="s">
        <v>422</v>
      </c>
      <c r="G15" s="224"/>
      <c r="H15" s="224"/>
      <c r="I15" s="224"/>
      <c r="J15" s="224"/>
      <c r="K15" s="31"/>
      <c r="L15" s="31"/>
      <c r="M15" s="31"/>
      <c r="N15" s="31"/>
      <c r="O15" s="31"/>
      <c r="Q15" s="30"/>
      <c r="R15" s="30"/>
    </row>
    <row r="16" spans="1:19" ht="14.55" customHeight="1" x14ac:dyDescent="0.3">
      <c r="A16" s="32"/>
      <c r="F16" s="224"/>
      <c r="G16" s="224"/>
      <c r="H16" s="224"/>
      <c r="I16" s="224"/>
      <c r="J16" s="224"/>
      <c r="Q16" s="30"/>
      <c r="R16" s="30"/>
    </row>
    <row r="17" spans="1:18" ht="14.55" customHeight="1" x14ac:dyDescent="0.3">
      <c r="Q17" s="30"/>
      <c r="R17" s="30"/>
    </row>
    <row r="18" spans="1:18" ht="14.55" customHeight="1" x14ac:dyDescent="0.3">
      <c r="Q18" s="30"/>
      <c r="R18" s="30"/>
    </row>
    <row r="19" spans="1:18" ht="14.55" customHeight="1" x14ac:dyDescent="0.3">
      <c r="Q19" s="30"/>
      <c r="R19" s="30"/>
    </row>
    <row r="20" spans="1:18" ht="14.55" customHeight="1" x14ac:dyDescent="0.3">
      <c r="Q20" s="30"/>
      <c r="R20" s="30"/>
    </row>
    <row r="21" spans="1:18" ht="14.55" customHeight="1" x14ac:dyDescent="0.3">
      <c r="A21" s="33"/>
      <c r="Q21" s="30"/>
      <c r="R21" s="30"/>
    </row>
    <row r="22" spans="1:18" x14ac:dyDescent="0.3">
      <c r="D22" s="34"/>
      <c r="E22" s="34"/>
    </row>
  </sheetData>
  <mergeCells count="1">
    <mergeCell ref="F15:J16"/>
  </mergeCells>
  <hyperlinks>
    <hyperlink ref="Q2" r:id="rId1" location="Technical Documents" xr:uid="{2C0B72D3-32F9-4923-88AC-23C05DDEE167}"/>
    <hyperlink ref="Q3" r:id="rId2" xr:uid="{87D9E0D6-30E8-45BA-A028-0D3656145EED}"/>
    <hyperlink ref="Q4" r:id="rId3" xr:uid="{91A86512-BF92-450A-A4C4-BBFBF7C360DD}"/>
    <hyperlink ref="Q5" r:id="rId4" xr:uid="{734E5606-85FE-4137-931D-38EE1BB6AD51}"/>
    <hyperlink ref="Q6" r:id="rId5" xr:uid="{8ABB3650-482F-40EF-B62E-E3AB6E1F9114}"/>
    <hyperlink ref="Q7" r:id="rId6" xr:uid="{85CDE580-C45D-4DCA-9FDD-AEEFD65CA9CD}"/>
    <hyperlink ref="Q8" r:id="rId7" xr:uid="{0627E6DD-E31A-4B20-89B8-F4EF00F43580}"/>
  </hyperlinks>
  <pageMargins left="0.7" right="0.7" top="0.78740157499999996" bottom="0.78740157499999996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FPGA</vt:lpstr>
      <vt:lpstr>FPGA board</vt:lpstr>
      <vt:lpstr>ADC IC_OK</vt:lpstr>
      <vt:lpstr>ADC boards_OK</vt:lpstr>
      <vt:lpstr>MEM obvody</vt:lpstr>
      <vt:lpstr>MEM moduly</vt:lpstr>
      <vt:lpstr>ADC+FPGA+MEMORY</vt:lpstr>
      <vt:lpstr>AMP_boards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Svoboda</dc:creator>
  <cp:lastModifiedBy>Tomáš Svoboda</cp:lastModifiedBy>
  <dcterms:created xsi:type="dcterms:W3CDTF">2017-10-02T11:23:03Z</dcterms:created>
  <dcterms:modified xsi:type="dcterms:W3CDTF">2018-05-15T16:28:18Z</dcterms:modified>
</cp:coreProperties>
</file>