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defaultThemeVersion="166925"/>
  <mc:AlternateContent xmlns:mc="http://schemas.openxmlformats.org/markup-compatibility/2006">
    <mc:Choice Requires="x15">
      <x15ac:absPath xmlns:x15ac="http://schemas.microsoft.com/office/spreadsheetml/2010/11/ac" url="E:\UTD\Spring18\SpreadSheet Modelling and Analytics\Assignments\"/>
    </mc:Choice>
  </mc:AlternateContent>
  <xr:revisionPtr revIDLastSave="0" documentId="13_ncr:1_{080B7040-5D06-4EC2-AC9D-288FFA2A4AC2}" xr6:coauthVersionLast="28" xr6:coauthVersionMax="28" xr10:uidLastSave="{00000000-0000-0000-0000-000000000000}"/>
  <bookViews>
    <workbookView xWindow="0" yWindow="0" windowWidth="20490" windowHeight="7530" tabRatio="528" xr2:uid="{00000000-000D-0000-FFFF-FFFF00000000}"/>
  </bookViews>
  <sheets>
    <sheet name="Main" sheetId="6" r:id="rId1"/>
    <sheet name="Simulation" sheetId="7" r:id="rId2"/>
    <sheet name="Pivot Table" sheetId="11" r:id="rId3"/>
  </sheets>
  <definedNames>
    <definedName name="CostTable">Simulation!$T$22:$U$24</definedName>
    <definedName name="DemandTable">Simulation!$Q$22:$R$25</definedName>
    <definedName name="DPrice">Simulation!$N$20</definedName>
    <definedName name="Frequency1">#REF!</definedName>
    <definedName name="RPrice">Simulation!$M$20</definedName>
    <definedName name="Slicer_Business">#N/A</definedName>
    <definedName name="Updated_demand">Simulation!$I$11:$J$14</definedName>
    <definedName name="updated_production">Simulation!$I$17:$J$27</definedName>
    <definedName name="updated_selling">Simulation!$L$17:$M$28</definedName>
  </definedNames>
  <calcPr calcId="171027"/>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3" i="7" l="1"/>
  <c r="G33" i="7"/>
  <c r="F33" i="7"/>
  <c r="E33" i="7"/>
  <c r="C38" i="7"/>
  <c r="D38" i="7" s="1"/>
  <c r="H38" i="7" s="1"/>
  <c r="C39" i="7"/>
  <c r="D39" i="7" s="1"/>
  <c r="E39" i="7" s="1"/>
  <c r="C40" i="7"/>
  <c r="D40" i="7" s="1"/>
  <c r="F40" i="7" s="1"/>
  <c r="C41" i="7"/>
  <c r="D41" i="7" s="1"/>
  <c r="E41" i="7" s="1"/>
  <c r="C42" i="7"/>
  <c r="D42" i="7" s="1"/>
  <c r="H42" i="7" s="1"/>
  <c r="C43" i="7"/>
  <c r="D43" i="7" s="1"/>
  <c r="E43" i="7" s="1"/>
  <c r="C44" i="7"/>
  <c r="D44" i="7" s="1"/>
  <c r="F44" i="7" s="1"/>
  <c r="C45" i="7"/>
  <c r="D45" i="7" s="1"/>
  <c r="E45" i="7" s="1"/>
  <c r="C46" i="7"/>
  <c r="D46" i="7" s="1"/>
  <c r="H46" i="7" s="1"/>
  <c r="C47" i="7"/>
  <c r="D47" i="7" s="1"/>
  <c r="E47" i="7" s="1"/>
  <c r="C48" i="7"/>
  <c r="D48" i="7" s="1"/>
  <c r="F48" i="7" s="1"/>
  <c r="C49" i="7"/>
  <c r="D49" i="7" s="1"/>
  <c r="E49" i="7" s="1"/>
  <c r="C50" i="7"/>
  <c r="D50" i="7" s="1"/>
  <c r="H50" i="7" s="1"/>
  <c r="C51" i="7"/>
  <c r="D51" i="7" s="1"/>
  <c r="E51" i="7" s="1"/>
  <c r="C52" i="7"/>
  <c r="D52" i="7" s="1"/>
  <c r="F52" i="7" s="1"/>
  <c r="C53" i="7"/>
  <c r="D53" i="7" s="1"/>
  <c r="E53" i="7" s="1"/>
  <c r="C54" i="7"/>
  <c r="D54" i="7" s="1"/>
  <c r="H54" i="7" s="1"/>
  <c r="C55" i="7"/>
  <c r="D55" i="7" s="1"/>
  <c r="E55" i="7" s="1"/>
  <c r="C56" i="7"/>
  <c r="D56" i="7" s="1"/>
  <c r="F56" i="7" s="1"/>
  <c r="C57" i="7"/>
  <c r="D57" i="7" s="1"/>
  <c r="E57" i="7" s="1"/>
  <c r="C58" i="7"/>
  <c r="D58" i="7" s="1"/>
  <c r="H58" i="7" s="1"/>
  <c r="C59" i="7"/>
  <c r="D59" i="7" s="1"/>
  <c r="E59" i="7" s="1"/>
  <c r="C60" i="7"/>
  <c r="D60" i="7" s="1"/>
  <c r="F60" i="7" s="1"/>
  <c r="C61" i="7"/>
  <c r="D61" i="7" s="1"/>
  <c r="E61" i="7" s="1"/>
  <c r="C62" i="7"/>
  <c r="D62" i="7" s="1"/>
  <c r="H62" i="7" s="1"/>
  <c r="C63" i="7"/>
  <c r="D63" i="7" s="1"/>
  <c r="E63" i="7" s="1"/>
  <c r="C64" i="7"/>
  <c r="D64" i="7" s="1"/>
  <c r="F64" i="7" s="1"/>
  <c r="C65" i="7"/>
  <c r="D65" i="7" s="1"/>
  <c r="E65" i="7" s="1"/>
  <c r="C66" i="7"/>
  <c r="D66" i="7" s="1"/>
  <c r="H66" i="7" s="1"/>
  <c r="C67" i="7"/>
  <c r="D67" i="7" s="1"/>
  <c r="E67" i="7" s="1"/>
  <c r="C68" i="7"/>
  <c r="D68" i="7" s="1"/>
  <c r="F68" i="7" s="1"/>
  <c r="C69" i="7"/>
  <c r="D69" i="7" s="1"/>
  <c r="E69" i="7" s="1"/>
  <c r="C70" i="7"/>
  <c r="D70" i="7" s="1"/>
  <c r="H70" i="7" s="1"/>
  <c r="C71" i="7"/>
  <c r="D71" i="7" s="1"/>
  <c r="E71" i="7" s="1"/>
  <c r="C72" i="7"/>
  <c r="D72" i="7" s="1"/>
  <c r="F72" i="7" s="1"/>
  <c r="C73" i="7"/>
  <c r="D73" i="7" s="1"/>
  <c r="E73" i="7" s="1"/>
  <c r="C74" i="7"/>
  <c r="D74" i="7" s="1"/>
  <c r="H74" i="7" s="1"/>
  <c r="C75" i="7"/>
  <c r="D75" i="7" s="1"/>
  <c r="E75" i="7" s="1"/>
  <c r="C76" i="7"/>
  <c r="D76" i="7" s="1"/>
  <c r="F76" i="7" s="1"/>
  <c r="C77" i="7"/>
  <c r="D77" i="7" s="1"/>
  <c r="G77" i="7" s="1"/>
  <c r="C78" i="7"/>
  <c r="D78" i="7" s="1"/>
  <c r="H78" i="7" s="1"/>
  <c r="C79" i="7"/>
  <c r="D79" i="7" s="1"/>
  <c r="E79" i="7" s="1"/>
  <c r="C80" i="7"/>
  <c r="D80" i="7" s="1"/>
  <c r="F80" i="7" s="1"/>
  <c r="C81" i="7"/>
  <c r="D81" i="7" s="1"/>
  <c r="E81" i="7" s="1"/>
  <c r="C82" i="7"/>
  <c r="D82" i="7" s="1"/>
  <c r="H82" i="7" s="1"/>
  <c r="C83" i="7"/>
  <c r="D83" i="7" s="1"/>
  <c r="E83" i="7" s="1"/>
  <c r="C84" i="7"/>
  <c r="D84" i="7" s="1"/>
  <c r="F84" i="7" s="1"/>
  <c r="C85" i="7"/>
  <c r="D85" i="7" s="1"/>
  <c r="E85" i="7" s="1"/>
  <c r="C86" i="7"/>
  <c r="D86" i="7" s="1"/>
  <c r="H86" i="7" s="1"/>
  <c r="C87" i="7"/>
  <c r="D87" i="7" s="1"/>
  <c r="E87" i="7" s="1"/>
  <c r="C88" i="7"/>
  <c r="D88" i="7" s="1"/>
  <c r="F88" i="7" s="1"/>
  <c r="C89" i="7"/>
  <c r="D89" i="7" s="1"/>
  <c r="E89" i="7" s="1"/>
  <c r="C90" i="7"/>
  <c r="D90" i="7" s="1"/>
  <c r="H90" i="7" s="1"/>
  <c r="C91" i="7"/>
  <c r="D91" i="7" s="1"/>
  <c r="E91" i="7" s="1"/>
  <c r="C92" i="7"/>
  <c r="D92" i="7" s="1"/>
  <c r="F92" i="7" s="1"/>
  <c r="C93" i="7"/>
  <c r="D93" i="7" s="1"/>
  <c r="E93" i="7" s="1"/>
  <c r="C94" i="7"/>
  <c r="D94" i="7" s="1"/>
  <c r="H94" i="7" s="1"/>
  <c r="C95" i="7"/>
  <c r="D95" i="7" s="1"/>
  <c r="E95" i="7" s="1"/>
  <c r="C96" i="7"/>
  <c r="D96" i="7" s="1"/>
  <c r="F96" i="7" s="1"/>
  <c r="C97" i="7"/>
  <c r="D97" i="7" s="1"/>
  <c r="E97" i="7" s="1"/>
  <c r="C98" i="7"/>
  <c r="D98" i="7" s="1"/>
  <c r="H98" i="7" s="1"/>
  <c r="C99" i="7"/>
  <c r="D99" i="7" s="1"/>
  <c r="E99" i="7" s="1"/>
  <c r="C100" i="7"/>
  <c r="D100" i="7" s="1"/>
  <c r="F100" i="7" s="1"/>
  <c r="C101" i="7"/>
  <c r="D101" i="7" s="1"/>
  <c r="E101" i="7" s="1"/>
  <c r="C102" i="7"/>
  <c r="D102" i="7" s="1"/>
  <c r="H102" i="7" s="1"/>
  <c r="C103" i="7"/>
  <c r="D103" i="7" s="1"/>
  <c r="E103" i="7" s="1"/>
  <c r="C104" i="7"/>
  <c r="D104" i="7" s="1"/>
  <c r="F104" i="7" s="1"/>
  <c r="C105" i="7"/>
  <c r="D105" i="7" s="1"/>
  <c r="E105" i="7" s="1"/>
  <c r="C106" i="7"/>
  <c r="D106" i="7" s="1"/>
  <c r="E106" i="7" s="1"/>
  <c r="C107" i="7"/>
  <c r="D107" i="7" s="1"/>
  <c r="E107" i="7" s="1"/>
  <c r="C108" i="7"/>
  <c r="D108" i="7" s="1"/>
  <c r="F108" i="7" s="1"/>
  <c r="C109" i="7"/>
  <c r="D109" i="7" s="1"/>
  <c r="E109" i="7" s="1"/>
  <c r="C110" i="7"/>
  <c r="D110" i="7" s="1"/>
  <c r="E110" i="7" s="1"/>
  <c r="C111" i="7"/>
  <c r="D111" i="7" s="1"/>
  <c r="E111" i="7" s="1"/>
  <c r="C112" i="7"/>
  <c r="D112" i="7" s="1"/>
  <c r="F112" i="7" s="1"/>
  <c r="C113" i="7"/>
  <c r="D113" i="7" s="1"/>
  <c r="E113" i="7" s="1"/>
  <c r="C114" i="7"/>
  <c r="D114" i="7" s="1"/>
  <c r="E114" i="7" s="1"/>
  <c r="C115" i="7"/>
  <c r="D115" i="7" s="1"/>
  <c r="E115" i="7" s="1"/>
  <c r="C116" i="7"/>
  <c r="D116" i="7" s="1"/>
  <c r="F116" i="7" s="1"/>
  <c r="C117" i="7"/>
  <c r="D117" i="7" s="1"/>
  <c r="E117" i="7" s="1"/>
  <c r="C118" i="7"/>
  <c r="D118" i="7" s="1"/>
  <c r="E118" i="7" s="1"/>
  <c r="C119" i="7"/>
  <c r="D119" i="7" s="1"/>
  <c r="E119" i="7" s="1"/>
  <c r="C120" i="7"/>
  <c r="D120" i="7" s="1"/>
  <c r="F120" i="7" s="1"/>
  <c r="C121" i="7"/>
  <c r="D121" i="7" s="1"/>
  <c r="E121" i="7" s="1"/>
  <c r="C122" i="7"/>
  <c r="D122" i="7" s="1"/>
  <c r="E122" i="7" s="1"/>
  <c r="C123" i="7"/>
  <c r="D123" i="7" s="1"/>
  <c r="E123" i="7" s="1"/>
  <c r="C124" i="7"/>
  <c r="D124" i="7" s="1"/>
  <c r="F124" i="7" s="1"/>
  <c r="C125" i="7"/>
  <c r="D125" i="7" s="1"/>
  <c r="E125" i="7" s="1"/>
  <c r="C126" i="7"/>
  <c r="D126" i="7" s="1"/>
  <c r="E126" i="7" s="1"/>
  <c r="C127" i="7"/>
  <c r="D127" i="7" s="1"/>
  <c r="E127" i="7" s="1"/>
  <c r="C128" i="7"/>
  <c r="D128" i="7" s="1"/>
  <c r="F128" i="7" s="1"/>
  <c r="C129" i="7"/>
  <c r="D129" i="7" s="1"/>
  <c r="E129" i="7" s="1"/>
  <c r="C130" i="7"/>
  <c r="D130" i="7" s="1"/>
  <c r="E130" i="7" s="1"/>
  <c r="C131" i="7"/>
  <c r="D131" i="7" s="1"/>
  <c r="E131" i="7" s="1"/>
  <c r="C132" i="7"/>
  <c r="D132" i="7" s="1"/>
  <c r="F132" i="7" s="1"/>
  <c r="C133" i="7"/>
  <c r="D133" i="7" s="1"/>
  <c r="E133" i="7" s="1"/>
  <c r="C134" i="7"/>
  <c r="D134" i="7" s="1"/>
  <c r="E134" i="7" s="1"/>
  <c r="C135" i="7"/>
  <c r="D135" i="7" s="1"/>
  <c r="E135" i="7" s="1"/>
  <c r="C136" i="7"/>
  <c r="D136" i="7" s="1"/>
  <c r="F136" i="7" s="1"/>
  <c r="C137" i="7"/>
  <c r="D137" i="7" s="1"/>
  <c r="E137" i="7" s="1"/>
  <c r="C138" i="7"/>
  <c r="D138" i="7" s="1"/>
  <c r="E138" i="7" s="1"/>
  <c r="C139" i="7"/>
  <c r="D139" i="7" s="1"/>
  <c r="G139" i="7" s="1"/>
  <c r="C140" i="7"/>
  <c r="D140" i="7" s="1"/>
  <c r="F140" i="7" s="1"/>
  <c r="C141" i="7"/>
  <c r="D141" i="7" s="1"/>
  <c r="E141" i="7" s="1"/>
  <c r="C142" i="7"/>
  <c r="D142" i="7" s="1"/>
  <c r="E142" i="7" s="1"/>
  <c r="C143" i="7"/>
  <c r="D143" i="7" s="1"/>
  <c r="E143" i="7" s="1"/>
  <c r="C144" i="7"/>
  <c r="D144" i="7" s="1"/>
  <c r="F144" i="7" s="1"/>
  <c r="C145" i="7"/>
  <c r="D145" i="7" s="1"/>
  <c r="E145" i="7" s="1"/>
  <c r="C146" i="7"/>
  <c r="D146" i="7" s="1"/>
  <c r="E146" i="7" s="1"/>
  <c r="C147" i="7"/>
  <c r="D147" i="7" s="1"/>
  <c r="G147" i="7" s="1"/>
  <c r="C148" i="7"/>
  <c r="D148" i="7" s="1"/>
  <c r="F148" i="7" s="1"/>
  <c r="C149" i="7"/>
  <c r="D149" i="7" s="1"/>
  <c r="F149" i="7" s="1"/>
  <c r="C150" i="7"/>
  <c r="D150" i="7" s="1"/>
  <c r="E150" i="7" s="1"/>
  <c r="C151" i="7"/>
  <c r="D151" i="7" s="1"/>
  <c r="H151" i="7" s="1"/>
  <c r="C152" i="7"/>
  <c r="D152" i="7" s="1"/>
  <c r="F152" i="7" s="1"/>
  <c r="C153" i="7"/>
  <c r="D153" i="7" s="1"/>
  <c r="E153" i="7" s="1"/>
  <c r="C154" i="7"/>
  <c r="D154" i="7" s="1"/>
  <c r="E154" i="7" s="1"/>
  <c r="C155" i="7"/>
  <c r="D155" i="7" s="1"/>
  <c r="E155" i="7" s="1"/>
  <c r="C156" i="7"/>
  <c r="D156" i="7" s="1"/>
  <c r="F156" i="7" s="1"/>
  <c r="C157" i="7"/>
  <c r="D157" i="7" s="1"/>
  <c r="E157" i="7" s="1"/>
  <c r="C158" i="7"/>
  <c r="D158" i="7" s="1"/>
  <c r="G158" i="7" s="1"/>
  <c r="C159" i="7"/>
  <c r="D159" i="7" s="1"/>
  <c r="H159" i="7" s="1"/>
  <c r="C160" i="7"/>
  <c r="D160" i="7" s="1"/>
  <c r="F160" i="7" s="1"/>
  <c r="C161" i="7"/>
  <c r="D161" i="7" s="1"/>
  <c r="E161" i="7" s="1"/>
  <c r="C162" i="7"/>
  <c r="D162" i="7" s="1"/>
  <c r="E162" i="7" s="1"/>
  <c r="C163" i="7"/>
  <c r="D163" i="7" s="1"/>
  <c r="H163" i="7" s="1"/>
  <c r="C164" i="7"/>
  <c r="D164" i="7" s="1"/>
  <c r="F164" i="7" s="1"/>
  <c r="C165" i="7"/>
  <c r="D165" i="7" s="1"/>
  <c r="F165" i="7" s="1"/>
  <c r="C166" i="7"/>
  <c r="D166" i="7" s="1"/>
  <c r="E166" i="7" s="1"/>
  <c r="C167" i="7"/>
  <c r="D167" i="7" s="1"/>
  <c r="H167" i="7" s="1"/>
  <c r="C168" i="7"/>
  <c r="D168" i="7" s="1"/>
  <c r="F168" i="7" s="1"/>
  <c r="C169" i="7"/>
  <c r="D169" i="7" s="1"/>
  <c r="E169" i="7" s="1"/>
  <c r="C170" i="7"/>
  <c r="D170" i="7" s="1"/>
  <c r="G170" i="7" s="1"/>
  <c r="C171" i="7"/>
  <c r="D171" i="7" s="1"/>
  <c r="E171" i="7" s="1"/>
  <c r="C172" i="7"/>
  <c r="D172" i="7" s="1"/>
  <c r="F172" i="7" s="1"/>
  <c r="C173" i="7"/>
  <c r="D173" i="7" s="1"/>
  <c r="E173" i="7" s="1"/>
  <c r="C174" i="7"/>
  <c r="D174" i="7" s="1"/>
  <c r="E174" i="7" s="1"/>
  <c r="C175" i="7"/>
  <c r="D175" i="7" s="1"/>
  <c r="H175" i="7" s="1"/>
  <c r="C176" i="7"/>
  <c r="D176" i="7" s="1"/>
  <c r="F176" i="7" s="1"/>
  <c r="C177" i="7"/>
  <c r="D177" i="7" s="1"/>
  <c r="E177" i="7" s="1"/>
  <c r="C178" i="7"/>
  <c r="D178" i="7" s="1"/>
  <c r="E178" i="7" s="1"/>
  <c r="C179" i="7"/>
  <c r="D179" i="7" s="1"/>
  <c r="H179" i="7" s="1"/>
  <c r="C180" i="7"/>
  <c r="D180" i="7" s="1"/>
  <c r="E180" i="7" s="1"/>
  <c r="C181" i="7"/>
  <c r="D181" i="7" s="1"/>
  <c r="F181" i="7" s="1"/>
  <c r="C182" i="7"/>
  <c r="D182" i="7" s="1"/>
  <c r="E182" i="7" s="1"/>
  <c r="C183" i="7"/>
  <c r="D183" i="7" s="1"/>
  <c r="H183" i="7" s="1"/>
  <c r="C184" i="7"/>
  <c r="D184" i="7" s="1"/>
  <c r="E184" i="7" s="1"/>
  <c r="C185" i="7"/>
  <c r="D185" i="7" s="1"/>
  <c r="E185" i="7" s="1"/>
  <c r="C186" i="7"/>
  <c r="D186" i="7" s="1"/>
  <c r="E186" i="7" s="1"/>
  <c r="C187" i="7"/>
  <c r="D187" i="7" s="1"/>
  <c r="E187" i="7" s="1"/>
  <c r="C188" i="7"/>
  <c r="D188" i="7" s="1"/>
  <c r="E188" i="7" s="1"/>
  <c r="C189" i="7"/>
  <c r="D189" i="7" s="1"/>
  <c r="E189" i="7" s="1"/>
  <c r="C190" i="7"/>
  <c r="D190" i="7" s="1"/>
  <c r="G190" i="7" s="1"/>
  <c r="C191" i="7"/>
  <c r="D191" i="7" s="1"/>
  <c r="H191" i="7" s="1"/>
  <c r="C192" i="7"/>
  <c r="D192" i="7" s="1"/>
  <c r="E192" i="7" s="1"/>
  <c r="C193" i="7"/>
  <c r="D193" i="7" s="1"/>
  <c r="E193" i="7" s="1"/>
  <c r="C194" i="7"/>
  <c r="D194" i="7" s="1"/>
  <c r="E194" i="7" s="1"/>
  <c r="C195" i="7"/>
  <c r="D195" i="7" s="1"/>
  <c r="H195" i="7" s="1"/>
  <c r="C196" i="7"/>
  <c r="D196" i="7" s="1"/>
  <c r="E196" i="7" s="1"/>
  <c r="C197" i="7"/>
  <c r="D197" i="7" s="1"/>
  <c r="F197" i="7" s="1"/>
  <c r="C198" i="7"/>
  <c r="D198" i="7" s="1"/>
  <c r="E198" i="7" s="1"/>
  <c r="C199" i="7"/>
  <c r="D199" i="7" s="1"/>
  <c r="H199" i="7" s="1"/>
  <c r="C200" i="7"/>
  <c r="D200" i="7" s="1"/>
  <c r="E200" i="7" s="1"/>
  <c r="C201" i="7"/>
  <c r="D201" i="7" s="1"/>
  <c r="E201" i="7" s="1"/>
  <c r="C202" i="7"/>
  <c r="D202" i="7" s="1"/>
  <c r="E202" i="7" s="1"/>
  <c r="C203" i="7"/>
  <c r="D203" i="7" s="1"/>
  <c r="E203" i="7" s="1"/>
  <c r="C204" i="7"/>
  <c r="D204" i="7" s="1"/>
  <c r="E204" i="7" s="1"/>
  <c r="C205" i="7"/>
  <c r="D205" i="7" s="1"/>
  <c r="E205" i="7" s="1"/>
  <c r="C206" i="7"/>
  <c r="D206" i="7" s="1"/>
  <c r="G206" i="7" s="1"/>
  <c r="C207" i="7"/>
  <c r="D207" i="7" s="1"/>
  <c r="H207" i="7" s="1"/>
  <c r="C208" i="7"/>
  <c r="D208" i="7" s="1"/>
  <c r="E208" i="7" s="1"/>
  <c r="C209" i="7"/>
  <c r="D209" i="7" s="1"/>
  <c r="E209" i="7" s="1"/>
  <c r="C210" i="7"/>
  <c r="D210" i="7" s="1"/>
  <c r="E210" i="7" s="1"/>
  <c r="C211" i="7"/>
  <c r="D211" i="7" s="1"/>
  <c r="H211" i="7" s="1"/>
  <c r="C212" i="7"/>
  <c r="D212" i="7" s="1"/>
  <c r="E212" i="7" s="1"/>
  <c r="C213" i="7"/>
  <c r="D213" i="7" s="1"/>
  <c r="F213" i="7" s="1"/>
  <c r="C214" i="7"/>
  <c r="D214" i="7" s="1"/>
  <c r="E214" i="7" s="1"/>
  <c r="C215" i="7"/>
  <c r="D215" i="7" s="1"/>
  <c r="H215" i="7" s="1"/>
  <c r="C216" i="7"/>
  <c r="D216" i="7" s="1"/>
  <c r="E216" i="7" s="1"/>
  <c r="C217" i="7"/>
  <c r="D217" i="7" s="1"/>
  <c r="E217" i="7" s="1"/>
  <c r="C218" i="7"/>
  <c r="D218" i="7" s="1"/>
  <c r="E218" i="7" s="1"/>
  <c r="C219" i="7"/>
  <c r="D219" i="7" s="1"/>
  <c r="H219" i="7" s="1"/>
  <c r="C220" i="7"/>
  <c r="D220" i="7" s="1"/>
  <c r="G220" i="7" s="1"/>
  <c r="C221" i="7"/>
  <c r="D221" i="7" s="1"/>
  <c r="F221" i="7" s="1"/>
  <c r="C222" i="7"/>
  <c r="D222" i="7" s="1"/>
  <c r="E222" i="7" s="1"/>
  <c r="C223" i="7"/>
  <c r="D223" i="7" s="1"/>
  <c r="F223" i="7" s="1"/>
  <c r="C224" i="7"/>
  <c r="D224" i="7" s="1"/>
  <c r="E224" i="7" s="1"/>
  <c r="C225" i="7"/>
  <c r="D225" i="7" s="1"/>
  <c r="E225" i="7" s="1"/>
  <c r="C226" i="7"/>
  <c r="D226" i="7" s="1"/>
  <c r="E226" i="7" s="1"/>
  <c r="C227" i="7"/>
  <c r="D227" i="7" s="1"/>
  <c r="H227" i="7" s="1"/>
  <c r="C228" i="7"/>
  <c r="D228" i="7" s="1"/>
  <c r="G228" i="7" s="1"/>
  <c r="C229" i="7"/>
  <c r="D229" i="7" s="1"/>
  <c r="F229" i="7" s="1"/>
  <c r="C230" i="7"/>
  <c r="D230" i="7" s="1"/>
  <c r="G230" i="7" s="1"/>
  <c r="C231" i="7"/>
  <c r="D231" i="7" s="1"/>
  <c r="E231" i="7" s="1"/>
  <c r="C232" i="7"/>
  <c r="D232" i="7" s="1"/>
  <c r="E232" i="7" s="1"/>
  <c r="C233" i="7"/>
  <c r="D233" i="7" s="1"/>
  <c r="E233" i="7" s="1"/>
  <c r="C35" i="7"/>
  <c r="D35" i="7" s="1"/>
  <c r="H35" i="7" s="1"/>
  <c r="C36" i="7"/>
  <c r="D36" i="7" s="1"/>
  <c r="E36" i="7" s="1"/>
  <c r="C37" i="7"/>
  <c r="D37" i="7" s="1"/>
  <c r="E37" i="7" s="1"/>
  <c r="C34" i="7"/>
  <c r="D34" i="7" s="1"/>
  <c r="E34" i="7" s="1"/>
  <c r="M28" i="7"/>
  <c r="M24" i="7"/>
  <c r="M25" i="7"/>
  <c r="M26" i="7"/>
  <c r="M27" i="7"/>
  <c r="M17" i="7"/>
  <c r="M18" i="7"/>
  <c r="M19" i="7"/>
  <c r="M20" i="7"/>
  <c r="M21" i="7"/>
  <c r="M22" i="7"/>
  <c r="M23" i="7"/>
  <c r="J25" i="7"/>
  <c r="J26" i="7"/>
  <c r="J27" i="7"/>
  <c r="J22" i="7"/>
  <c r="J23" i="7"/>
  <c r="J24" i="7"/>
  <c r="J17" i="7"/>
  <c r="J18" i="7"/>
  <c r="J19" i="7"/>
  <c r="J20" i="7"/>
  <c r="J21" i="7"/>
  <c r="J11" i="7"/>
  <c r="J12" i="7"/>
  <c r="J13" i="7"/>
  <c r="J14" i="7"/>
  <c r="I12" i="7"/>
  <c r="I13" i="7" s="1"/>
  <c r="I14" i="7" s="1"/>
  <c r="F226" i="7" l="1"/>
  <c r="F218" i="7"/>
  <c r="F210" i="7"/>
  <c r="F202" i="7"/>
  <c r="F194" i="7"/>
  <c r="F186" i="7"/>
  <c r="F174" i="7"/>
  <c r="F166" i="7"/>
  <c r="F158" i="7"/>
  <c r="F150" i="7"/>
  <c r="F142" i="7"/>
  <c r="F134" i="7"/>
  <c r="F126" i="7"/>
  <c r="F118" i="7"/>
  <c r="F110" i="7"/>
  <c r="F102" i="7"/>
  <c r="F94" i="7"/>
  <c r="F82" i="7"/>
  <c r="F78" i="7"/>
  <c r="F70" i="7"/>
  <c r="F62" i="7"/>
  <c r="F42" i="7"/>
  <c r="F233" i="7"/>
  <c r="F225" i="7"/>
  <c r="F217" i="7"/>
  <c r="F209" i="7"/>
  <c r="F205" i="7"/>
  <c r="F201" i="7"/>
  <c r="F193" i="7"/>
  <c r="F189" i="7"/>
  <c r="F185" i="7"/>
  <c r="F177" i="7"/>
  <c r="F173" i="7"/>
  <c r="F169" i="7"/>
  <c r="F161" i="7"/>
  <c r="F157" i="7"/>
  <c r="F153" i="7"/>
  <c r="F145" i="7"/>
  <c r="F141" i="7"/>
  <c r="F137" i="7"/>
  <c r="F133" i="7"/>
  <c r="F129" i="7"/>
  <c r="F125" i="7"/>
  <c r="F121" i="7"/>
  <c r="F117" i="7"/>
  <c r="F113" i="7"/>
  <c r="F109" i="7"/>
  <c r="F105" i="7"/>
  <c r="F101" i="7"/>
  <c r="F97" i="7"/>
  <c r="F93" i="7"/>
  <c r="F89" i="7"/>
  <c r="F85" i="7"/>
  <c r="F81" i="7"/>
  <c r="F77" i="7"/>
  <c r="F73" i="7"/>
  <c r="F69" i="7"/>
  <c r="F65" i="7"/>
  <c r="F61" i="7"/>
  <c r="F57" i="7"/>
  <c r="F53" i="7"/>
  <c r="F49" i="7"/>
  <c r="F45" i="7"/>
  <c r="F41" i="7"/>
  <c r="F37" i="7"/>
  <c r="F230" i="7"/>
  <c r="F222" i="7"/>
  <c r="F214" i="7"/>
  <c r="F206" i="7"/>
  <c r="F198" i="7"/>
  <c r="F190" i="7"/>
  <c r="F182" i="7"/>
  <c r="F178" i="7"/>
  <c r="F170" i="7"/>
  <c r="F162" i="7"/>
  <c r="F154" i="7"/>
  <c r="F146" i="7"/>
  <c r="F138" i="7"/>
  <c r="F130" i="7"/>
  <c r="F122" i="7"/>
  <c r="F114" i="7"/>
  <c r="F106" i="7"/>
  <c r="F98" i="7"/>
  <c r="F90" i="7"/>
  <c r="F86" i="7"/>
  <c r="F74" i="7"/>
  <c r="F66" i="7"/>
  <c r="F58" i="7"/>
  <c r="F54" i="7"/>
  <c r="F50" i="7"/>
  <c r="F46" i="7"/>
  <c r="F38" i="7"/>
  <c r="F232" i="7"/>
  <c r="F228" i="7"/>
  <c r="F224" i="7"/>
  <c r="F220" i="7"/>
  <c r="F216" i="7"/>
  <c r="F212" i="7"/>
  <c r="F208" i="7"/>
  <c r="F204" i="7"/>
  <c r="F200" i="7"/>
  <c r="F196" i="7"/>
  <c r="F192" i="7"/>
  <c r="F188" i="7"/>
  <c r="F184" i="7"/>
  <c r="F180" i="7"/>
  <c r="F36" i="7"/>
  <c r="F231" i="7"/>
  <c r="F227" i="7"/>
  <c r="F219" i="7"/>
  <c r="F215" i="7"/>
  <c r="F211" i="7"/>
  <c r="F207" i="7"/>
  <c r="F203" i="7"/>
  <c r="F199" i="7"/>
  <c r="F195" i="7"/>
  <c r="F191" i="7"/>
  <c r="F187" i="7"/>
  <c r="F183" i="7"/>
  <c r="F179" i="7"/>
  <c r="F175" i="7"/>
  <c r="F171" i="7"/>
  <c r="F167" i="7"/>
  <c r="F163" i="7"/>
  <c r="F159" i="7"/>
  <c r="F155" i="7"/>
  <c r="F151" i="7"/>
  <c r="F147" i="7"/>
  <c r="F143" i="7"/>
  <c r="F139" i="7"/>
  <c r="F135" i="7"/>
  <c r="F131" i="7"/>
  <c r="F127" i="7"/>
  <c r="F123" i="7"/>
  <c r="F119" i="7"/>
  <c r="F115" i="7"/>
  <c r="F111" i="7"/>
  <c r="F107" i="7"/>
  <c r="F103" i="7"/>
  <c r="F99" i="7"/>
  <c r="F95" i="7"/>
  <c r="F91" i="7"/>
  <c r="F87" i="7"/>
  <c r="F83" i="7"/>
  <c r="F79" i="7"/>
  <c r="F75" i="7"/>
  <c r="F71" i="7"/>
  <c r="F67" i="7"/>
  <c r="F63" i="7"/>
  <c r="F59" i="7"/>
  <c r="F55" i="7"/>
  <c r="F51" i="7"/>
  <c r="F47" i="7"/>
  <c r="F43" i="7"/>
  <c r="F39" i="7"/>
  <c r="F35" i="7"/>
  <c r="H229" i="7"/>
  <c r="H220" i="7"/>
  <c r="H209" i="7"/>
  <c r="H197" i="7"/>
  <c r="H188" i="7"/>
  <c r="H177" i="7"/>
  <c r="H145" i="7"/>
  <c r="H113" i="7"/>
  <c r="H81" i="7"/>
  <c r="H49" i="7"/>
  <c r="H228" i="7"/>
  <c r="H214" i="7"/>
  <c r="H208" i="7"/>
  <c r="H196" i="7"/>
  <c r="H182" i="7"/>
  <c r="H169" i="7"/>
  <c r="H137" i="7"/>
  <c r="H105" i="7"/>
  <c r="H73" i="7"/>
  <c r="H41" i="7"/>
  <c r="H225" i="7"/>
  <c r="H213" i="7"/>
  <c r="H204" i="7"/>
  <c r="H193" i="7"/>
  <c r="H181" i="7"/>
  <c r="H161" i="7"/>
  <c r="H129" i="7"/>
  <c r="H97" i="7"/>
  <c r="H65" i="7"/>
  <c r="H37" i="7"/>
  <c r="H230" i="7"/>
  <c r="H224" i="7"/>
  <c r="H212" i="7"/>
  <c r="H198" i="7"/>
  <c r="H192" i="7"/>
  <c r="H180" i="7"/>
  <c r="H153" i="7"/>
  <c r="H121" i="7"/>
  <c r="H89" i="7"/>
  <c r="H57" i="7"/>
  <c r="H36" i="7"/>
  <c r="H218" i="7"/>
  <c r="H202" i="7"/>
  <c r="H186" i="7"/>
  <c r="H174" i="7"/>
  <c r="H166" i="7"/>
  <c r="H158" i="7"/>
  <c r="H150" i="7"/>
  <c r="H142" i="7"/>
  <c r="H134" i="7"/>
  <c r="H126" i="7"/>
  <c r="H118" i="7"/>
  <c r="H110" i="7"/>
  <c r="H233" i="7"/>
  <c r="H222" i="7"/>
  <c r="H217" i="7"/>
  <c r="H206" i="7"/>
  <c r="H201" i="7"/>
  <c r="H190" i="7"/>
  <c r="H185" i="7"/>
  <c r="H173" i="7"/>
  <c r="H165" i="7"/>
  <c r="H157" i="7"/>
  <c r="H149" i="7"/>
  <c r="H141" i="7"/>
  <c r="H133" i="7"/>
  <c r="H125" i="7"/>
  <c r="H117" i="7"/>
  <c r="H109" i="7"/>
  <c r="H101" i="7"/>
  <c r="H93" i="7"/>
  <c r="H85" i="7"/>
  <c r="H77" i="7"/>
  <c r="H69" i="7"/>
  <c r="H61" i="7"/>
  <c r="H53" i="7"/>
  <c r="H45" i="7"/>
  <c r="E176" i="7"/>
  <c r="H176" i="7"/>
  <c r="E172" i="7"/>
  <c r="H172" i="7"/>
  <c r="E168" i="7"/>
  <c r="H168" i="7"/>
  <c r="E164" i="7"/>
  <c r="H164" i="7"/>
  <c r="E160" i="7"/>
  <c r="H160" i="7"/>
  <c r="E156" i="7"/>
  <c r="H156" i="7"/>
  <c r="E152" i="7"/>
  <c r="H152" i="7"/>
  <c r="E148" i="7"/>
  <c r="H148" i="7"/>
  <c r="E144" i="7"/>
  <c r="H144" i="7"/>
  <c r="E140" i="7"/>
  <c r="H140" i="7"/>
  <c r="H136" i="7"/>
  <c r="E132" i="7"/>
  <c r="H132" i="7"/>
  <c r="E128" i="7"/>
  <c r="H128" i="7"/>
  <c r="E124" i="7"/>
  <c r="H124" i="7"/>
  <c r="H120" i="7"/>
  <c r="E116" i="7"/>
  <c r="H116" i="7"/>
  <c r="E112" i="7"/>
  <c r="H112" i="7"/>
  <c r="E108" i="7"/>
  <c r="H108" i="7"/>
  <c r="E104" i="7"/>
  <c r="H104" i="7"/>
  <c r="E100" i="7"/>
  <c r="H100" i="7"/>
  <c r="E96" i="7"/>
  <c r="H96" i="7"/>
  <c r="E92" i="7"/>
  <c r="H92" i="7"/>
  <c r="E88" i="7"/>
  <c r="H88" i="7"/>
  <c r="E84" i="7"/>
  <c r="H84" i="7"/>
  <c r="E80" i="7"/>
  <c r="H80" i="7"/>
  <c r="E76" i="7"/>
  <c r="H76" i="7"/>
  <c r="H72" i="7"/>
  <c r="E68" i="7"/>
  <c r="H68" i="7"/>
  <c r="E64" i="7"/>
  <c r="H64" i="7"/>
  <c r="E60" i="7"/>
  <c r="H60" i="7"/>
  <c r="H56" i="7"/>
  <c r="E52" i="7"/>
  <c r="H52" i="7"/>
  <c r="E48" i="7"/>
  <c r="H48" i="7"/>
  <c r="E44" i="7"/>
  <c r="H44" i="7"/>
  <c r="E40" i="7"/>
  <c r="H40" i="7"/>
  <c r="H232" i="7"/>
  <c r="H226" i="7"/>
  <c r="H221" i="7"/>
  <c r="H216" i="7"/>
  <c r="H210" i="7"/>
  <c r="H205" i="7"/>
  <c r="H200" i="7"/>
  <c r="H194" i="7"/>
  <c r="H189" i="7"/>
  <c r="H184" i="7"/>
  <c r="H178" i="7"/>
  <c r="H170" i="7"/>
  <c r="H162" i="7"/>
  <c r="H154" i="7"/>
  <c r="H146" i="7"/>
  <c r="H138" i="7"/>
  <c r="H130" i="7"/>
  <c r="H122" i="7"/>
  <c r="H114" i="7"/>
  <c r="H106" i="7"/>
  <c r="H231" i="7"/>
  <c r="H223" i="7"/>
  <c r="H203" i="7"/>
  <c r="H187" i="7"/>
  <c r="H171" i="7"/>
  <c r="H155" i="7"/>
  <c r="H147" i="7"/>
  <c r="H143" i="7"/>
  <c r="H139" i="7"/>
  <c r="H135" i="7"/>
  <c r="H131" i="7"/>
  <c r="H127" i="7"/>
  <c r="H123" i="7"/>
  <c r="H119" i="7"/>
  <c r="H115" i="7"/>
  <c r="H111" i="7"/>
  <c r="H107" i="7"/>
  <c r="H103" i="7"/>
  <c r="H99" i="7"/>
  <c r="H95" i="7"/>
  <c r="H91" i="7"/>
  <c r="H87" i="7"/>
  <c r="H83" i="7"/>
  <c r="H79" i="7"/>
  <c r="H75" i="7"/>
  <c r="H71" i="7"/>
  <c r="H67" i="7"/>
  <c r="H63" i="7"/>
  <c r="H59" i="7"/>
  <c r="H55" i="7"/>
  <c r="H51" i="7"/>
  <c r="H47" i="7"/>
  <c r="H43" i="7"/>
  <c r="H39" i="7"/>
  <c r="H34" i="7"/>
  <c r="G222" i="7"/>
  <c r="G126" i="7"/>
  <c r="G210" i="7"/>
  <c r="G178" i="7"/>
  <c r="G146" i="7"/>
  <c r="G114" i="7"/>
  <c r="G174" i="7"/>
  <c r="G142" i="7"/>
  <c r="G110" i="7"/>
  <c r="G226" i="7"/>
  <c r="G194" i="7"/>
  <c r="G162" i="7"/>
  <c r="G130" i="7"/>
  <c r="G37" i="7"/>
  <c r="E98" i="7"/>
  <c r="G98" i="7"/>
  <c r="E94" i="7"/>
  <c r="G94" i="7"/>
  <c r="E82" i="7"/>
  <c r="G82" i="7"/>
  <c r="E74" i="7"/>
  <c r="G74" i="7"/>
  <c r="E66" i="7"/>
  <c r="G66" i="7"/>
  <c r="E62" i="7"/>
  <c r="G62" i="7"/>
  <c r="E54" i="7"/>
  <c r="G54" i="7"/>
  <c r="G50" i="7"/>
  <c r="E46" i="7"/>
  <c r="G46" i="7"/>
  <c r="E42" i="7"/>
  <c r="G42" i="7"/>
  <c r="E38" i="7"/>
  <c r="G38" i="7"/>
  <c r="G218" i="7"/>
  <c r="G202" i="7"/>
  <c r="G186" i="7"/>
  <c r="G154" i="7"/>
  <c r="G138" i="7"/>
  <c r="G122" i="7"/>
  <c r="G106" i="7"/>
  <c r="E35" i="7"/>
  <c r="G35" i="7"/>
  <c r="E102" i="7"/>
  <c r="G102" i="7"/>
  <c r="E90" i="7"/>
  <c r="G90" i="7"/>
  <c r="E86" i="7"/>
  <c r="G86" i="7"/>
  <c r="E78" i="7"/>
  <c r="G78" i="7"/>
  <c r="E70" i="7"/>
  <c r="G70" i="7"/>
  <c r="E58" i="7"/>
  <c r="G58" i="7"/>
  <c r="G214" i="7"/>
  <c r="G198" i="7"/>
  <c r="G182" i="7"/>
  <c r="G166" i="7"/>
  <c r="G150" i="7"/>
  <c r="G134" i="7"/>
  <c r="G118" i="7"/>
  <c r="G233" i="7"/>
  <c r="G225" i="7"/>
  <c r="G217" i="7"/>
  <c r="G209" i="7"/>
  <c r="G201" i="7"/>
  <c r="G193" i="7"/>
  <c r="G185" i="7"/>
  <c r="G181" i="7"/>
  <c r="G173" i="7"/>
  <c r="G165" i="7"/>
  <c r="G157" i="7"/>
  <c r="G149" i="7"/>
  <c r="G141" i="7"/>
  <c r="G133" i="7"/>
  <c r="G125" i="7"/>
  <c r="G117" i="7"/>
  <c r="G109" i="7"/>
  <c r="G97" i="7"/>
  <c r="G232" i="7"/>
  <c r="G224" i="7"/>
  <c r="G216" i="7"/>
  <c r="G212" i="7"/>
  <c r="G208" i="7"/>
  <c r="G204" i="7"/>
  <c r="G200" i="7"/>
  <c r="G196" i="7"/>
  <c r="G192" i="7"/>
  <c r="G188" i="7"/>
  <c r="G184" i="7"/>
  <c r="G180" i="7"/>
  <c r="G176" i="7"/>
  <c r="G172" i="7"/>
  <c r="G168" i="7"/>
  <c r="G164" i="7"/>
  <c r="G160" i="7"/>
  <c r="G156" i="7"/>
  <c r="G152" i="7"/>
  <c r="G148" i="7"/>
  <c r="G144" i="7"/>
  <c r="G140" i="7"/>
  <c r="G136" i="7"/>
  <c r="G132" i="7"/>
  <c r="G128" i="7"/>
  <c r="G124" i="7"/>
  <c r="G120" i="7"/>
  <c r="G116" i="7"/>
  <c r="G112" i="7"/>
  <c r="G108" i="7"/>
  <c r="G104" i="7"/>
  <c r="G100" i="7"/>
  <c r="G96" i="7"/>
  <c r="G92" i="7"/>
  <c r="G88" i="7"/>
  <c r="G84" i="7"/>
  <c r="G80" i="7"/>
  <c r="G76" i="7"/>
  <c r="G72" i="7"/>
  <c r="G68" i="7"/>
  <c r="G64" i="7"/>
  <c r="G60" i="7"/>
  <c r="G56" i="7"/>
  <c r="G52" i="7"/>
  <c r="G48" i="7"/>
  <c r="G44" i="7"/>
  <c r="G40" i="7"/>
  <c r="G36" i="7"/>
  <c r="G229" i="7"/>
  <c r="G221" i="7"/>
  <c r="G213" i="7"/>
  <c r="G205" i="7"/>
  <c r="G197" i="7"/>
  <c r="G189" i="7"/>
  <c r="G177" i="7"/>
  <c r="G169" i="7"/>
  <c r="G161" i="7"/>
  <c r="G153" i="7"/>
  <c r="G145" i="7"/>
  <c r="G137" i="7"/>
  <c r="G129" i="7"/>
  <c r="G121" i="7"/>
  <c r="G113" i="7"/>
  <c r="G105" i="7"/>
  <c r="G101" i="7"/>
  <c r="G93" i="7"/>
  <c r="G89" i="7"/>
  <c r="G85" i="7"/>
  <c r="G81" i="7"/>
  <c r="G73" i="7"/>
  <c r="G69" i="7"/>
  <c r="G65" i="7"/>
  <c r="G61" i="7"/>
  <c r="G57" i="7"/>
  <c r="G53" i="7"/>
  <c r="G49" i="7"/>
  <c r="G45" i="7"/>
  <c r="G41" i="7"/>
  <c r="G231" i="7"/>
  <c r="G227" i="7"/>
  <c r="G223" i="7"/>
  <c r="G219" i="7"/>
  <c r="G215" i="7"/>
  <c r="G211" i="7"/>
  <c r="G207" i="7"/>
  <c r="G203" i="7"/>
  <c r="G199" i="7"/>
  <c r="G195" i="7"/>
  <c r="G191" i="7"/>
  <c r="G187" i="7"/>
  <c r="G183" i="7"/>
  <c r="G179" i="7"/>
  <c r="G175" i="7"/>
  <c r="G171" i="7"/>
  <c r="G167" i="7"/>
  <c r="G163" i="7"/>
  <c r="G159" i="7"/>
  <c r="G155" i="7"/>
  <c r="G151" i="7"/>
  <c r="G143" i="7"/>
  <c r="G135" i="7"/>
  <c r="G131" i="7"/>
  <c r="G127" i="7"/>
  <c r="G123" i="7"/>
  <c r="G119" i="7"/>
  <c r="G115" i="7"/>
  <c r="G111" i="7"/>
  <c r="G107" i="7"/>
  <c r="G103" i="7"/>
  <c r="G99" i="7"/>
  <c r="G95" i="7"/>
  <c r="G91" i="7"/>
  <c r="G87" i="7"/>
  <c r="G83" i="7"/>
  <c r="G79" i="7"/>
  <c r="G75" i="7"/>
  <c r="G71" i="7"/>
  <c r="G67" i="7"/>
  <c r="G63" i="7"/>
  <c r="G59" i="7"/>
  <c r="G55" i="7"/>
  <c r="G51" i="7"/>
  <c r="G47" i="7"/>
  <c r="G43" i="7"/>
  <c r="G39" i="7"/>
  <c r="G34" i="7"/>
  <c r="F34" i="7"/>
  <c r="E190" i="7"/>
  <c r="E229" i="7"/>
  <c r="E221" i="7"/>
  <c r="E213" i="7"/>
  <c r="E197" i="7"/>
  <c r="E181" i="7"/>
  <c r="E165" i="7"/>
  <c r="E149" i="7"/>
  <c r="E77" i="7"/>
  <c r="E230" i="7"/>
  <c r="E206" i="7"/>
  <c r="E170" i="7"/>
  <c r="E158" i="7"/>
  <c r="E50" i="7"/>
  <c r="E228" i="7"/>
  <c r="E220" i="7"/>
  <c r="E136" i="7"/>
  <c r="E120" i="7"/>
  <c r="E72" i="7"/>
  <c r="E56" i="7"/>
  <c r="E227" i="7"/>
  <c r="E223" i="7"/>
  <c r="E219" i="7"/>
  <c r="E215" i="7"/>
  <c r="E211" i="7"/>
  <c r="E207" i="7"/>
  <c r="E199" i="7"/>
  <c r="E195" i="7"/>
  <c r="E191" i="7"/>
  <c r="E183" i="7"/>
  <c r="E179" i="7"/>
  <c r="E175" i="7"/>
  <c r="E167" i="7"/>
  <c r="E163" i="7"/>
  <c r="E159" i="7"/>
  <c r="E151" i="7"/>
  <c r="E147" i="7"/>
  <c r="E139" i="7"/>
  <c r="D28" i="6"/>
  <c r="H31" i="7" l="1"/>
  <c r="F31" i="7"/>
  <c r="G31" i="7"/>
  <c r="E31" i="7"/>
  <c r="H32" i="7"/>
  <c r="G32" i="7"/>
  <c r="F32" i="7"/>
  <c r="E32" i="7"/>
</calcChain>
</file>

<file path=xl/sharedStrings.xml><?xml version="1.0" encoding="utf-8"?>
<sst xmlns="http://schemas.openxmlformats.org/spreadsheetml/2006/main" count="436" uniqueCount="83">
  <si>
    <t>Demand</t>
  </si>
  <si>
    <t>Price</t>
  </si>
  <si>
    <t>Probability</t>
  </si>
  <si>
    <t>Unit Production Cost</t>
  </si>
  <si>
    <t xml:space="preserve">Cost </t>
  </si>
  <si>
    <t>Qunatity</t>
  </si>
  <si>
    <t>Quantity</t>
  </si>
  <si>
    <t>3500 - up</t>
  </si>
  <si>
    <t>Discounted</t>
  </si>
  <si>
    <t>Selling Price per Unit</t>
  </si>
  <si>
    <t>0 - 3499</t>
  </si>
  <si>
    <t>0 - 2499</t>
  </si>
  <si>
    <t>2500 - 3999</t>
  </si>
  <si>
    <t>4000 - up</t>
  </si>
  <si>
    <t>Machine</t>
  </si>
  <si>
    <t>Rent</t>
  </si>
  <si>
    <t>A</t>
  </si>
  <si>
    <t>B</t>
  </si>
  <si>
    <t>Historical Weekly Demand Distribution</t>
  </si>
  <si>
    <t>Capacity</t>
  </si>
  <si>
    <t>Pittsburgh Plastics</t>
  </si>
  <si>
    <t>Pittsburgh Iron</t>
  </si>
  <si>
    <t>Plastics of Kent</t>
  </si>
  <si>
    <t>US Steel</t>
  </si>
  <si>
    <t>Wichita Plastics, Inc.</t>
  </si>
  <si>
    <t>Plano Metals, Inc.</t>
  </si>
  <si>
    <t>The Best Plastics of USA</t>
  </si>
  <si>
    <t>Dallas Chemical factory</t>
  </si>
  <si>
    <t>Jack</t>
  </si>
  <si>
    <t>Lisa</t>
  </si>
  <si>
    <t>Mike</t>
  </si>
  <si>
    <t>Peter</t>
  </si>
  <si>
    <t>Stephanie</t>
  </si>
  <si>
    <t>Heather</t>
  </si>
  <si>
    <t>Marty</t>
  </si>
  <si>
    <t>Jeff</t>
  </si>
  <si>
    <t>Business</t>
  </si>
  <si>
    <t>Sales person</t>
  </si>
  <si>
    <t>Amount</t>
  </si>
  <si>
    <t>Use Pivot table to list the sales by each agent to a business dealing in Plastic.</t>
  </si>
  <si>
    <r>
      <t xml:space="preserve">You must use proper filtering technique.  A </t>
    </r>
    <r>
      <rPr>
        <i/>
        <sz val="11"/>
        <color theme="1"/>
        <rFont val="Lucida Fax"/>
        <family val="1"/>
      </rPr>
      <t>Filter by Selection</t>
    </r>
    <r>
      <rPr>
        <sz val="11"/>
        <color theme="1"/>
        <rFont val="Lucida Fax"/>
        <family val="2"/>
      </rPr>
      <t xml:space="preserve"> is not to be used. </t>
    </r>
  </si>
  <si>
    <t xml:space="preserve">Must submit via eLearning.  No emailing allowed. </t>
  </si>
  <si>
    <t>Must be in English only.</t>
  </si>
  <si>
    <t>Must not miss the deadline.</t>
  </si>
  <si>
    <t xml:space="preserve">Only 1 submission allowed.  So double check the file before submission.  </t>
  </si>
  <si>
    <t xml:space="preserve">Submit 1 file  per group.  </t>
  </si>
  <si>
    <t>Group Member</t>
  </si>
  <si>
    <t>NetID</t>
  </si>
  <si>
    <t xml:space="preserve">Based on my Last semester's experience:  </t>
  </si>
  <si>
    <t xml:space="preserve">Once a team member submits a file, that will be the final file.  </t>
  </si>
  <si>
    <t xml:space="preserve">No other submission will be accepted. </t>
  </si>
  <si>
    <t xml:space="preserve">Before submitting the file, open it, confirm it’s the right file, save it and close it.   </t>
  </si>
  <si>
    <t xml:space="preserve">All the graphs should be self-explanatory.  That means, use proper Axis titles, Captions, Legends, etc.. </t>
  </si>
  <si>
    <t>Important</t>
  </si>
  <si>
    <t xml:space="preserve">I'll randomly select 3 or 4 groups and a randomly selected member from each of these groups will be asked to present a randomly selected question before the class.  The presentation will impact the grades of the individual and the group.  So, make sure that every member of  your group can work on every problem.  This will be done for every Homework.    </t>
  </si>
  <si>
    <t xml:space="preserve">Set </t>
  </si>
  <si>
    <t>Max Point</t>
  </si>
  <si>
    <t>Earned</t>
  </si>
  <si>
    <t>Total</t>
  </si>
  <si>
    <t>Due:  03/11/2018 11:59 PM  Via eLearning</t>
  </si>
  <si>
    <t>Simulation</t>
  </si>
  <si>
    <t>Pivot Table</t>
  </si>
  <si>
    <t>2018-HW-Simulation</t>
  </si>
  <si>
    <t>Weekly Rental Cost / Capacity</t>
  </si>
  <si>
    <t>Updated Historical Weekly Demand Distribution</t>
  </si>
  <si>
    <t>Updated unit production cost</t>
  </si>
  <si>
    <t>Updated Selling price</t>
  </si>
  <si>
    <t>Run</t>
  </si>
  <si>
    <t>Rand</t>
  </si>
  <si>
    <t>Average Profit</t>
  </si>
  <si>
    <t>Std.Dev</t>
  </si>
  <si>
    <t>Sum of Amount</t>
  </si>
  <si>
    <t>Row Labels</t>
  </si>
  <si>
    <t>Grand Total</t>
  </si>
  <si>
    <t>Conclusion : The Average profit seems to be higher when we produce 4000 units with Machine B, but producing 3000 units with Machine A gives us less profit in comparison, at the same time risk wise it is much safer</t>
  </si>
  <si>
    <t>Varun Varadaraj Kandasamy</t>
  </si>
  <si>
    <t>vxk161230</t>
  </si>
  <si>
    <t>Raviteja kondubhatla</t>
  </si>
  <si>
    <t>rxk160630</t>
  </si>
  <si>
    <t>Shyam Nikhil</t>
  </si>
  <si>
    <t>nxs160731</t>
  </si>
  <si>
    <t>Joel Varghese</t>
  </si>
  <si>
    <t>jxv162230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</si>
</sst>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409]d\-mmm;@"/>
    <numFmt numFmtId="165" formatCode="_(&quot;$&quot;* #,##0_);_(&quot;$&quot;* \(#,##0\);_(&quot;$&quot;* &quot;-&quot;??_);_(@_)"/>
    <numFmt numFmtId="166" formatCode="0.0000"/>
    <numFmt numFmtId="167" formatCode="&quot;$&quot;#,##0"/>
  </numFmts>
  <fonts count="13" x14ac:knownFonts="1">
    <font>
      <sz val="11"/>
      <color theme="1"/>
      <name val="Lucida Fax"/>
      <family val="2"/>
    </font>
    <font>
      <sz val="11"/>
      <color theme="1"/>
      <name val="Calibri"/>
      <family val="2"/>
      <scheme val="minor"/>
    </font>
    <font>
      <sz val="11"/>
      <color theme="1"/>
      <name val="Lucida Fax"/>
      <family val="2"/>
    </font>
    <font>
      <b/>
      <sz val="11"/>
      <color theme="1"/>
      <name val="Lucida Fax"/>
      <family val="1"/>
    </font>
    <font>
      <i/>
      <sz val="11"/>
      <color theme="1"/>
      <name val="Lucida Fax"/>
      <family val="1"/>
    </font>
    <font>
      <b/>
      <sz val="11"/>
      <color theme="1"/>
      <name val="Calibri"/>
      <family val="2"/>
      <scheme val="minor"/>
    </font>
    <font>
      <sz val="11"/>
      <color rgb="FFFF0000"/>
      <name val="Calibri"/>
      <family val="2"/>
      <scheme val="minor"/>
    </font>
    <font>
      <sz val="11"/>
      <color theme="4" tint="-0.249977111117893"/>
      <name val="Calibri"/>
      <family val="2"/>
      <scheme val="minor"/>
    </font>
    <font>
      <sz val="12"/>
      <color rgb="FFFF0000"/>
      <name val="Calibri"/>
      <family val="2"/>
      <scheme val="minor"/>
    </font>
    <font>
      <sz val="10"/>
      <name val="Calibri"/>
      <family val="2"/>
      <scheme val="minor"/>
    </font>
    <font>
      <b/>
      <sz val="10"/>
      <name val="Calibri"/>
      <family val="2"/>
      <scheme val="minor"/>
    </font>
    <font>
      <sz val="10"/>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9" fontId="2" fillId="0" borderId="0" applyFont="0" applyFill="0" applyBorder="0" applyAlignment="0" applyProtection="0"/>
    <xf numFmtId="44" fontId="2" fillId="0" borderId="0" applyFont="0" applyFill="0" applyBorder="0" applyAlignment="0" applyProtection="0"/>
    <xf numFmtId="0" fontId="1" fillId="0" borderId="0"/>
    <xf numFmtId="44" fontId="1" fillId="0" borderId="0" applyFont="0" applyFill="0" applyBorder="0" applyAlignment="0" applyProtection="0"/>
  </cellStyleXfs>
  <cellXfs count="80">
    <xf numFmtId="0" fontId="0" fillId="0" borderId="0" xfId="0"/>
    <xf numFmtId="0" fontId="0" fillId="0" borderId="1" xfId="0" applyBorder="1"/>
    <xf numFmtId="0" fontId="3" fillId="0" borderId="13" xfId="0" applyFont="1" applyBorder="1"/>
    <xf numFmtId="0" fontId="3" fillId="0" borderId="6" xfId="0" applyFont="1" applyBorder="1"/>
    <xf numFmtId="0" fontId="3" fillId="0" borderId="2" xfId="0" applyFont="1" applyBorder="1"/>
    <xf numFmtId="0" fontId="0" fillId="0" borderId="11" xfId="0" applyBorder="1"/>
    <xf numFmtId="165" fontId="0" fillId="0" borderId="3" xfId="2" applyNumberFormat="1" applyFont="1" applyBorder="1"/>
    <xf numFmtId="0" fontId="0" fillId="0" borderId="12" xfId="0" applyBorder="1"/>
    <xf numFmtId="0" fontId="0" fillId="0" borderId="7" xfId="0" applyBorder="1"/>
    <xf numFmtId="165" fontId="0" fillId="0" borderId="4" xfId="2" applyNumberFormat="1" applyFont="1" applyBorder="1"/>
    <xf numFmtId="0" fontId="0" fillId="3" borderId="0" xfId="0" applyFill="1"/>
    <xf numFmtId="0" fontId="5" fillId="3" borderId="0" xfId="0" applyFont="1" applyFill="1"/>
    <xf numFmtId="0" fontId="6" fillId="3" borderId="0" xfId="0" applyFont="1" applyFill="1"/>
    <xf numFmtId="0" fontId="5" fillId="3" borderId="1" xfId="0" applyFont="1" applyFill="1" applyBorder="1" applyAlignment="1">
      <alignment horizontal="center"/>
    </xf>
    <xf numFmtId="0" fontId="0" fillId="3" borderId="1" xfId="0" applyFill="1" applyBorder="1"/>
    <xf numFmtId="0" fontId="8" fillId="3" borderId="8" xfId="0" applyFont="1" applyFill="1" applyBorder="1" applyAlignment="1">
      <alignment horizontal="center" vertical="center"/>
    </xf>
    <xf numFmtId="0" fontId="5" fillId="3" borderId="1" xfId="0" applyFont="1" applyFill="1" applyBorder="1" applyAlignment="1">
      <alignment horizontal="center" vertical="center"/>
    </xf>
    <xf numFmtId="0" fontId="0" fillId="3" borderId="1" xfId="0" applyFill="1" applyBorder="1" applyAlignment="1">
      <alignment horizontal="center" vertical="center"/>
    </xf>
    <xf numFmtId="0" fontId="9" fillId="0" borderId="0" xfId="0" applyFont="1" applyAlignment="1">
      <alignment vertical="center"/>
    </xf>
    <xf numFmtId="0" fontId="9" fillId="0" borderId="0" xfId="0" applyFont="1"/>
    <xf numFmtId="164" fontId="9" fillId="0" borderId="0" xfId="0" applyNumberFormat="1" applyFont="1" applyProtection="1">
      <protection locked="0"/>
    </xf>
    <xf numFmtId="0" fontId="9" fillId="0" borderId="0" xfId="0" applyFont="1" applyProtection="1">
      <protection locked="0"/>
    </xf>
    <xf numFmtId="0" fontId="9" fillId="0" borderId="0" xfId="0" applyFont="1" applyAlignment="1" applyProtection="1">
      <alignment vertical="center"/>
      <protection locked="0"/>
    </xf>
    <xf numFmtId="0" fontId="9" fillId="2" borderId="1" xfId="0" applyFont="1" applyFill="1" applyBorder="1" applyAlignment="1" applyProtection="1">
      <alignment horizontal="center" vertical="center" wrapText="1"/>
      <protection locked="0"/>
    </xf>
    <xf numFmtId="0" fontId="9" fillId="2" borderId="1" xfId="0" applyFont="1" applyFill="1" applyBorder="1" applyAlignment="1">
      <alignment horizontal="center" vertical="center" wrapText="1"/>
    </xf>
    <xf numFmtId="0" fontId="9" fillId="2" borderId="1" xfId="0" applyFont="1" applyFill="1" applyBorder="1" applyAlignment="1" applyProtection="1">
      <alignment horizontal="center" vertical="center"/>
      <protection locked="0"/>
    </xf>
    <xf numFmtId="9" fontId="9" fillId="2" borderId="1" xfId="1" applyFont="1" applyFill="1" applyBorder="1" applyAlignment="1" applyProtection="1">
      <alignment horizontal="center" vertical="center"/>
      <protection locked="0"/>
    </xf>
    <xf numFmtId="8" fontId="9" fillId="2" borderId="1" xfId="0" applyNumberFormat="1" applyFont="1" applyFill="1" applyBorder="1" applyAlignment="1">
      <alignment vertical="center"/>
    </xf>
    <xf numFmtId="0" fontId="9" fillId="2" borderId="1" xfId="0" applyFont="1" applyFill="1" applyBorder="1" applyAlignment="1">
      <alignment horizontal="center" vertical="center"/>
    </xf>
    <xf numFmtId="0" fontId="9" fillId="4" borderId="1" xfId="0" applyFont="1" applyFill="1" applyBorder="1" applyAlignment="1">
      <alignment horizontal="center"/>
    </xf>
    <xf numFmtId="9" fontId="9" fillId="4" borderId="1" xfId="0" applyNumberFormat="1" applyFont="1" applyFill="1" applyBorder="1" applyAlignment="1">
      <alignment horizontal="center"/>
    </xf>
    <xf numFmtId="164" fontId="9" fillId="0" borderId="0" xfId="0" applyNumberFormat="1" applyFont="1" applyAlignment="1" applyProtection="1">
      <alignment vertical="center"/>
      <protection locked="0"/>
    </xf>
    <xf numFmtId="0" fontId="9" fillId="2" borderId="1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11" xfId="0" applyFont="1" applyFill="1" applyBorder="1" applyAlignment="1" applyProtection="1">
      <alignment horizontal="center" vertical="center"/>
      <protection locked="0"/>
    </xf>
    <xf numFmtId="0" fontId="9" fillId="2" borderId="3" xfId="0" applyFont="1" applyFill="1" applyBorder="1" applyAlignment="1" applyProtection="1">
      <alignment horizontal="center" vertical="center"/>
      <protection locked="0"/>
    </xf>
    <xf numFmtId="8" fontId="9" fillId="2" borderId="11" xfId="0" applyNumberFormat="1" applyFont="1" applyFill="1" applyBorder="1" applyAlignment="1">
      <alignment horizontal="center" vertical="center"/>
    </xf>
    <xf numFmtId="44" fontId="9" fillId="2" borderId="1" xfId="2" applyFont="1" applyFill="1" applyBorder="1" applyAlignment="1">
      <alignment horizontal="center" vertical="center"/>
    </xf>
    <xf numFmtId="0" fontId="9" fillId="2" borderId="11" xfId="0" applyFont="1" applyFill="1" applyBorder="1" applyAlignment="1">
      <alignment horizontal="center" vertical="center"/>
    </xf>
    <xf numFmtId="8" fontId="9" fillId="2" borderId="3" xfId="0" applyNumberFormat="1" applyFont="1" applyFill="1" applyBorder="1" applyAlignment="1">
      <alignment horizontal="center" vertical="center"/>
    </xf>
    <xf numFmtId="8" fontId="9" fillId="2" borderId="12" xfId="0" applyNumberFormat="1" applyFont="1" applyFill="1" applyBorder="1" applyAlignment="1">
      <alignment horizontal="center" vertical="center"/>
    </xf>
    <xf numFmtId="44" fontId="9" fillId="2" borderId="7" xfId="2" applyFont="1" applyFill="1" applyBorder="1" applyAlignment="1">
      <alignment horizontal="center" vertical="center"/>
    </xf>
    <xf numFmtId="0" fontId="9" fillId="2" borderId="4" xfId="0" applyFont="1" applyFill="1" applyBorder="1" applyAlignment="1">
      <alignment horizontal="center" vertical="center" wrapText="1"/>
    </xf>
    <xf numFmtId="0" fontId="9" fillId="2" borderId="12" xfId="0" applyFont="1" applyFill="1" applyBorder="1" applyAlignment="1" applyProtection="1">
      <alignment horizontal="center" vertical="center"/>
      <protection locked="0"/>
    </xf>
    <xf numFmtId="8" fontId="9" fillId="2" borderId="4" xfId="0" applyNumberFormat="1" applyFont="1" applyFill="1" applyBorder="1" applyAlignment="1">
      <alignment horizontal="center" vertical="center"/>
    </xf>
    <xf numFmtId="0" fontId="9" fillId="0" borderId="0" xfId="0" applyFont="1" applyAlignment="1">
      <alignment horizontal="center" vertical="center" wrapText="1"/>
    </xf>
    <xf numFmtId="164" fontId="9" fillId="0" borderId="0" xfId="0" applyNumberFormat="1" applyFont="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11" fillId="0" borderId="0" xfId="0" applyFont="1"/>
    <xf numFmtId="0" fontId="11" fillId="4" borderId="1" xfId="0" applyFont="1" applyFill="1" applyBorder="1" applyAlignment="1">
      <alignment horizontal="center"/>
    </xf>
    <xf numFmtId="8" fontId="11" fillId="4" borderId="1" xfId="0" applyNumberFormat="1" applyFont="1" applyFill="1" applyBorder="1" applyAlignment="1">
      <alignment horizontal="center"/>
    </xf>
    <xf numFmtId="0" fontId="9" fillId="4" borderId="1" xfId="0" applyFont="1" applyFill="1" applyBorder="1" applyAlignment="1" applyProtection="1">
      <alignment horizontal="center"/>
      <protection locked="0"/>
    </xf>
    <xf numFmtId="44" fontId="11" fillId="4" borderId="1" xfId="0" applyNumberFormat="1" applyFont="1" applyFill="1" applyBorder="1" applyAlignment="1">
      <alignment horizontal="center"/>
    </xf>
    <xf numFmtId="167" fontId="11" fillId="4" borderId="1" xfId="0" applyNumberFormat="1" applyFont="1" applyFill="1" applyBorder="1" applyAlignment="1">
      <alignment horizontal="center"/>
    </xf>
    <xf numFmtId="0" fontId="9" fillId="5" borderId="1" xfId="0" applyFont="1" applyFill="1" applyBorder="1" applyAlignment="1" applyProtection="1">
      <alignment horizontal="center"/>
      <protection locked="0"/>
    </xf>
    <xf numFmtId="0" fontId="12" fillId="5" borderId="1" xfId="0" applyFont="1" applyFill="1" applyBorder="1" applyAlignment="1">
      <alignment horizontal="center"/>
    </xf>
    <xf numFmtId="0" fontId="9" fillId="6" borderId="1" xfId="0" applyFont="1" applyFill="1" applyBorder="1" applyAlignment="1" applyProtection="1">
      <alignment horizontal="center"/>
      <protection locked="0"/>
    </xf>
    <xf numFmtId="167" fontId="11" fillId="7" borderId="1" xfId="0" applyNumberFormat="1" applyFont="1" applyFill="1" applyBorder="1" applyAlignment="1">
      <alignment horizontal="center"/>
    </xf>
    <xf numFmtId="164" fontId="9" fillId="5" borderId="1" xfId="0" applyNumberFormat="1" applyFont="1" applyFill="1" applyBorder="1" applyAlignment="1" applyProtection="1">
      <alignment horizontal="center"/>
      <protection locked="0"/>
    </xf>
    <xf numFmtId="0" fontId="9" fillId="6" borderId="1" xfId="0" applyNumberFormat="1" applyFont="1" applyFill="1" applyBorder="1" applyAlignment="1" applyProtection="1">
      <alignment horizontal="center"/>
      <protection locked="0"/>
    </xf>
    <xf numFmtId="166" fontId="9" fillId="6" borderId="1" xfId="0" applyNumberFormat="1" applyFont="1" applyFill="1" applyBorder="1" applyAlignment="1" applyProtection="1">
      <alignment horizontal="center"/>
      <protection locked="0"/>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8" fillId="3" borderId="14" xfId="0" applyFont="1" applyFill="1" applyBorder="1" applyAlignment="1">
      <alignment horizontal="left" vertical="center" wrapText="1"/>
    </xf>
    <xf numFmtId="0" fontId="8" fillId="3" borderId="15" xfId="0" applyFont="1" applyFill="1" applyBorder="1" applyAlignment="1">
      <alignment horizontal="left" vertical="center" wrapText="1"/>
    </xf>
    <xf numFmtId="0" fontId="5" fillId="3" borderId="0" xfId="0" applyFont="1" applyFill="1"/>
    <xf numFmtId="0" fontId="7" fillId="3" borderId="0" xfId="0" applyFont="1" applyFill="1"/>
    <xf numFmtId="0" fontId="9" fillId="4" borderId="1" xfId="0" applyFont="1" applyFill="1" applyBorder="1" applyAlignment="1">
      <alignment horizontal="center"/>
    </xf>
    <xf numFmtId="0" fontId="11" fillId="4" borderId="1" xfId="0" applyFont="1" applyFill="1" applyBorder="1" applyAlignment="1">
      <alignment horizontal="center" wrapText="1"/>
    </xf>
    <xf numFmtId="0" fontId="9" fillId="8" borderId="0" xfId="0" applyFont="1" applyFill="1" applyBorder="1" applyAlignment="1" applyProtection="1">
      <alignment horizontal="center" vertical="center" wrapText="1"/>
      <protection locked="0"/>
    </xf>
    <xf numFmtId="0" fontId="10" fillId="2" borderId="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protection locked="0"/>
    </xf>
    <xf numFmtId="0" fontId="10" fillId="2" borderId="2" xfId="0" applyFont="1" applyFill="1" applyBorder="1" applyAlignment="1" applyProtection="1">
      <alignment horizontal="center" vertical="center"/>
      <protection locked="0"/>
    </xf>
    <xf numFmtId="0" fontId="10" fillId="2" borderId="5" xfId="0" applyFont="1" applyFill="1" applyBorder="1" applyAlignment="1" applyProtection="1">
      <alignment horizontal="center" vertical="center" wrapText="1"/>
      <protection locked="0"/>
    </xf>
    <xf numFmtId="0" fontId="10" fillId="2" borderId="9" xfId="0" applyFont="1" applyFill="1" applyBorder="1" applyAlignment="1" applyProtection="1">
      <alignment horizontal="center" vertical="center" wrapText="1"/>
      <protection locked="0"/>
    </xf>
    <xf numFmtId="0" fontId="10" fillId="2" borderId="10" xfId="0" applyFont="1" applyFill="1" applyBorder="1" applyAlignment="1" applyProtection="1">
      <alignment horizontal="center" vertical="center" wrapText="1"/>
      <protection locked="0"/>
    </xf>
    <xf numFmtId="0" fontId="9" fillId="4" borderId="1" xfId="0" applyFont="1" applyFill="1" applyBorder="1" applyAlignment="1">
      <alignment horizontal="center" wrapText="1"/>
    </xf>
    <xf numFmtId="0" fontId="1" fillId="3" borderId="1" xfId="3" applyFill="1" applyBorder="1" applyAlignment="1">
      <alignment horizontal="center"/>
    </xf>
  </cellXfs>
  <cellStyles count="5">
    <cellStyle name="Currency" xfId="2" builtinId="4"/>
    <cellStyle name="Currency 2" xfId="4" xr:uid="{00000000-0005-0000-0000-00002F000000}"/>
    <cellStyle name="Normal" xfId="0" builtinId="0"/>
    <cellStyle name="Normal 2" xfId="3" xr:uid="{00000000-0005-0000-0000-000030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29305</xdr:colOff>
      <xdr:row>0</xdr:row>
      <xdr:rowOff>124558</xdr:rowOff>
    </xdr:from>
    <xdr:to>
      <xdr:col>7</xdr:col>
      <xdr:colOff>681404</xdr:colOff>
      <xdr:row>5</xdr:row>
      <xdr:rowOff>366346</xdr:rowOff>
    </xdr:to>
    <xdr:sp macro="" textlink="">
      <xdr:nvSpPr>
        <xdr:cNvPr id="2" name="TextBox 1">
          <a:extLst>
            <a:ext uri="{FF2B5EF4-FFF2-40B4-BE49-F238E27FC236}">
              <a16:creationId xmlns:a16="http://schemas.microsoft.com/office/drawing/2014/main" id="{5D7E2C26-DE3B-4B09-B1CB-C4FE9C35F655}"/>
            </a:ext>
          </a:extLst>
        </xdr:cNvPr>
        <xdr:cNvSpPr txBox="1"/>
      </xdr:nvSpPr>
      <xdr:spPr>
        <a:xfrm>
          <a:off x="29305" y="124558"/>
          <a:ext cx="5414599" cy="234461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Pioneer, Inc. is deciding between which</a:t>
          </a:r>
          <a:r>
            <a:rPr lang="en-US" sz="1100" baseline="0"/>
            <a:t> of the two machines to rent for the upcoming year.  </a:t>
          </a:r>
          <a:r>
            <a:rPr lang="en-US" sz="1100"/>
            <a:t>Typically, a machine will run on Monday morning and produce the maximum quantity it can produce.  The production cost and the selling price are quantity dependent.  Pioneer doesn't have to meet the remand in its entirety (partial fulfilment is OK).  At the same time, units produced in excess of the week's demand can be sold at a discounted price.  The tables below have the relevant data.</a:t>
          </a:r>
        </a:p>
        <a:p>
          <a:endParaRPr lang="en-US" sz="1100"/>
        </a:p>
        <a:p>
          <a:r>
            <a:rPr lang="en-US" sz="1100"/>
            <a:t>Use Monte</a:t>
          </a:r>
          <a:r>
            <a:rPr lang="en-US" sz="1100" baseline="0"/>
            <a:t> Carlo S</a:t>
          </a:r>
          <a:r>
            <a:rPr lang="en-US" sz="1100"/>
            <a:t>imulation technique (200 runs)</a:t>
          </a:r>
          <a:r>
            <a:rPr lang="en-US" sz="1100" baseline="0"/>
            <a:t> </a:t>
          </a:r>
          <a:r>
            <a:rPr lang="en-US" sz="1100"/>
            <a:t> to help Pioneer decide which of the two machines it should sign</a:t>
          </a:r>
          <a:r>
            <a:rPr lang="en-US" sz="1100" baseline="0"/>
            <a:t> the contract for</a:t>
          </a:r>
          <a:r>
            <a:rPr lang="en-US" sz="1100"/>
            <a:t>.  </a:t>
          </a:r>
          <a:r>
            <a:rPr lang="en-US" sz="1100">
              <a:solidFill>
                <a:schemeClr val="dk1"/>
              </a:solidFill>
              <a:effectLst/>
              <a:latin typeface="+mn-lt"/>
              <a:ea typeface="+mn-ea"/>
              <a:cs typeface="+mn-cs"/>
            </a:rPr>
            <a:t>Use VLookup, Rand, Average,</a:t>
          </a:r>
          <a:r>
            <a:rPr lang="en-US" sz="1100" baseline="0">
              <a:solidFill>
                <a:schemeClr val="dk1"/>
              </a:solidFill>
              <a:effectLst/>
              <a:latin typeface="+mn-lt"/>
              <a:ea typeface="+mn-ea"/>
              <a:cs typeface="+mn-cs"/>
            </a:rPr>
            <a:t> Standard Deviation, etc. </a:t>
          </a:r>
          <a:r>
            <a:rPr lang="en-US" sz="1100">
              <a:solidFill>
                <a:schemeClr val="dk1"/>
              </a:solidFill>
              <a:effectLst/>
              <a:latin typeface="+mn-lt"/>
              <a:ea typeface="+mn-ea"/>
              <a:cs typeface="+mn-cs"/>
            </a:rPr>
            <a:t> functions</a:t>
          </a:r>
          <a:r>
            <a:rPr lang="en-US" sz="1100" baseline="0">
              <a:solidFill>
                <a:schemeClr val="dk1"/>
              </a:solidFill>
              <a:effectLst/>
              <a:latin typeface="+mn-lt"/>
              <a:ea typeface="+mn-ea"/>
              <a:cs typeface="+mn-cs"/>
            </a:rPr>
            <a:t> to get to your decision.</a:t>
          </a:r>
        </a:p>
        <a:p>
          <a:endParaRPr lang="en-US" sz="1100"/>
        </a:p>
        <a:p>
          <a:r>
            <a:rPr lang="en-US" sz="1100"/>
            <a:t>Note:  Use Range Names as much as possible.  Create links to the original data  tables so that a change in cost / price will automatically reflect in the simulation run.  </a:t>
          </a:r>
        </a:p>
      </xdr:txBody>
    </xdr:sp>
    <xdr:clientData/>
  </xdr:twoCellAnchor>
  <xdr:twoCellAnchor>
    <xdr:from>
      <xdr:col>2</xdr:col>
      <xdr:colOff>0</xdr:colOff>
      <xdr:row>11</xdr:row>
      <xdr:rowOff>205154</xdr:rowOff>
    </xdr:from>
    <xdr:to>
      <xdr:col>8</xdr:col>
      <xdr:colOff>0</xdr:colOff>
      <xdr:row>12</xdr:row>
      <xdr:rowOff>0</xdr:rowOff>
    </xdr:to>
    <xdr:cxnSp macro="">
      <xdr:nvCxnSpPr>
        <xdr:cNvPr id="17" name="Straight Arrow Connector 16">
          <a:extLst>
            <a:ext uri="{FF2B5EF4-FFF2-40B4-BE49-F238E27FC236}">
              <a16:creationId xmlns:a16="http://schemas.microsoft.com/office/drawing/2014/main" id="{2206CCD7-26C1-4253-9444-2C4C410565AB}"/>
            </a:ext>
          </a:extLst>
        </xdr:cNvPr>
        <xdr:cNvCxnSpPr/>
      </xdr:nvCxnSpPr>
      <xdr:spPr>
        <a:xfrm>
          <a:off x="1333500" y="4491404"/>
          <a:ext cx="4835769" cy="21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732693</xdr:colOff>
      <xdr:row>9</xdr:row>
      <xdr:rowOff>36634</xdr:rowOff>
    </xdr:from>
    <xdr:to>
      <xdr:col>8</xdr:col>
      <xdr:colOff>51289</xdr:colOff>
      <xdr:row>18</xdr:row>
      <xdr:rowOff>14653</xdr:rowOff>
    </xdr:to>
    <xdr:cxnSp macro="">
      <xdr:nvCxnSpPr>
        <xdr:cNvPr id="19" name="Connector: Elbow 18">
          <a:extLst>
            <a:ext uri="{FF2B5EF4-FFF2-40B4-BE49-F238E27FC236}">
              <a16:creationId xmlns:a16="http://schemas.microsoft.com/office/drawing/2014/main" id="{FFA19498-C22D-4C16-895B-284FEB403A39}"/>
            </a:ext>
          </a:extLst>
        </xdr:cNvPr>
        <xdr:cNvCxnSpPr/>
      </xdr:nvCxnSpPr>
      <xdr:spPr>
        <a:xfrm>
          <a:off x="3663462" y="3868615"/>
          <a:ext cx="2557096" cy="208817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14</xdr:row>
      <xdr:rowOff>95250</xdr:rowOff>
    </xdr:from>
    <xdr:to>
      <xdr:col>11</xdr:col>
      <xdr:colOff>520212</xdr:colOff>
      <xdr:row>14</xdr:row>
      <xdr:rowOff>102577</xdr:rowOff>
    </xdr:to>
    <xdr:cxnSp macro="">
      <xdr:nvCxnSpPr>
        <xdr:cNvPr id="23" name="Straight Connector 22">
          <a:extLst>
            <a:ext uri="{FF2B5EF4-FFF2-40B4-BE49-F238E27FC236}">
              <a16:creationId xmlns:a16="http://schemas.microsoft.com/office/drawing/2014/main" id="{8DA5B2A4-E98F-4BEF-84DD-F16B0A651865}"/>
            </a:ext>
          </a:extLst>
        </xdr:cNvPr>
        <xdr:cNvCxnSpPr/>
      </xdr:nvCxnSpPr>
      <xdr:spPr>
        <a:xfrm>
          <a:off x="4425462" y="5062904"/>
          <a:ext cx="4725865" cy="73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512885</xdr:colOff>
      <xdr:row>14</xdr:row>
      <xdr:rowOff>109904</xdr:rowOff>
    </xdr:from>
    <xdr:to>
      <xdr:col>11</xdr:col>
      <xdr:colOff>520212</xdr:colOff>
      <xdr:row>15</xdr:row>
      <xdr:rowOff>51289</xdr:rowOff>
    </xdr:to>
    <xdr:cxnSp macro="">
      <xdr:nvCxnSpPr>
        <xdr:cNvPr id="25" name="Straight Arrow Connector 24">
          <a:extLst>
            <a:ext uri="{FF2B5EF4-FFF2-40B4-BE49-F238E27FC236}">
              <a16:creationId xmlns:a16="http://schemas.microsoft.com/office/drawing/2014/main" id="{06AF684E-B0B6-4871-9019-E29B8DF6BAB8}"/>
            </a:ext>
          </a:extLst>
        </xdr:cNvPr>
        <xdr:cNvCxnSpPr/>
      </xdr:nvCxnSpPr>
      <xdr:spPr>
        <a:xfrm>
          <a:off x="9144000" y="5077558"/>
          <a:ext cx="7327" cy="1685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300404</xdr:colOff>
      <xdr:row>13</xdr:row>
      <xdr:rowOff>80596</xdr:rowOff>
    </xdr:from>
    <xdr:to>
      <xdr:col>8</xdr:col>
      <xdr:colOff>7327</xdr:colOff>
      <xdr:row>32</xdr:row>
      <xdr:rowOff>7327</xdr:rowOff>
    </xdr:to>
    <xdr:cxnSp macro="">
      <xdr:nvCxnSpPr>
        <xdr:cNvPr id="27" name="Straight Arrow Connector 26">
          <a:extLst>
            <a:ext uri="{FF2B5EF4-FFF2-40B4-BE49-F238E27FC236}">
              <a16:creationId xmlns:a16="http://schemas.microsoft.com/office/drawing/2014/main" id="{48D8C305-D54A-4F21-AAB3-33CEA3DC492A}"/>
            </a:ext>
          </a:extLst>
        </xdr:cNvPr>
        <xdr:cNvCxnSpPr/>
      </xdr:nvCxnSpPr>
      <xdr:spPr>
        <a:xfrm flipV="1">
          <a:off x="1633904" y="4821115"/>
          <a:ext cx="4542692" cy="43082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438150</xdr:colOff>
      <xdr:row>11</xdr:row>
      <xdr:rowOff>38100</xdr:rowOff>
    </xdr:from>
    <xdr:to>
      <xdr:col>5</xdr:col>
      <xdr:colOff>742950</xdr:colOff>
      <xdr:row>25</xdr:row>
      <xdr:rowOff>28575</xdr:rowOff>
    </xdr:to>
    <mc:AlternateContent xmlns:mc="http://schemas.openxmlformats.org/markup-compatibility/2006">
      <mc:Choice xmlns:a14="http://schemas.microsoft.com/office/drawing/2010/main" Requires="a14">
        <xdr:graphicFrame macro="">
          <xdr:nvGraphicFramePr>
            <xdr:cNvPr id="2" name="Business">
              <a:extLst>
                <a:ext uri="{FF2B5EF4-FFF2-40B4-BE49-F238E27FC236}">
                  <a16:creationId xmlns:a16="http://schemas.microsoft.com/office/drawing/2014/main" id="{A7EF1275-7DFA-47A6-943C-DC689F17424A}"/>
                </a:ext>
              </a:extLst>
            </xdr:cNvPr>
            <xdr:cNvGraphicFramePr/>
          </xdr:nvGraphicFramePr>
          <xdr:xfrm>
            <a:off x="0" y="0"/>
            <a:ext cx="0" cy="0"/>
          </xdr:xfrm>
          <a:graphic>
            <a:graphicData uri="http://schemas.microsoft.com/office/drawing/2010/slicer">
              <sle:slicer xmlns:sle="http://schemas.microsoft.com/office/drawing/2010/slicer" name="Business"/>
            </a:graphicData>
          </a:graphic>
        </xdr:graphicFrame>
      </mc:Choice>
      <mc:Fallback>
        <xdr:sp macro="" textlink="">
          <xdr:nvSpPr>
            <xdr:cNvPr id="0" name=""/>
            <xdr:cNvSpPr>
              <a:spLocks noTextEdit="1"/>
            </xdr:cNvSpPr>
          </xdr:nvSpPr>
          <xdr:spPr>
            <a:xfrm>
              <a:off x="4238625" y="2038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refreshedDate="43169.880259375001" createdVersion="6" refreshedVersion="6" minRefreshableVersion="3" recordCount="143" xr:uid="{E0A0F434-297C-4717-A232-40CBB66C3E33}">
  <cacheSource type="worksheet">
    <worksheetSource ref="A6:C149" sheet="Pivot Table"/>
  </cacheSource>
  <cacheFields count="3">
    <cacheField name="Business" numFmtId="0">
      <sharedItems count="8">
        <s v="Plastics of Kent"/>
        <s v="US Steel"/>
        <s v="Pittsburgh Iron"/>
        <s v="Wichita Plastics, Inc."/>
        <s v="Plano Metals, Inc."/>
        <s v="Pittsburgh Plastics"/>
        <s v="Dallas Chemical factory"/>
        <s v="The Best Plastics of USA"/>
      </sharedItems>
    </cacheField>
    <cacheField name="Sales person" numFmtId="0">
      <sharedItems count="8">
        <s v="Jack"/>
        <s v="Heather"/>
        <s v="Jeff"/>
        <s v="Stephanie"/>
        <s v="Mike"/>
        <s v="Marty"/>
        <s v="Peter"/>
        <s v="Lisa"/>
      </sharedItems>
    </cacheField>
    <cacheField name="Amount" numFmtId="165">
      <sharedItems containsSemiMixedTypes="0" containsString="0" containsNumber="1" containsInteger="1" minValue="2009" maxValue="495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x v="0"/>
    <x v="0"/>
    <n v="2472"/>
  </r>
  <r>
    <x v="1"/>
    <x v="1"/>
    <n v="3797"/>
  </r>
  <r>
    <x v="2"/>
    <x v="2"/>
    <n v="3574"/>
  </r>
  <r>
    <x v="3"/>
    <x v="3"/>
    <n v="3403"/>
  </r>
  <r>
    <x v="0"/>
    <x v="4"/>
    <n v="3480"/>
  </r>
  <r>
    <x v="4"/>
    <x v="5"/>
    <n v="3232"/>
  </r>
  <r>
    <x v="0"/>
    <x v="6"/>
    <n v="4938"/>
  </r>
  <r>
    <x v="3"/>
    <x v="4"/>
    <n v="4592"/>
  </r>
  <r>
    <x v="5"/>
    <x v="6"/>
    <n v="4149"/>
  </r>
  <r>
    <x v="2"/>
    <x v="1"/>
    <n v="3462"/>
  </r>
  <r>
    <x v="1"/>
    <x v="3"/>
    <n v="4645"/>
  </r>
  <r>
    <x v="2"/>
    <x v="0"/>
    <n v="2076"/>
  </r>
  <r>
    <x v="5"/>
    <x v="3"/>
    <n v="3330"/>
  </r>
  <r>
    <x v="0"/>
    <x v="1"/>
    <n v="4508"/>
  </r>
  <r>
    <x v="4"/>
    <x v="2"/>
    <n v="4483"/>
  </r>
  <r>
    <x v="0"/>
    <x v="3"/>
    <n v="2572"/>
  </r>
  <r>
    <x v="4"/>
    <x v="4"/>
    <n v="2901"/>
  </r>
  <r>
    <x v="1"/>
    <x v="0"/>
    <n v="2760"/>
  </r>
  <r>
    <x v="2"/>
    <x v="7"/>
    <n v="3735"/>
  </r>
  <r>
    <x v="5"/>
    <x v="4"/>
    <n v="4945"/>
  </r>
  <r>
    <x v="6"/>
    <x v="4"/>
    <n v="2565"/>
  </r>
  <r>
    <x v="4"/>
    <x v="7"/>
    <n v="4312"/>
  </r>
  <r>
    <x v="3"/>
    <x v="1"/>
    <n v="4754"/>
  </r>
  <r>
    <x v="3"/>
    <x v="1"/>
    <n v="3846"/>
  </r>
  <r>
    <x v="1"/>
    <x v="4"/>
    <n v="3040"/>
  </r>
  <r>
    <x v="0"/>
    <x v="4"/>
    <n v="4125"/>
  </r>
  <r>
    <x v="3"/>
    <x v="3"/>
    <n v="4585"/>
  </r>
  <r>
    <x v="0"/>
    <x v="7"/>
    <n v="4687"/>
  </r>
  <r>
    <x v="4"/>
    <x v="2"/>
    <n v="4650"/>
  </r>
  <r>
    <x v="0"/>
    <x v="0"/>
    <n v="3011"/>
  </r>
  <r>
    <x v="5"/>
    <x v="6"/>
    <n v="3511"/>
  </r>
  <r>
    <x v="5"/>
    <x v="1"/>
    <n v="2631"/>
  </r>
  <r>
    <x v="2"/>
    <x v="2"/>
    <n v="3407"/>
  </r>
  <r>
    <x v="5"/>
    <x v="2"/>
    <n v="4726"/>
  </r>
  <r>
    <x v="6"/>
    <x v="3"/>
    <n v="3233"/>
  </r>
  <r>
    <x v="0"/>
    <x v="1"/>
    <n v="3281"/>
  </r>
  <r>
    <x v="7"/>
    <x v="0"/>
    <n v="3279"/>
  </r>
  <r>
    <x v="5"/>
    <x v="3"/>
    <n v="4317"/>
  </r>
  <r>
    <x v="7"/>
    <x v="1"/>
    <n v="4894"/>
  </r>
  <r>
    <x v="6"/>
    <x v="1"/>
    <n v="2539"/>
  </r>
  <r>
    <x v="7"/>
    <x v="2"/>
    <n v="4336"/>
  </r>
  <r>
    <x v="2"/>
    <x v="3"/>
    <n v="2010"/>
  </r>
  <r>
    <x v="0"/>
    <x v="4"/>
    <n v="2527"/>
  </r>
  <r>
    <x v="6"/>
    <x v="1"/>
    <n v="3901"/>
  </r>
  <r>
    <x v="5"/>
    <x v="1"/>
    <n v="4281"/>
  </r>
  <r>
    <x v="3"/>
    <x v="6"/>
    <n v="2114"/>
  </r>
  <r>
    <x v="3"/>
    <x v="1"/>
    <n v="2207"/>
  </r>
  <r>
    <x v="3"/>
    <x v="0"/>
    <n v="4504"/>
  </r>
  <r>
    <x v="7"/>
    <x v="0"/>
    <n v="4760"/>
  </r>
  <r>
    <x v="5"/>
    <x v="2"/>
    <n v="3204"/>
  </r>
  <r>
    <x v="0"/>
    <x v="2"/>
    <n v="4115"/>
  </r>
  <r>
    <x v="6"/>
    <x v="2"/>
    <n v="3337"/>
  </r>
  <r>
    <x v="0"/>
    <x v="0"/>
    <n v="3608"/>
  </r>
  <r>
    <x v="6"/>
    <x v="4"/>
    <n v="3314"/>
  </r>
  <r>
    <x v="7"/>
    <x v="4"/>
    <n v="3354"/>
  </r>
  <r>
    <x v="3"/>
    <x v="4"/>
    <n v="2890"/>
  </r>
  <r>
    <x v="7"/>
    <x v="7"/>
    <n v="3378"/>
  </r>
  <r>
    <x v="0"/>
    <x v="4"/>
    <n v="4188"/>
  </r>
  <r>
    <x v="5"/>
    <x v="3"/>
    <n v="3592"/>
  </r>
  <r>
    <x v="1"/>
    <x v="4"/>
    <n v="2560"/>
  </r>
  <r>
    <x v="5"/>
    <x v="3"/>
    <n v="2019"/>
  </r>
  <r>
    <x v="0"/>
    <x v="3"/>
    <n v="4286"/>
  </r>
  <r>
    <x v="0"/>
    <x v="1"/>
    <n v="3901"/>
  </r>
  <r>
    <x v="2"/>
    <x v="3"/>
    <n v="4057"/>
  </r>
  <r>
    <x v="7"/>
    <x v="7"/>
    <n v="4871"/>
  </r>
  <r>
    <x v="4"/>
    <x v="1"/>
    <n v="2351"/>
  </r>
  <r>
    <x v="1"/>
    <x v="2"/>
    <n v="3497"/>
  </r>
  <r>
    <x v="7"/>
    <x v="1"/>
    <n v="2108"/>
  </r>
  <r>
    <x v="6"/>
    <x v="7"/>
    <n v="4141"/>
  </r>
  <r>
    <x v="6"/>
    <x v="5"/>
    <n v="3162"/>
  </r>
  <r>
    <x v="3"/>
    <x v="3"/>
    <n v="2373"/>
  </r>
  <r>
    <x v="2"/>
    <x v="1"/>
    <n v="2791"/>
  </r>
  <r>
    <x v="2"/>
    <x v="7"/>
    <n v="2252"/>
  </r>
  <r>
    <x v="5"/>
    <x v="0"/>
    <n v="4637"/>
  </r>
  <r>
    <x v="0"/>
    <x v="0"/>
    <n v="3267"/>
  </r>
  <r>
    <x v="0"/>
    <x v="5"/>
    <n v="2133"/>
  </r>
  <r>
    <x v="5"/>
    <x v="4"/>
    <n v="3999"/>
  </r>
  <r>
    <x v="3"/>
    <x v="7"/>
    <n v="2434"/>
  </r>
  <r>
    <x v="1"/>
    <x v="1"/>
    <n v="2680"/>
  </r>
  <r>
    <x v="3"/>
    <x v="4"/>
    <n v="4807"/>
  </r>
  <r>
    <x v="6"/>
    <x v="6"/>
    <n v="4052"/>
  </r>
  <r>
    <x v="2"/>
    <x v="1"/>
    <n v="3148"/>
  </r>
  <r>
    <x v="4"/>
    <x v="2"/>
    <n v="3859"/>
  </r>
  <r>
    <x v="2"/>
    <x v="1"/>
    <n v="3640"/>
  </r>
  <r>
    <x v="0"/>
    <x v="1"/>
    <n v="4441"/>
  </r>
  <r>
    <x v="2"/>
    <x v="3"/>
    <n v="2655"/>
  </r>
  <r>
    <x v="7"/>
    <x v="1"/>
    <n v="4274"/>
  </r>
  <r>
    <x v="6"/>
    <x v="1"/>
    <n v="3254"/>
  </r>
  <r>
    <x v="4"/>
    <x v="5"/>
    <n v="4500"/>
  </r>
  <r>
    <x v="2"/>
    <x v="4"/>
    <n v="4128"/>
  </r>
  <r>
    <x v="3"/>
    <x v="3"/>
    <n v="4395"/>
  </r>
  <r>
    <x v="3"/>
    <x v="1"/>
    <n v="3735"/>
  </r>
  <r>
    <x v="5"/>
    <x v="2"/>
    <n v="4291"/>
  </r>
  <r>
    <x v="4"/>
    <x v="6"/>
    <n v="3801"/>
  </r>
  <r>
    <x v="0"/>
    <x v="7"/>
    <n v="2835"/>
  </r>
  <r>
    <x v="2"/>
    <x v="4"/>
    <n v="3429"/>
  </r>
  <r>
    <x v="0"/>
    <x v="7"/>
    <n v="2150"/>
  </r>
  <r>
    <x v="0"/>
    <x v="4"/>
    <n v="3792"/>
  </r>
  <r>
    <x v="3"/>
    <x v="2"/>
    <n v="4953"/>
  </r>
  <r>
    <x v="6"/>
    <x v="7"/>
    <n v="3191"/>
  </r>
  <r>
    <x v="7"/>
    <x v="5"/>
    <n v="3493"/>
  </r>
  <r>
    <x v="0"/>
    <x v="2"/>
    <n v="3559"/>
  </r>
  <r>
    <x v="3"/>
    <x v="5"/>
    <n v="4462"/>
  </r>
  <r>
    <x v="1"/>
    <x v="4"/>
    <n v="3021"/>
  </r>
  <r>
    <x v="6"/>
    <x v="0"/>
    <n v="2249"/>
  </r>
  <r>
    <x v="5"/>
    <x v="7"/>
    <n v="3820"/>
  </r>
  <r>
    <x v="7"/>
    <x v="4"/>
    <n v="2009"/>
  </r>
  <r>
    <x v="6"/>
    <x v="4"/>
    <n v="4610"/>
  </r>
  <r>
    <x v="1"/>
    <x v="1"/>
    <n v="2485"/>
  </r>
  <r>
    <x v="0"/>
    <x v="3"/>
    <n v="4224"/>
  </r>
  <r>
    <x v="4"/>
    <x v="3"/>
    <n v="3371"/>
  </r>
  <r>
    <x v="5"/>
    <x v="3"/>
    <n v="2323"/>
  </r>
  <r>
    <x v="0"/>
    <x v="7"/>
    <n v="4548"/>
  </r>
  <r>
    <x v="7"/>
    <x v="4"/>
    <n v="4526"/>
  </r>
  <r>
    <x v="2"/>
    <x v="4"/>
    <n v="2433"/>
  </r>
  <r>
    <x v="1"/>
    <x v="1"/>
    <n v="4826"/>
  </r>
  <r>
    <x v="7"/>
    <x v="0"/>
    <n v="3305"/>
  </r>
  <r>
    <x v="4"/>
    <x v="1"/>
    <n v="4791"/>
  </r>
  <r>
    <x v="1"/>
    <x v="5"/>
    <n v="4373"/>
  </r>
  <r>
    <x v="5"/>
    <x v="0"/>
    <n v="2428"/>
  </r>
  <r>
    <x v="6"/>
    <x v="6"/>
    <n v="3047"/>
  </r>
  <r>
    <x v="7"/>
    <x v="7"/>
    <n v="3249"/>
  </r>
  <r>
    <x v="3"/>
    <x v="5"/>
    <n v="3938"/>
  </r>
  <r>
    <x v="5"/>
    <x v="5"/>
    <n v="3067"/>
  </r>
  <r>
    <x v="1"/>
    <x v="2"/>
    <n v="2791"/>
  </r>
  <r>
    <x v="5"/>
    <x v="2"/>
    <n v="3686"/>
  </r>
  <r>
    <x v="5"/>
    <x v="2"/>
    <n v="3966"/>
  </r>
  <r>
    <x v="0"/>
    <x v="3"/>
    <n v="3778"/>
  </r>
  <r>
    <x v="4"/>
    <x v="0"/>
    <n v="4417"/>
  </r>
  <r>
    <x v="4"/>
    <x v="4"/>
    <n v="4279"/>
  </r>
  <r>
    <x v="0"/>
    <x v="6"/>
    <n v="3082"/>
  </r>
  <r>
    <x v="3"/>
    <x v="6"/>
    <n v="4078"/>
  </r>
  <r>
    <x v="3"/>
    <x v="1"/>
    <n v="4916"/>
  </r>
  <r>
    <x v="2"/>
    <x v="1"/>
    <n v="3046"/>
  </r>
  <r>
    <x v="0"/>
    <x v="6"/>
    <n v="2501"/>
  </r>
  <r>
    <x v="7"/>
    <x v="0"/>
    <n v="4251"/>
  </r>
  <r>
    <x v="6"/>
    <x v="4"/>
    <n v="2773"/>
  </r>
  <r>
    <x v="2"/>
    <x v="0"/>
    <n v="4942"/>
  </r>
  <r>
    <x v="5"/>
    <x v="3"/>
    <n v="2258"/>
  </r>
  <r>
    <x v="7"/>
    <x v="7"/>
    <n v="2525"/>
  </r>
  <r>
    <x v="0"/>
    <x v="4"/>
    <n v="4057"/>
  </r>
  <r>
    <x v="0"/>
    <x v="2"/>
    <n v="2384"/>
  </r>
  <r>
    <x v="2"/>
    <x v="0"/>
    <n v="46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101CEA-4CC9-46B7-8E23-E9E800DD8C92}"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64:H103" firstHeaderRow="1" firstDataRow="1" firstDataCol="1"/>
  <pivotFields count="3">
    <pivotField axis="axisRow" multipleItemSelectionAllowed="1" showAll="0">
      <items count="9">
        <item h="1" x="6"/>
        <item h="1" x="2"/>
        <item x="5"/>
        <item h="1" x="4"/>
        <item x="0"/>
        <item x="7"/>
        <item h="1" x="1"/>
        <item x="3"/>
        <item t="default"/>
      </items>
    </pivotField>
    <pivotField axis="axisRow" showAll="0">
      <items count="9">
        <item x="1"/>
        <item x="0"/>
        <item x="2"/>
        <item x="7"/>
        <item x="5"/>
        <item x="4"/>
        <item x="6"/>
        <item x="3"/>
        <item t="default"/>
      </items>
    </pivotField>
    <pivotField dataField="1" numFmtId="165" showAll="0"/>
  </pivotFields>
  <rowFields count="2">
    <field x="1"/>
    <field x="0"/>
  </rowFields>
  <rowItems count="39">
    <i>
      <x/>
    </i>
    <i r="1">
      <x v="2"/>
    </i>
    <i r="1">
      <x v="4"/>
    </i>
    <i r="1">
      <x v="5"/>
    </i>
    <i r="1">
      <x v="7"/>
    </i>
    <i>
      <x v="1"/>
    </i>
    <i r="1">
      <x v="2"/>
    </i>
    <i r="1">
      <x v="4"/>
    </i>
    <i r="1">
      <x v="5"/>
    </i>
    <i r="1">
      <x v="7"/>
    </i>
    <i>
      <x v="2"/>
    </i>
    <i r="1">
      <x v="2"/>
    </i>
    <i r="1">
      <x v="4"/>
    </i>
    <i r="1">
      <x v="5"/>
    </i>
    <i r="1">
      <x v="7"/>
    </i>
    <i>
      <x v="3"/>
    </i>
    <i r="1">
      <x v="2"/>
    </i>
    <i r="1">
      <x v="4"/>
    </i>
    <i r="1">
      <x v="5"/>
    </i>
    <i r="1">
      <x v="7"/>
    </i>
    <i>
      <x v="4"/>
    </i>
    <i r="1">
      <x v="2"/>
    </i>
    <i r="1">
      <x v="4"/>
    </i>
    <i r="1">
      <x v="5"/>
    </i>
    <i r="1">
      <x v="7"/>
    </i>
    <i>
      <x v="5"/>
    </i>
    <i r="1">
      <x v="2"/>
    </i>
    <i r="1">
      <x v="4"/>
    </i>
    <i r="1">
      <x v="5"/>
    </i>
    <i r="1">
      <x v="7"/>
    </i>
    <i>
      <x v="6"/>
    </i>
    <i r="1">
      <x v="2"/>
    </i>
    <i r="1">
      <x v="4"/>
    </i>
    <i r="1">
      <x v="7"/>
    </i>
    <i>
      <x v="7"/>
    </i>
    <i r="1">
      <x v="2"/>
    </i>
    <i r="1">
      <x v="4"/>
    </i>
    <i r="1">
      <x v="7"/>
    </i>
    <i t="grand">
      <x/>
    </i>
  </rowItems>
  <colItems count="1">
    <i/>
  </colItems>
  <dataFields count="1">
    <dataField name="Sum of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180BF0-DB49-4746-A7DB-E52B06E84D17}"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0:H49" firstHeaderRow="1" firstDataRow="1" firstDataCol="1"/>
  <pivotFields count="3">
    <pivotField axis="axisRow" multipleItemSelectionAllowed="1" showAll="0">
      <items count="9">
        <item h="1" x="6"/>
        <item h="1" x="2"/>
        <item x="5"/>
        <item h="1" x="4"/>
        <item x="0"/>
        <item x="7"/>
        <item h="1" x="1"/>
        <item x="3"/>
        <item t="default"/>
      </items>
    </pivotField>
    <pivotField axis="axisRow" showAll="0">
      <items count="9">
        <item x="1"/>
        <item x="0"/>
        <item x="2"/>
        <item x="7"/>
        <item x="5"/>
        <item x="4"/>
        <item x="6"/>
        <item x="3"/>
        <item t="default"/>
      </items>
    </pivotField>
    <pivotField dataField="1" numFmtId="165" showAll="0"/>
  </pivotFields>
  <rowFields count="2">
    <field x="1"/>
    <field x="0"/>
  </rowFields>
  <rowItems count="39">
    <i>
      <x/>
    </i>
    <i r="1">
      <x v="2"/>
    </i>
    <i r="1">
      <x v="4"/>
    </i>
    <i r="1">
      <x v="5"/>
    </i>
    <i r="1">
      <x v="7"/>
    </i>
    <i>
      <x v="1"/>
    </i>
    <i r="1">
      <x v="2"/>
    </i>
    <i r="1">
      <x v="4"/>
    </i>
    <i r="1">
      <x v="5"/>
    </i>
    <i r="1">
      <x v="7"/>
    </i>
    <i>
      <x v="2"/>
    </i>
    <i r="1">
      <x v="2"/>
    </i>
    <i r="1">
      <x v="4"/>
    </i>
    <i r="1">
      <x v="5"/>
    </i>
    <i r="1">
      <x v="7"/>
    </i>
    <i>
      <x v="3"/>
    </i>
    <i r="1">
      <x v="2"/>
    </i>
    <i r="1">
      <x v="4"/>
    </i>
    <i r="1">
      <x v="5"/>
    </i>
    <i r="1">
      <x v="7"/>
    </i>
    <i>
      <x v="4"/>
    </i>
    <i r="1">
      <x v="2"/>
    </i>
    <i r="1">
      <x v="4"/>
    </i>
    <i r="1">
      <x v="5"/>
    </i>
    <i r="1">
      <x v="7"/>
    </i>
    <i>
      <x v="5"/>
    </i>
    <i r="1">
      <x v="2"/>
    </i>
    <i r="1">
      <x v="4"/>
    </i>
    <i r="1">
      <x v="5"/>
    </i>
    <i r="1">
      <x v="7"/>
    </i>
    <i>
      <x v="6"/>
    </i>
    <i r="1">
      <x v="2"/>
    </i>
    <i r="1">
      <x v="4"/>
    </i>
    <i r="1">
      <x v="7"/>
    </i>
    <i>
      <x v="7"/>
    </i>
    <i r="1">
      <x v="2"/>
    </i>
    <i r="1">
      <x v="4"/>
    </i>
    <i r="1">
      <x v="7"/>
    </i>
    <i t="grand">
      <x/>
    </i>
  </rowItems>
  <colItems count="1">
    <i/>
  </colItems>
  <dataFields count="1">
    <dataField name="Sum of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 xr10:uid="{A4D1E618-6463-4679-BA1F-A88DC7D0B068}" sourceName="Business">
  <pivotTables>
    <pivotTable tabId="11" name="PivotTable1"/>
  </pivotTables>
  <data>
    <tabular pivotCacheId="1">
      <items count="8">
        <i x="6"/>
        <i x="2"/>
        <i x="5" s="1"/>
        <i x="4"/>
        <i x="0" s="1"/>
        <i x="7" s="1"/>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xr10:uid="{2C62BF18-5545-482E-8CE0-DF86C051C9F7}" cache="Slicer_Business" caption="Busines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8"/>
  <sheetViews>
    <sheetView tabSelected="1" workbookViewId="0">
      <selection activeCell="H12" sqref="H12"/>
    </sheetView>
  </sheetViews>
  <sheetFormatPr defaultRowHeight="14.25" x14ac:dyDescent="0.2"/>
  <cols>
    <col min="1" max="1" width="9.21875" style="10" customWidth="1"/>
    <col min="2" max="2" width="64.77734375" style="10" bestFit="1" customWidth="1"/>
    <col min="3" max="3" width="10.44140625" style="10" customWidth="1"/>
    <col min="4" max="4" width="7.88671875" style="10" customWidth="1"/>
    <col min="5" max="5" width="11.6640625" style="10" customWidth="1"/>
    <col min="6" max="6" width="4" style="10" customWidth="1"/>
    <col min="7" max="11" width="4.21875" style="10" customWidth="1"/>
    <col min="12" max="12" width="3.33203125" style="10" customWidth="1"/>
    <col min="13" max="16384" width="8.88671875" style="10"/>
  </cols>
  <sheetData>
    <row r="2" spans="2:3" ht="15" x14ac:dyDescent="0.25">
      <c r="B2" s="11" t="s">
        <v>62</v>
      </c>
    </row>
    <row r="3" spans="2:3" ht="15" x14ac:dyDescent="0.25">
      <c r="B3" s="12" t="s">
        <v>59</v>
      </c>
    </row>
    <row r="4" spans="2:3" x14ac:dyDescent="0.2">
      <c r="B4" s="10" t="s">
        <v>41</v>
      </c>
    </row>
    <row r="5" spans="2:3" x14ac:dyDescent="0.2">
      <c r="B5" s="10" t="s">
        <v>42</v>
      </c>
    </row>
    <row r="6" spans="2:3" x14ac:dyDescent="0.2">
      <c r="B6" s="10" t="s">
        <v>43</v>
      </c>
    </row>
    <row r="7" spans="2:3" x14ac:dyDescent="0.2">
      <c r="B7" s="10" t="s">
        <v>44</v>
      </c>
    </row>
    <row r="8" spans="2:3" x14ac:dyDescent="0.2">
      <c r="B8" s="10" t="s">
        <v>45</v>
      </c>
    </row>
    <row r="10" spans="2:3" ht="15" x14ac:dyDescent="0.25">
      <c r="B10" s="13" t="s">
        <v>46</v>
      </c>
      <c r="C10" s="13" t="s">
        <v>47</v>
      </c>
    </row>
    <row r="11" spans="2:3" ht="15" x14ac:dyDescent="0.25">
      <c r="B11" s="79" t="s">
        <v>75</v>
      </c>
      <c r="C11" s="79" t="s">
        <v>76</v>
      </c>
    </row>
    <row r="12" spans="2:3" ht="15" x14ac:dyDescent="0.25">
      <c r="B12" s="79" t="s">
        <v>77</v>
      </c>
      <c r="C12" s="79" t="s">
        <v>78</v>
      </c>
    </row>
    <row r="13" spans="2:3" ht="15" x14ac:dyDescent="0.25">
      <c r="B13" s="79" t="s">
        <v>79</v>
      </c>
      <c r="C13" s="79" t="s">
        <v>80</v>
      </c>
    </row>
    <row r="14" spans="2:3" ht="15" x14ac:dyDescent="0.25">
      <c r="B14" s="79" t="s">
        <v>81</v>
      </c>
      <c r="C14" s="79" t="s">
        <v>82</v>
      </c>
    </row>
    <row r="15" spans="2:3" x14ac:dyDescent="0.2">
      <c r="B15" s="14"/>
      <c r="C15" s="14"/>
    </row>
    <row r="17" spans="1:12" ht="15" x14ac:dyDescent="0.25">
      <c r="A17" s="67" t="s">
        <v>48</v>
      </c>
      <c r="B17" s="67"/>
      <c r="C17" s="67"/>
      <c r="D17" s="67"/>
      <c r="E17" s="67"/>
    </row>
    <row r="18" spans="1:12" ht="15" x14ac:dyDescent="0.25">
      <c r="A18" s="68" t="s">
        <v>49</v>
      </c>
      <c r="B18" s="68"/>
      <c r="C18" s="68"/>
      <c r="D18" s="68"/>
      <c r="E18" s="68"/>
      <c r="F18" s="12"/>
      <c r="G18" s="12"/>
      <c r="H18" s="12"/>
    </row>
    <row r="19" spans="1:12" ht="15" x14ac:dyDescent="0.25">
      <c r="A19" s="68" t="s">
        <v>50</v>
      </c>
      <c r="B19" s="68"/>
      <c r="C19" s="68"/>
      <c r="D19" s="68"/>
      <c r="E19" s="68"/>
      <c r="F19" s="12"/>
      <c r="G19" s="12"/>
      <c r="H19" s="12"/>
    </row>
    <row r="20" spans="1:12" ht="15" x14ac:dyDescent="0.25">
      <c r="A20" s="68" t="s">
        <v>51</v>
      </c>
      <c r="B20" s="68"/>
      <c r="C20" s="68"/>
      <c r="D20" s="68"/>
      <c r="E20" s="68"/>
      <c r="F20" s="12"/>
      <c r="G20" s="12"/>
      <c r="H20" s="12"/>
    </row>
    <row r="21" spans="1:12" ht="15" x14ac:dyDescent="0.25">
      <c r="A21" s="68" t="s">
        <v>52</v>
      </c>
      <c r="B21" s="68"/>
      <c r="C21" s="68"/>
      <c r="D21" s="68"/>
      <c r="E21" s="68"/>
    </row>
    <row r="22" spans="1:12" ht="15" thickBot="1" x14ac:dyDescent="0.25"/>
    <row r="23" spans="1:12" ht="16.5" thickBot="1" x14ac:dyDescent="0.25">
      <c r="A23" s="15" t="s">
        <v>53</v>
      </c>
      <c r="B23" s="65" t="s">
        <v>54</v>
      </c>
      <c r="C23" s="65"/>
      <c r="D23" s="65"/>
      <c r="E23" s="65"/>
      <c r="F23" s="65"/>
      <c r="G23" s="65"/>
      <c r="H23" s="65"/>
      <c r="I23" s="65"/>
      <c r="J23" s="65"/>
      <c r="K23" s="65"/>
      <c r="L23" s="66"/>
    </row>
    <row r="25" spans="1:12" ht="15" x14ac:dyDescent="0.25">
      <c r="C25" s="16" t="s">
        <v>55</v>
      </c>
      <c r="D25" s="16" t="s">
        <v>56</v>
      </c>
      <c r="E25" s="13" t="s">
        <v>57</v>
      </c>
    </row>
    <row r="26" spans="1:12" x14ac:dyDescent="0.2">
      <c r="C26" s="17" t="s">
        <v>60</v>
      </c>
      <c r="D26" s="17">
        <v>40</v>
      </c>
      <c r="E26" s="14"/>
    </row>
    <row r="27" spans="1:12" x14ac:dyDescent="0.2">
      <c r="C27" s="17" t="s">
        <v>61</v>
      </c>
      <c r="D27" s="17">
        <v>10</v>
      </c>
      <c r="E27" s="14"/>
    </row>
    <row r="28" spans="1:12" x14ac:dyDescent="0.2">
      <c r="C28" s="17" t="s">
        <v>58</v>
      </c>
      <c r="D28" s="17">
        <f>SUM(D26:D27)</f>
        <v>50</v>
      </c>
      <c r="E28" s="14"/>
    </row>
  </sheetData>
  <mergeCells count="6">
    <mergeCell ref="B23:L23"/>
    <mergeCell ref="A17:E17"/>
    <mergeCell ref="A18:E18"/>
    <mergeCell ref="A19:E19"/>
    <mergeCell ref="A20:E20"/>
    <mergeCell ref="A21:E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W233"/>
  <sheetViews>
    <sheetView zoomScale="130" zoomScaleNormal="130" workbookViewId="0">
      <selection activeCell="H28" sqref="H28"/>
    </sheetView>
  </sheetViews>
  <sheetFormatPr defaultColWidth="7.109375" defaultRowHeight="18" customHeight="1" x14ac:dyDescent="0.2"/>
  <cols>
    <col min="1" max="1" width="7.109375" style="19"/>
    <col min="2" max="2" width="8.44140625" style="20" customWidth="1"/>
    <col min="3" max="4" width="9.33203125" style="21" bestFit="1" customWidth="1"/>
    <col min="5" max="5" width="8.77734375" style="21" customWidth="1"/>
    <col min="6" max="6" width="8.6640625" style="21" customWidth="1"/>
    <col min="7" max="7" width="8.33203125" style="21" bestFit="1" customWidth="1"/>
    <col min="8" max="8" width="12" style="19" customWidth="1"/>
    <col min="9" max="9" width="12.6640625" style="19" customWidth="1"/>
    <col min="10" max="10" width="9" style="19" customWidth="1"/>
    <col min="11" max="11" width="7.109375" style="19"/>
    <col min="12" max="12" width="10.5546875" style="19" bestFit="1" customWidth="1"/>
    <col min="13" max="13" width="8" style="19" customWidth="1"/>
    <col min="14" max="15" width="7.109375" style="19"/>
    <col min="16" max="16" width="8.33203125" style="19" bestFit="1" customWidth="1"/>
    <col min="17" max="16384" width="7.109375" style="19"/>
  </cols>
  <sheetData>
    <row r="2" spans="1:23" ht="60.75" customHeight="1" x14ac:dyDescent="0.2">
      <c r="A2" s="18"/>
      <c r="B2" s="18"/>
      <c r="C2" s="18"/>
      <c r="D2" s="18"/>
      <c r="E2" s="18"/>
      <c r="F2" s="18"/>
      <c r="G2" s="18"/>
    </row>
    <row r="3" spans="1:23" ht="43.5" customHeight="1" x14ac:dyDescent="0.2"/>
    <row r="4" spans="1:23" ht="21.75" customHeight="1" x14ac:dyDescent="0.2"/>
    <row r="5" spans="1:23" ht="21.75" customHeight="1" x14ac:dyDescent="0.2"/>
    <row r="6" spans="1:23" ht="59.25" customHeight="1" x14ac:dyDescent="0.2"/>
    <row r="7" spans="1:23" ht="29.25" customHeight="1" x14ac:dyDescent="0.2">
      <c r="A7" s="72" t="s">
        <v>18</v>
      </c>
      <c r="B7" s="72"/>
      <c r="C7" s="22"/>
      <c r="D7" s="72" t="s">
        <v>3</v>
      </c>
      <c r="E7" s="72"/>
      <c r="F7" s="22"/>
    </row>
    <row r="8" spans="1:23" ht="21.75" customHeight="1" x14ac:dyDescent="0.2">
      <c r="A8" s="23" t="s">
        <v>0</v>
      </c>
      <c r="B8" s="23" t="s">
        <v>2</v>
      </c>
      <c r="C8" s="22"/>
      <c r="D8" s="24" t="s">
        <v>4</v>
      </c>
      <c r="E8" s="24" t="s">
        <v>5</v>
      </c>
      <c r="F8" s="22"/>
    </row>
    <row r="9" spans="1:23" ht="25.5" customHeight="1" x14ac:dyDescent="0.2">
      <c r="A9" s="25">
        <v>2000</v>
      </c>
      <c r="B9" s="26">
        <v>0.18</v>
      </c>
      <c r="C9" s="22"/>
      <c r="D9" s="27">
        <v>12.5</v>
      </c>
      <c r="E9" s="28" t="s">
        <v>11</v>
      </c>
      <c r="F9" s="22"/>
      <c r="I9" s="78" t="s">
        <v>64</v>
      </c>
      <c r="J9" s="78"/>
    </row>
    <row r="10" spans="1:23" ht="18" customHeight="1" x14ac:dyDescent="0.2">
      <c r="A10" s="25">
        <v>3000</v>
      </c>
      <c r="B10" s="26">
        <v>0.34</v>
      </c>
      <c r="C10" s="22"/>
      <c r="D10" s="27">
        <v>11.5</v>
      </c>
      <c r="E10" s="28" t="s">
        <v>12</v>
      </c>
      <c r="F10" s="22"/>
      <c r="I10" s="29" t="s">
        <v>2</v>
      </c>
      <c r="J10" s="29" t="s">
        <v>0</v>
      </c>
    </row>
    <row r="11" spans="1:23" ht="18" customHeight="1" x14ac:dyDescent="0.2">
      <c r="A11" s="25">
        <v>4000</v>
      </c>
      <c r="B11" s="26">
        <v>0.28999999999999998</v>
      </c>
      <c r="C11" s="22"/>
      <c r="D11" s="27">
        <v>10.5</v>
      </c>
      <c r="E11" s="28" t="s">
        <v>13</v>
      </c>
      <c r="F11" s="22"/>
      <c r="I11" s="30">
        <v>0</v>
      </c>
      <c r="J11" s="29">
        <f t="shared" ref="J11:J14" si="0">A9</f>
        <v>2000</v>
      </c>
    </row>
    <row r="12" spans="1:23" ht="18" customHeight="1" x14ac:dyDescent="0.2">
      <c r="A12" s="25">
        <v>5000</v>
      </c>
      <c r="B12" s="26">
        <v>0.19</v>
      </c>
      <c r="C12" s="22"/>
      <c r="D12" s="22"/>
      <c r="E12" s="22"/>
      <c r="F12" s="22"/>
      <c r="G12" s="22"/>
      <c r="I12" s="30">
        <f>I11+B9</f>
        <v>0.18</v>
      </c>
      <c r="J12" s="29">
        <f t="shared" si="0"/>
        <v>3000</v>
      </c>
    </row>
    <row r="13" spans="1:23" ht="18" customHeight="1" thickBot="1" x14ac:dyDescent="0.25">
      <c r="A13" s="18"/>
      <c r="B13" s="31"/>
      <c r="C13" s="22"/>
      <c r="F13" s="22"/>
      <c r="G13" s="22"/>
      <c r="I13" s="30">
        <f>I12+B10</f>
        <v>0.52</v>
      </c>
      <c r="J13" s="29">
        <f t="shared" si="0"/>
        <v>4000</v>
      </c>
    </row>
    <row r="14" spans="1:23" ht="18" customHeight="1" x14ac:dyDescent="0.2">
      <c r="A14" s="75" t="s">
        <v>63</v>
      </c>
      <c r="B14" s="76"/>
      <c r="C14" s="77"/>
      <c r="E14" s="73" t="s">
        <v>9</v>
      </c>
      <c r="F14" s="74"/>
      <c r="I14" s="30">
        <f>I13+B11</f>
        <v>0.81</v>
      </c>
      <c r="J14" s="29">
        <f t="shared" si="0"/>
        <v>5000</v>
      </c>
    </row>
    <row r="15" spans="1:23" ht="18" customHeight="1" x14ac:dyDescent="0.2">
      <c r="A15" s="32" t="s">
        <v>14</v>
      </c>
      <c r="B15" s="24" t="s">
        <v>15</v>
      </c>
      <c r="C15" s="33" t="s">
        <v>19</v>
      </c>
      <c r="E15" s="34" t="s">
        <v>6</v>
      </c>
      <c r="F15" s="35" t="s">
        <v>1</v>
      </c>
    </row>
    <row r="16" spans="1:23" ht="18" customHeight="1" x14ac:dyDescent="0.2">
      <c r="A16" s="36" t="s">
        <v>16</v>
      </c>
      <c r="B16" s="37">
        <v>2000</v>
      </c>
      <c r="C16" s="33">
        <v>3500</v>
      </c>
      <c r="E16" s="38" t="s">
        <v>10</v>
      </c>
      <c r="F16" s="39">
        <v>18</v>
      </c>
      <c r="G16" s="48"/>
      <c r="H16" s="48"/>
      <c r="I16" s="69" t="s">
        <v>65</v>
      </c>
      <c r="J16" s="69"/>
      <c r="L16" s="70" t="s">
        <v>66</v>
      </c>
      <c r="M16" s="70"/>
      <c r="N16" s="48"/>
      <c r="O16" s="48"/>
      <c r="P16" s="48"/>
      <c r="Q16" s="48"/>
      <c r="R16" s="48"/>
      <c r="S16" s="48"/>
      <c r="T16" s="48"/>
      <c r="U16" s="48"/>
      <c r="V16" s="48"/>
      <c r="W16" s="48"/>
    </row>
    <row r="17" spans="1:23" ht="18" customHeight="1" thickBot="1" x14ac:dyDescent="0.25">
      <c r="A17" s="40" t="s">
        <v>17</v>
      </c>
      <c r="B17" s="41">
        <v>3500</v>
      </c>
      <c r="C17" s="42">
        <v>5000</v>
      </c>
      <c r="E17" s="38" t="s">
        <v>7</v>
      </c>
      <c r="F17" s="39">
        <v>17.5</v>
      </c>
      <c r="G17" s="48"/>
      <c r="H17" s="48"/>
      <c r="I17" s="49">
        <v>0</v>
      </c>
      <c r="J17" s="50">
        <f t="shared" ref="J17:J21" si="1">$D$9</f>
        <v>12.5</v>
      </c>
      <c r="K17" s="48"/>
      <c r="L17" s="49">
        <v>0</v>
      </c>
      <c r="M17" s="50">
        <f t="shared" ref="M17:M23" si="2">$F$16</f>
        <v>18</v>
      </c>
      <c r="N17" s="48"/>
      <c r="O17" s="48"/>
      <c r="P17" s="48"/>
      <c r="Q17" s="48"/>
      <c r="R17" s="48"/>
      <c r="S17" s="48"/>
      <c r="T17" s="48"/>
      <c r="U17" s="48"/>
      <c r="V17" s="48"/>
      <c r="W17" s="48"/>
    </row>
    <row r="18" spans="1:23" ht="23.25" customHeight="1" thickBot="1" x14ac:dyDescent="0.25">
      <c r="A18" s="20"/>
      <c r="E18" s="43" t="s">
        <v>8</v>
      </c>
      <c r="F18" s="44">
        <v>7</v>
      </c>
      <c r="G18" s="48"/>
      <c r="H18" s="48"/>
      <c r="I18" s="49">
        <v>500</v>
      </c>
      <c r="J18" s="50">
        <f t="shared" si="1"/>
        <v>12.5</v>
      </c>
      <c r="K18" s="48"/>
      <c r="L18" s="49">
        <v>500</v>
      </c>
      <c r="M18" s="50">
        <f t="shared" si="2"/>
        <v>18</v>
      </c>
      <c r="N18" s="48"/>
      <c r="O18" s="48"/>
      <c r="P18" s="48"/>
      <c r="Q18" s="48"/>
      <c r="R18" s="48"/>
      <c r="S18" s="48"/>
      <c r="T18" s="48"/>
      <c r="U18" s="48"/>
      <c r="V18" s="48"/>
      <c r="W18" s="48"/>
    </row>
    <row r="19" spans="1:23" s="45" customFormat="1" ht="18" customHeight="1" x14ac:dyDescent="0.2">
      <c r="B19" s="46"/>
      <c r="C19" s="47"/>
      <c r="D19" s="47"/>
      <c r="E19" s="48"/>
      <c r="F19" s="48"/>
      <c r="G19" s="48"/>
      <c r="H19" s="48"/>
      <c r="I19" s="49">
        <v>1000</v>
      </c>
      <c r="J19" s="50">
        <f t="shared" si="1"/>
        <v>12.5</v>
      </c>
      <c r="K19" s="48"/>
      <c r="L19" s="49">
        <v>1000</v>
      </c>
      <c r="M19" s="50">
        <f t="shared" si="2"/>
        <v>18</v>
      </c>
      <c r="N19" s="48"/>
      <c r="O19" s="48"/>
      <c r="P19" s="48"/>
      <c r="Q19" s="48"/>
      <c r="R19" s="48"/>
      <c r="S19" s="48"/>
      <c r="T19" s="48"/>
      <c r="U19" s="48"/>
      <c r="V19" s="48"/>
      <c r="W19" s="48"/>
    </row>
    <row r="20" spans="1:23" ht="18" customHeight="1" x14ac:dyDescent="0.2">
      <c r="E20" s="48"/>
      <c r="F20" s="48"/>
      <c r="G20" s="48"/>
      <c r="H20" s="48"/>
      <c r="I20" s="49">
        <v>1500</v>
      </c>
      <c r="J20" s="50">
        <f t="shared" si="1"/>
        <v>12.5</v>
      </c>
      <c r="K20" s="48"/>
      <c r="L20" s="49">
        <v>1500</v>
      </c>
      <c r="M20" s="50">
        <f t="shared" si="2"/>
        <v>18</v>
      </c>
      <c r="N20" s="48"/>
      <c r="O20" s="48"/>
      <c r="P20" s="48"/>
      <c r="Q20" s="48"/>
      <c r="R20" s="48"/>
      <c r="S20" s="48"/>
      <c r="T20" s="48"/>
      <c r="U20" s="48"/>
      <c r="V20" s="48"/>
      <c r="W20" s="48"/>
    </row>
    <row r="21" spans="1:23" ht="18" customHeight="1" x14ac:dyDescent="0.2">
      <c r="E21" s="48"/>
      <c r="F21" s="48"/>
      <c r="G21" s="48"/>
      <c r="H21" s="48"/>
      <c r="I21" s="49">
        <v>2000</v>
      </c>
      <c r="J21" s="50">
        <f t="shared" si="1"/>
        <v>12.5</v>
      </c>
      <c r="K21" s="48"/>
      <c r="L21" s="49">
        <v>2000</v>
      </c>
      <c r="M21" s="50">
        <f t="shared" si="2"/>
        <v>18</v>
      </c>
      <c r="N21" s="48"/>
      <c r="O21" s="48"/>
      <c r="P21" s="48"/>
      <c r="Q21" s="48"/>
      <c r="R21" s="48"/>
      <c r="S21" s="48"/>
      <c r="T21" s="48"/>
      <c r="U21" s="48"/>
      <c r="V21" s="48"/>
      <c r="W21" s="48"/>
    </row>
    <row r="22" spans="1:23" ht="18" customHeight="1" x14ac:dyDescent="0.2">
      <c r="E22" s="48"/>
      <c r="F22" s="48"/>
      <c r="G22" s="48"/>
      <c r="H22" s="48"/>
      <c r="I22" s="49">
        <v>2500</v>
      </c>
      <c r="J22" s="50">
        <f t="shared" ref="J22:J24" si="3">$D$10</f>
        <v>11.5</v>
      </c>
      <c r="K22" s="48"/>
      <c r="L22" s="49">
        <v>2500</v>
      </c>
      <c r="M22" s="50">
        <f t="shared" si="2"/>
        <v>18</v>
      </c>
      <c r="N22" s="48"/>
      <c r="O22" s="48"/>
      <c r="P22" s="48"/>
      <c r="Q22" s="48"/>
      <c r="R22" s="48"/>
      <c r="S22" s="48"/>
      <c r="T22" s="48"/>
      <c r="U22" s="48"/>
      <c r="V22" s="48"/>
      <c r="W22" s="48"/>
    </row>
    <row r="23" spans="1:23" ht="18" customHeight="1" x14ac:dyDescent="0.2">
      <c r="E23" s="48"/>
      <c r="F23" s="48"/>
      <c r="G23" s="48"/>
      <c r="H23" s="48"/>
      <c r="I23" s="49">
        <v>3000</v>
      </c>
      <c r="J23" s="50">
        <f t="shared" si="3"/>
        <v>11.5</v>
      </c>
      <c r="K23" s="48"/>
      <c r="L23" s="49">
        <v>3000</v>
      </c>
      <c r="M23" s="50">
        <f t="shared" si="2"/>
        <v>18</v>
      </c>
      <c r="N23" s="48"/>
      <c r="O23" s="48"/>
      <c r="P23" s="48"/>
      <c r="Q23" s="48"/>
      <c r="R23" s="48"/>
      <c r="S23" s="48"/>
      <c r="T23" s="48"/>
      <c r="U23" s="48"/>
      <c r="V23" s="48"/>
      <c r="W23" s="48"/>
    </row>
    <row r="24" spans="1:23" ht="18" customHeight="1" x14ac:dyDescent="0.2">
      <c r="E24" s="48"/>
      <c r="F24" s="48"/>
      <c r="G24" s="48"/>
      <c r="H24" s="48"/>
      <c r="I24" s="49">
        <v>3500</v>
      </c>
      <c r="J24" s="50">
        <f t="shared" si="3"/>
        <v>11.5</v>
      </c>
      <c r="K24" s="48"/>
      <c r="L24" s="49">
        <v>3500</v>
      </c>
      <c r="M24" s="50">
        <f t="shared" ref="M24:M27" si="4">$F$17</f>
        <v>17.5</v>
      </c>
      <c r="N24" s="48"/>
      <c r="O24" s="48"/>
      <c r="P24" s="48"/>
      <c r="Q24" s="48"/>
      <c r="R24" s="48"/>
      <c r="S24" s="48"/>
      <c r="T24" s="48"/>
      <c r="U24" s="48"/>
      <c r="V24" s="48"/>
      <c r="W24" s="48"/>
    </row>
    <row r="25" spans="1:23" ht="18" customHeight="1" x14ac:dyDescent="0.2">
      <c r="C25" s="71" t="s">
        <v>74</v>
      </c>
      <c r="D25" s="71"/>
      <c r="E25" s="71"/>
      <c r="F25" s="71"/>
      <c r="G25" s="71"/>
      <c r="H25" s="48"/>
      <c r="I25" s="49">
        <v>4000</v>
      </c>
      <c r="J25" s="50">
        <f t="shared" ref="J25:J27" si="5">$D$11</f>
        <v>10.5</v>
      </c>
      <c r="K25" s="48"/>
      <c r="L25" s="49">
        <v>4000</v>
      </c>
      <c r="M25" s="50">
        <f t="shared" si="4"/>
        <v>17.5</v>
      </c>
      <c r="N25" s="48"/>
      <c r="O25" s="48"/>
      <c r="P25" s="48"/>
      <c r="Q25" s="48"/>
      <c r="R25" s="48"/>
      <c r="S25" s="48"/>
      <c r="T25" s="48"/>
      <c r="U25" s="48"/>
      <c r="V25" s="48"/>
      <c r="W25" s="48"/>
    </row>
    <row r="26" spans="1:23" ht="18" customHeight="1" x14ac:dyDescent="0.2">
      <c r="C26" s="71"/>
      <c r="D26" s="71"/>
      <c r="E26" s="71"/>
      <c r="F26" s="71"/>
      <c r="G26" s="71"/>
      <c r="H26" s="48"/>
      <c r="I26" s="49">
        <v>4500</v>
      </c>
      <c r="J26" s="50">
        <f t="shared" si="5"/>
        <v>10.5</v>
      </c>
      <c r="K26" s="48"/>
      <c r="L26" s="49">
        <v>4500</v>
      </c>
      <c r="M26" s="50">
        <f t="shared" si="4"/>
        <v>17.5</v>
      </c>
      <c r="N26" s="48"/>
      <c r="O26" s="48"/>
      <c r="P26" s="48"/>
      <c r="Q26" s="48"/>
      <c r="R26" s="48"/>
      <c r="S26" s="48"/>
      <c r="T26" s="48"/>
      <c r="U26" s="48"/>
      <c r="V26" s="48"/>
      <c r="W26" s="48"/>
    </row>
    <row r="27" spans="1:23" ht="18" customHeight="1" x14ac:dyDescent="0.2">
      <c r="C27" s="71"/>
      <c r="D27" s="71"/>
      <c r="E27" s="71"/>
      <c r="F27" s="71"/>
      <c r="G27" s="71"/>
      <c r="H27" s="48"/>
      <c r="I27" s="49">
        <v>5000</v>
      </c>
      <c r="J27" s="50">
        <f t="shared" si="5"/>
        <v>10.5</v>
      </c>
      <c r="K27" s="48"/>
      <c r="L27" s="49">
        <v>5000</v>
      </c>
      <c r="M27" s="50">
        <f t="shared" si="4"/>
        <v>17.5</v>
      </c>
      <c r="N27" s="48"/>
      <c r="O27" s="48"/>
      <c r="P27" s="48"/>
      <c r="Q27" s="48"/>
      <c r="R27" s="48"/>
      <c r="S27" s="48"/>
      <c r="T27" s="48"/>
      <c r="U27" s="48"/>
      <c r="V27" s="48"/>
    </row>
    <row r="28" spans="1:23" ht="18" customHeight="1" x14ac:dyDescent="0.2">
      <c r="C28" s="71"/>
      <c r="D28" s="71"/>
      <c r="E28" s="71"/>
      <c r="F28" s="71"/>
      <c r="G28" s="71"/>
      <c r="H28" s="48"/>
      <c r="I28" s="48"/>
      <c r="J28" s="48"/>
      <c r="K28" s="48"/>
      <c r="L28" s="49" t="s">
        <v>8</v>
      </c>
      <c r="M28" s="50">
        <f>$F$18</f>
        <v>7</v>
      </c>
      <c r="N28" s="48"/>
      <c r="O28" s="48"/>
      <c r="P28" s="48"/>
      <c r="Q28" s="48"/>
      <c r="R28" s="48"/>
      <c r="S28" s="48"/>
      <c r="T28" s="48"/>
      <c r="U28" s="48"/>
      <c r="V28" s="48"/>
    </row>
    <row r="29" spans="1:23" ht="18" customHeight="1" x14ac:dyDescent="0.2">
      <c r="E29" s="48"/>
      <c r="F29" s="48"/>
      <c r="G29" s="48"/>
      <c r="H29" s="48"/>
      <c r="I29" s="48"/>
      <c r="J29" s="48"/>
      <c r="K29" s="48"/>
      <c r="L29" s="48"/>
      <c r="M29" s="48"/>
      <c r="N29" s="48"/>
      <c r="O29" s="48"/>
      <c r="P29" s="48"/>
      <c r="Q29" s="48"/>
      <c r="R29" s="48"/>
      <c r="S29" s="48"/>
      <c r="T29" s="48"/>
      <c r="U29" s="48"/>
      <c r="V29" s="48"/>
    </row>
    <row r="30" spans="1:23" ht="18" customHeight="1" x14ac:dyDescent="0.2">
      <c r="E30" s="48"/>
      <c r="F30" s="48"/>
      <c r="G30" s="48"/>
      <c r="H30" s="48"/>
      <c r="I30" s="48"/>
      <c r="J30" s="48"/>
      <c r="K30" s="48"/>
      <c r="L30" s="48"/>
      <c r="M30" s="48"/>
      <c r="N30" s="48"/>
      <c r="O30" s="48"/>
      <c r="P30" s="48"/>
      <c r="Q30" s="48"/>
      <c r="R30" s="48"/>
      <c r="S30" s="48"/>
      <c r="T30" s="48"/>
      <c r="U30" s="48"/>
      <c r="V30" s="48"/>
    </row>
    <row r="31" spans="1:23" ht="18" customHeight="1" x14ac:dyDescent="0.2">
      <c r="D31" s="51" t="s">
        <v>70</v>
      </c>
      <c r="E31" s="52">
        <f ca="1">_xlfn.STDEV.P(E34:E233)</f>
        <v>0</v>
      </c>
      <c r="F31" s="52">
        <f t="shared" ref="F31:H31" ca="1" si="6">_xlfn.STDEV.P(F34:F233)</f>
        <v>3927.7856356985676</v>
      </c>
      <c r="G31" s="52">
        <f t="shared" ca="1" si="6"/>
        <v>7097.6739147413637</v>
      </c>
      <c r="H31" s="52">
        <f t="shared" ca="1" si="6"/>
        <v>9646.3461346771091</v>
      </c>
      <c r="I31" s="48"/>
      <c r="J31" s="48"/>
      <c r="K31" s="48"/>
      <c r="L31" s="48"/>
      <c r="M31" s="48"/>
      <c r="N31" s="48"/>
      <c r="O31" s="48"/>
      <c r="P31" s="48"/>
      <c r="Q31" s="48"/>
      <c r="R31" s="48"/>
      <c r="S31" s="48"/>
      <c r="T31" s="48"/>
      <c r="U31" s="48"/>
      <c r="V31" s="48"/>
    </row>
    <row r="32" spans="1:23" ht="18" customHeight="1" x14ac:dyDescent="0.2">
      <c r="D32" s="51" t="s">
        <v>69</v>
      </c>
      <c r="E32" s="53">
        <f ca="1">AVERAGE(E34:E233)</f>
        <v>9000</v>
      </c>
      <c r="F32" s="53">
        <f ca="1">AVERAGE(F34:F233)</f>
        <v>15850</v>
      </c>
      <c r="G32" s="53">
        <f t="shared" ref="G32:H32" ca="1" si="7">AVERAGE(G34:G233)</f>
        <v>18305</v>
      </c>
      <c r="H32" s="53">
        <f t="shared" ca="1" si="7"/>
        <v>16852.5</v>
      </c>
      <c r="I32" s="48"/>
      <c r="J32" s="48"/>
      <c r="K32" s="48"/>
      <c r="L32" s="48"/>
      <c r="M32" s="48"/>
      <c r="N32" s="48"/>
      <c r="O32" s="48"/>
      <c r="P32" s="48"/>
      <c r="Q32" s="48"/>
      <c r="R32" s="48"/>
      <c r="S32" s="48"/>
      <c r="T32" s="48"/>
      <c r="U32" s="48"/>
      <c r="V32" s="48"/>
    </row>
    <row r="33" spans="2:22" ht="18" customHeight="1" x14ac:dyDescent="0.2">
      <c r="B33" s="58" t="s">
        <v>67</v>
      </c>
      <c r="C33" s="54" t="s">
        <v>68</v>
      </c>
      <c r="D33" s="54" t="s">
        <v>0</v>
      </c>
      <c r="E33" s="55">
        <f>A9</f>
        <v>2000</v>
      </c>
      <c r="F33" s="55">
        <f>A10</f>
        <v>3000</v>
      </c>
      <c r="G33" s="55">
        <f>A11</f>
        <v>4000</v>
      </c>
      <c r="H33" s="55">
        <f>A12</f>
        <v>5000</v>
      </c>
      <c r="I33" s="48"/>
      <c r="J33" s="48"/>
      <c r="K33" s="48"/>
      <c r="L33" s="48"/>
      <c r="M33" s="48"/>
      <c r="N33" s="48"/>
      <c r="O33" s="48"/>
      <c r="P33" s="48"/>
      <c r="Q33" s="48"/>
      <c r="R33" s="48"/>
      <c r="S33" s="48"/>
      <c r="T33" s="48"/>
      <c r="U33" s="48"/>
      <c r="V33" s="48"/>
    </row>
    <row r="34" spans="2:22" ht="18" customHeight="1" x14ac:dyDescent="0.2">
      <c r="B34" s="59">
        <v>1</v>
      </c>
      <c r="C34" s="60">
        <f ca="1">RAND()</f>
        <v>0.63853033748124144</v>
      </c>
      <c r="D34" s="56">
        <f t="shared" ref="D34:D65" ca="1" si="8">VLOOKUP(C34,Updated_demand,2,TRUE)</f>
        <v>4000</v>
      </c>
      <c r="E34" s="57">
        <f t="shared" ref="E34:F53" ca="1" si="9">MIN(E$33,$D34)*VLOOKUP(MIN(E$33,$D34),updated_selling,2,TRUE)+IF($D34-E$33&gt;0,0,-($D34-E$33)*$F$18)-E$33*VLOOKUP(E$33,updated_production,2,TRUE)-$B$16</f>
        <v>9000</v>
      </c>
      <c r="F34" s="57">
        <f t="shared" ca="1" si="9"/>
        <v>17500</v>
      </c>
      <c r="G34" s="57">
        <f t="shared" ref="G34:H53" ca="1" si="10">MIN(G$33,$D34)*VLOOKUP(MIN(G$33,$D34),updated_selling,2,TRUE)+IF($D34-G$33&gt;0,0,-($D34-G$33)*$F$18)-G$33*VLOOKUP(G$33,updated_production,2,TRUE)-$B$17</f>
        <v>24500</v>
      </c>
      <c r="H34" s="57">
        <f t="shared" ca="1" si="10"/>
        <v>21000</v>
      </c>
      <c r="I34" s="48"/>
      <c r="J34" s="48"/>
      <c r="K34" s="48"/>
      <c r="L34" s="48"/>
      <c r="M34" s="48"/>
      <c r="N34" s="48"/>
      <c r="O34" s="48"/>
      <c r="P34" s="48"/>
      <c r="Q34" s="48"/>
      <c r="R34" s="48"/>
      <c r="S34" s="48"/>
      <c r="T34" s="48"/>
      <c r="U34" s="48"/>
      <c r="V34" s="48"/>
    </row>
    <row r="35" spans="2:22" ht="18" customHeight="1" x14ac:dyDescent="0.2">
      <c r="B35" s="59">
        <v>2</v>
      </c>
      <c r="C35" s="60">
        <f t="shared" ref="C35:C98" ca="1" si="11">RAND()</f>
        <v>0.73352967213901488</v>
      </c>
      <c r="D35" s="56">
        <f t="shared" ca="1" si="8"/>
        <v>4000</v>
      </c>
      <c r="E35" s="57">
        <f t="shared" ca="1" si="9"/>
        <v>9000</v>
      </c>
      <c r="F35" s="57">
        <f t="shared" ca="1" si="9"/>
        <v>17500</v>
      </c>
      <c r="G35" s="57">
        <f t="shared" ca="1" si="10"/>
        <v>24500</v>
      </c>
      <c r="H35" s="57">
        <f t="shared" ca="1" si="10"/>
        <v>21000</v>
      </c>
      <c r="I35" s="48"/>
      <c r="J35" s="48"/>
      <c r="K35" s="48"/>
      <c r="L35" s="48"/>
      <c r="M35" s="48"/>
      <c r="N35" s="48"/>
      <c r="O35" s="48"/>
      <c r="P35" s="48"/>
      <c r="Q35" s="48"/>
      <c r="R35" s="48"/>
      <c r="S35" s="48"/>
      <c r="T35" s="48"/>
      <c r="U35" s="48"/>
      <c r="V35" s="48"/>
    </row>
    <row r="36" spans="2:22" ht="18" customHeight="1" x14ac:dyDescent="0.2">
      <c r="B36" s="59">
        <v>3</v>
      </c>
      <c r="C36" s="60">
        <f t="shared" ca="1" si="11"/>
        <v>0.24510599103043995</v>
      </c>
      <c r="D36" s="56">
        <f t="shared" ca="1" si="8"/>
        <v>3000</v>
      </c>
      <c r="E36" s="57">
        <f t="shared" ca="1" si="9"/>
        <v>9000</v>
      </c>
      <c r="F36" s="57">
        <f t="shared" ca="1" si="9"/>
        <v>17500</v>
      </c>
      <c r="G36" s="57">
        <f t="shared" ca="1" si="10"/>
        <v>15500</v>
      </c>
      <c r="H36" s="57">
        <f t="shared" ca="1" si="10"/>
        <v>12000</v>
      </c>
      <c r="I36" s="48"/>
      <c r="J36" s="48"/>
      <c r="K36" s="48"/>
      <c r="L36" s="48"/>
      <c r="M36" s="48"/>
      <c r="N36" s="48"/>
      <c r="O36" s="48"/>
      <c r="P36" s="48"/>
      <c r="Q36" s="48"/>
      <c r="R36" s="48"/>
      <c r="S36" s="48"/>
      <c r="T36" s="48"/>
      <c r="U36" s="48"/>
      <c r="V36" s="48"/>
    </row>
    <row r="37" spans="2:22" ht="18" customHeight="1" x14ac:dyDescent="0.2">
      <c r="B37" s="59">
        <v>4</v>
      </c>
      <c r="C37" s="60">
        <f t="shared" ca="1" si="11"/>
        <v>0.20643974275593246</v>
      </c>
      <c r="D37" s="56">
        <f t="shared" ca="1" si="8"/>
        <v>3000</v>
      </c>
      <c r="E37" s="57">
        <f t="shared" ca="1" si="9"/>
        <v>9000</v>
      </c>
      <c r="F37" s="57">
        <f t="shared" ca="1" si="9"/>
        <v>17500</v>
      </c>
      <c r="G37" s="57">
        <f t="shared" ca="1" si="10"/>
        <v>15500</v>
      </c>
      <c r="H37" s="57">
        <f t="shared" ca="1" si="10"/>
        <v>12000</v>
      </c>
      <c r="I37" s="48"/>
      <c r="J37" s="48"/>
      <c r="K37" s="48"/>
      <c r="L37" s="48"/>
      <c r="M37" s="48"/>
      <c r="N37" s="48"/>
      <c r="O37" s="48"/>
      <c r="P37" s="48"/>
      <c r="Q37" s="48"/>
      <c r="R37" s="48"/>
      <c r="S37" s="48"/>
      <c r="T37" s="48"/>
      <c r="U37" s="48"/>
      <c r="V37" s="48"/>
    </row>
    <row r="38" spans="2:22" ht="18" customHeight="1" x14ac:dyDescent="0.2">
      <c r="B38" s="59">
        <v>5</v>
      </c>
      <c r="C38" s="60">
        <f t="shared" ca="1" si="11"/>
        <v>0.86897076577534316</v>
      </c>
      <c r="D38" s="56">
        <f t="shared" ca="1" si="8"/>
        <v>5000</v>
      </c>
      <c r="E38" s="57">
        <f t="shared" ca="1" si="9"/>
        <v>9000</v>
      </c>
      <c r="F38" s="57">
        <f t="shared" ca="1" si="9"/>
        <v>17500</v>
      </c>
      <c r="G38" s="57">
        <f t="shared" ca="1" si="10"/>
        <v>24500</v>
      </c>
      <c r="H38" s="57">
        <f t="shared" ca="1" si="10"/>
        <v>31500</v>
      </c>
      <c r="I38" s="48"/>
      <c r="J38" s="48"/>
      <c r="K38" s="48"/>
      <c r="L38" s="48"/>
      <c r="M38" s="48"/>
      <c r="N38" s="48"/>
      <c r="O38" s="48"/>
      <c r="P38" s="48"/>
      <c r="Q38" s="48"/>
      <c r="R38" s="48"/>
      <c r="S38" s="48"/>
      <c r="T38" s="48"/>
      <c r="U38" s="48"/>
      <c r="V38" s="48"/>
    </row>
    <row r="39" spans="2:22" ht="18" customHeight="1" x14ac:dyDescent="0.2">
      <c r="B39" s="59">
        <v>6</v>
      </c>
      <c r="C39" s="60">
        <f t="shared" ca="1" si="11"/>
        <v>0.10005909828117032</v>
      </c>
      <c r="D39" s="56">
        <f t="shared" ca="1" si="8"/>
        <v>2000</v>
      </c>
      <c r="E39" s="57">
        <f t="shared" ca="1" si="9"/>
        <v>9000</v>
      </c>
      <c r="F39" s="57">
        <f t="shared" ca="1" si="9"/>
        <v>6500</v>
      </c>
      <c r="G39" s="57">
        <f t="shared" ca="1" si="10"/>
        <v>4500</v>
      </c>
      <c r="H39" s="57">
        <f t="shared" ca="1" si="10"/>
        <v>1000</v>
      </c>
      <c r="I39" s="48"/>
      <c r="J39" s="48"/>
      <c r="K39" s="48"/>
      <c r="L39" s="48"/>
      <c r="M39" s="48"/>
      <c r="N39" s="48"/>
      <c r="O39" s="48"/>
      <c r="P39" s="48"/>
      <c r="Q39" s="48"/>
      <c r="R39" s="48"/>
      <c r="S39" s="48"/>
      <c r="T39" s="48"/>
      <c r="U39" s="48"/>
      <c r="V39" s="48"/>
    </row>
    <row r="40" spans="2:22" ht="18" customHeight="1" x14ac:dyDescent="0.2">
      <c r="B40" s="59">
        <v>7</v>
      </c>
      <c r="C40" s="60">
        <f t="shared" ca="1" si="11"/>
        <v>0.70233553903319423</v>
      </c>
      <c r="D40" s="56">
        <f t="shared" ca="1" si="8"/>
        <v>4000</v>
      </c>
      <c r="E40" s="57">
        <f t="shared" ca="1" si="9"/>
        <v>9000</v>
      </c>
      <c r="F40" s="57">
        <f t="shared" ca="1" si="9"/>
        <v>17500</v>
      </c>
      <c r="G40" s="57">
        <f t="shared" ca="1" si="10"/>
        <v>24500</v>
      </c>
      <c r="H40" s="57">
        <f t="shared" ca="1" si="10"/>
        <v>21000</v>
      </c>
      <c r="I40" s="48"/>
      <c r="J40" s="48"/>
      <c r="K40" s="48"/>
      <c r="L40" s="48"/>
      <c r="M40" s="48"/>
      <c r="N40" s="48"/>
      <c r="O40" s="48"/>
      <c r="P40" s="48"/>
      <c r="Q40" s="48"/>
      <c r="R40" s="48"/>
      <c r="S40" s="48"/>
      <c r="T40" s="48"/>
      <c r="U40" s="48"/>
      <c r="V40" s="48"/>
    </row>
    <row r="41" spans="2:22" ht="18" customHeight="1" x14ac:dyDescent="0.2">
      <c r="B41" s="59">
        <v>8</v>
      </c>
      <c r="C41" s="60">
        <f t="shared" ca="1" si="11"/>
        <v>0.82665356183397454</v>
      </c>
      <c r="D41" s="56">
        <f t="shared" ca="1" si="8"/>
        <v>5000</v>
      </c>
      <c r="E41" s="57">
        <f t="shared" ca="1" si="9"/>
        <v>9000</v>
      </c>
      <c r="F41" s="57">
        <f t="shared" ca="1" si="9"/>
        <v>17500</v>
      </c>
      <c r="G41" s="57">
        <f t="shared" ca="1" si="10"/>
        <v>24500</v>
      </c>
      <c r="H41" s="57">
        <f t="shared" ca="1" si="10"/>
        <v>31500</v>
      </c>
      <c r="I41" s="48"/>
      <c r="J41" s="48"/>
      <c r="K41" s="48"/>
      <c r="L41" s="48"/>
      <c r="M41" s="48"/>
      <c r="N41" s="48"/>
      <c r="O41" s="48"/>
      <c r="P41" s="48"/>
      <c r="Q41" s="48"/>
      <c r="R41" s="48"/>
      <c r="S41" s="48"/>
      <c r="T41" s="48"/>
      <c r="U41" s="48"/>
      <c r="V41" s="48"/>
    </row>
    <row r="42" spans="2:22" ht="18" customHeight="1" x14ac:dyDescent="0.2">
      <c r="B42" s="59">
        <v>9</v>
      </c>
      <c r="C42" s="60">
        <f t="shared" ca="1" si="11"/>
        <v>0.5090730102831339</v>
      </c>
      <c r="D42" s="56">
        <f t="shared" ca="1" si="8"/>
        <v>3000</v>
      </c>
      <c r="E42" s="57">
        <f t="shared" ca="1" si="9"/>
        <v>9000</v>
      </c>
      <c r="F42" s="57">
        <f t="shared" ca="1" si="9"/>
        <v>17500</v>
      </c>
      <c r="G42" s="57">
        <f t="shared" ca="1" si="10"/>
        <v>15500</v>
      </c>
      <c r="H42" s="57">
        <f t="shared" ca="1" si="10"/>
        <v>12000</v>
      </c>
      <c r="I42" s="48"/>
      <c r="J42" s="48"/>
      <c r="K42" s="48"/>
      <c r="L42" s="48"/>
      <c r="M42" s="48"/>
      <c r="N42" s="48"/>
      <c r="O42" s="48"/>
      <c r="P42" s="48"/>
      <c r="Q42" s="48"/>
      <c r="R42" s="48"/>
      <c r="S42" s="48"/>
      <c r="T42" s="48"/>
      <c r="U42" s="48"/>
      <c r="V42" s="48"/>
    </row>
    <row r="43" spans="2:22" ht="18" customHeight="1" x14ac:dyDescent="0.2">
      <c r="B43" s="59">
        <v>10</v>
      </c>
      <c r="C43" s="60">
        <f t="shared" ca="1" si="11"/>
        <v>0.22878648015252145</v>
      </c>
      <c r="D43" s="56">
        <f t="shared" ca="1" si="8"/>
        <v>3000</v>
      </c>
      <c r="E43" s="57">
        <f t="shared" ca="1" si="9"/>
        <v>9000</v>
      </c>
      <c r="F43" s="57">
        <f t="shared" ca="1" si="9"/>
        <v>17500</v>
      </c>
      <c r="G43" s="57">
        <f t="shared" ca="1" si="10"/>
        <v>15500</v>
      </c>
      <c r="H43" s="57">
        <f t="shared" ca="1" si="10"/>
        <v>12000</v>
      </c>
      <c r="I43" s="48"/>
      <c r="J43" s="48"/>
      <c r="K43" s="48"/>
      <c r="L43" s="48"/>
      <c r="M43" s="48"/>
      <c r="N43" s="48"/>
      <c r="O43" s="48"/>
      <c r="P43" s="48"/>
      <c r="Q43" s="48"/>
      <c r="R43" s="48"/>
      <c r="S43" s="48"/>
      <c r="T43" s="48"/>
      <c r="U43" s="48"/>
      <c r="V43" s="48"/>
    </row>
    <row r="44" spans="2:22" ht="18" customHeight="1" x14ac:dyDescent="0.2">
      <c r="B44" s="59">
        <v>11</v>
      </c>
      <c r="C44" s="60">
        <f t="shared" ca="1" si="11"/>
        <v>0.2091846341805107</v>
      </c>
      <c r="D44" s="56">
        <f t="shared" ca="1" si="8"/>
        <v>3000</v>
      </c>
      <c r="E44" s="57">
        <f t="shared" ca="1" si="9"/>
        <v>9000</v>
      </c>
      <c r="F44" s="57">
        <f t="shared" ca="1" si="9"/>
        <v>17500</v>
      </c>
      <c r="G44" s="57">
        <f t="shared" ca="1" si="10"/>
        <v>15500</v>
      </c>
      <c r="H44" s="57">
        <f t="shared" ca="1" si="10"/>
        <v>12000</v>
      </c>
      <c r="I44" s="48"/>
      <c r="J44" s="48"/>
      <c r="K44" s="48"/>
      <c r="L44" s="48"/>
      <c r="M44" s="48"/>
      <c r="N44" s="48"/>
      <c r="O44" s="48"/>
      <c r="P44" s="48"/>
      <c r="Q44" s="48"/>
      <c r="R44" s="48"/>
      <c r="S44" s="48"/>
      <c r="T44" s="48"/>
      <c r="U44" s="48"/>
      <c r="V44" s="48"/>
    </row>
    <row r="45" spans="2:22" ht="18" customHeight="1" x14ac:dyDescent="0.2">
      <c r="B45" s="59">
        <v>12</v>
      </c>
      <c r="C45" s="60">
        <f t="shared" ca="1" si="11"/>
        <v>0.27236314871040435</v>
      </c>
      <c r="D45" s="56">
        <f t="shared" ca="1" si="8"/>
        <v>3000</v>
      </c>
      <c r="E45" s="57">
        <f t="shared" ca="1" si="9"/>
        <v>9000</v>
      </c>
      <c r="F45" s="57">
        <f t="shared" ca="1" si="9"/>
        <v>17500</v>
      </c>
      <c r="G45" s="57">
        <f t="shared" ca="1" si="10"/>
        <v>15500</v>
      </c>
      <c r="H45" s="57">
        <f t="shared" ca="1" si="10"/>
        <v>12000</v>
      </c>
      <c r="I45" s="48"/>
      <c r="J45" s="48"/>
      <c r="K45" s="48"/>
      <c r="L45" s="48"/>
      <c r="M45" s="48"/>
      <c r="N45" s="48"/>
      <c r="O45" s="48"/>
      <c r="P45" s="48"/>
      <c r="Q45" s="48"/>
      <c r="R45" s="48"/>
      <c r="S45" s="48"/>
      <c r="T45" s="48"/>
      <c r="U45" s="48"/>
      <c r="V45" s="48"/>
    </row>
    <row r="46" spans="2:22" ht="18" customHeight="1" x14ac:dyDescent="0.2">
      <c r="B46" s="59">
        <v>13</v>
      </c>
      <c r="C46" s="60">
        <f t="shared" ca="1" si="11"/>
        <v>5.9691595195668801E-2</v>
      </c>
      <c r="D46" s="56">
        <f t="shared" ca="1" si="8"/>
        <v>2000</v>
      </c>
      <c r="E46" s="57">
        <f t="shared" ca="1" si="9"/>
        <v>9000</v>
      </c>
      <c r="F46" s="57">
        <f t="shared" ca="1" si="9"/>
        <v>6500</v>
      </c>
      <c r="G46" s="57">
        <f t="shared" ca="1" si="10"/>
        <v>4500</v>
      </c>
      <c r="H46" s="57">
        <f t="shared" ca="1" si="10"/>
        <v>1000</v>
      </c>
      <c r="I46" s="48"/>
      <c r="J46" s="48"/>
      <c r="K46" s="48"/>
      <c r="L46" s="48"/>
      <c r="M46" s="48"/>
      <c r="N46" s="48"/>
      <c r="O46" s="48"/>
      <c r="P46" s="48"/>
      <c r="Q46" s="48"/>
      <c r="R46" s="48"/>
      <c r="S46" s="48"/>
      <c r="T46" s="48"/>
      <c r="U46" s="48"/>
      <c r="V46" s="48"/>
    </row>
    <row r="47" spans="2:22" ht="18" customHeight="1" x14ac:dyDescent="0.2">
      <c r="B47" s="59">
        <v>14</v>
      </c>
      <c r="C47" s="60">
        <f t="shared" ca="1" si="11"/>
        <v>5.7822639761561212E-2</v>
      </c>
      <c r="D47" s="56">
        <f t="shared" ca="1" si="8"/>
        <v>2000</v>
      </c>
      <c r="E47" s="57">
        <f t="shared" ca="1" si="9"/>
        <v>9000</v>
      </c>
      <c r="F47" s="57">
        <f t="shared" ca="1" si="9"/>
        <v>6500</v>
      </c>
      <c r="G47" s="57">
        <f t="shared" ca="1" si="10"/>
        <v>4500</v>
      </c>
      <c r="H47" s="57">
        <f t="shared" ca="1" si="10"/>
        <v>1000</v>
      </c>
      <c r="I47" s="48"/>
      <c r="J47" s="48"/>
      <c r="K47" s="48"/>
      <c r="L47" s="48"/>
      <c r="M47" s="48"/>
      <c r="N47" s="48"/>
      <c r="O47" s="48"/>
      <c r="P47" s="48"/>
      <c r="Q47" s="48"/>
      <c r="R47" s="48"/>
      <c r="S47" s="48"/>
      <c r="T47" s="48"/>
      <c r="U47" s="48"/>
      <c r="V47" s="48"/>
    </row>
    <row r="48" spans="2:22" ht="18" customHeight="1" x14ac:dyDescent="0.2">
      <c r="B48" s="59">
        <v>15</v>
      </c>
      <c r="C48" s="60">
        <f t="shared" ca="1" si="11"/>
        <v>0.69448839490584824</v>
      </c>
      <c r="D48" s="56">
        <f t="shared" ca="1" si="8"/>
        <v>4000</v>
      </c>
      <c r="E48" s="57">
        <f t="shared" ca="1" si="9"/>
        <v>9000</v>
      </c>
      <c r="F48" s="57">
        <f t="shared" ca="1" si="9"/>
        <v>17500</v>
      </c>
      <c r="G48" s="57">
        <f t="shared" ca="1" si="10"/>
        <v>24500</v>
      </c>
      <c r="H48" s="57">
        <f t="shared" ca="1" si="10"/>
        <v>21000</v>
      </c>
      <c r="I48" s="48"/>
      <c r="J48" s="48"/>
      <c r="K48" s="48"/>
      <c r="L48" s="48"/>
      <c r="M48" s="48"/>
      <c r="N48" s="48"/>
      <c r="O48" s="48"/>
      <c r="P48" s="48"/>
      <c r="Q48" s="48"/>
      <c r="R48" s="48"/>
      <c r="S48" s="48"/>
      <c r="T48" s="48"/>
      <c r="U48" s="48"/>
      <c r="V48" s="48"/>
    </row>
    <row r="49" spans="2:22" ht="18" customHeight="1" x14ac:dyDescent="0.2">
      <c r="B49" s="59">
        <v>16</v>
      </c>
      <c r="C49" s="60">
        <f t="shared" ca="1" si="11"/>
        <v>0.83327482448368428</v>
      </c>
      <c r="D49" s="56">
        <f t="shared" ca="1" si="8"/>
        <v>5000</v>
      </c>
      <c r="E49" s="57">
        <f t="shared" ca="1" si="9"/>
        <v>9000</v>
      </c>
      <c r="F49" s="57">
        <f t="shared" ca="1" si="9"/>
        <v>17500</v>
      </c>
      <c r="G49" s="57">
        <f t="shared" ca="1" si="10"/>
        <v>24500</v>
      </c>
      <c r="H49" s="57">
        <f t="shared" ca="1" si="10"/>
        <v>31500</v>
      </c>
      <c r="I49" s="48"/>
      <c r="J49" s="48"/>
      <c r="K49" s="48"/>
      <c r="L49" s="48"/>
      <c r="M49" s="48"/>
      <c r="N49" s="48"/>
      <c r="O49" s="48"/>
      <c r="P49" s="48"/>
      <c r="Q49" s="48"/>
      <c r="R49" s="48"/>
      <c r="S49" s="48"/>
      <c r="T49" s="48"/>
      <c r="U49" s="48"/>
      <c r="V49" s="48"/>
    </row>
    <row r="50" spans="2:22" ht="18" customHeight="1" x14ac:dyDescent="0.2">
      <c r="B50" s="59">
        <v>17</v>
      </c>
      <c r="C50" s="60">
        <f t="shared" ca="1" si="11"/>
        <v>0.98405173017601544</v>
      </c>
      <c r="D50" s="56">
        <f t="shared" ca="1" si="8"/>
        <v>5000</v>
      </c>
      <c r="E50" s="57">
        <f t="shared" ca="1" si="9"/>
        <v>9000</v>
      </c>
      <c r="F50" s="57">
        <f t="shared" ca="1" si="9"/>
        <v>17500</v>
      </c>
      <c r="G50" s="57">
        <f t="shared" ca="1" si="10"/>
        <v>24500</v>
      </c>
      <c r="H50" s="57">
        <f t="shared" ca="1" si="10"/>
        <v>31500</v>
      </c>
      <c r="I50" s="48"/>
      <c r="J50" s="48"/>
      <c r="K50" s="48"/>
      <c r="L50" s="48"/>
      <c r="M50" s="48"/>
      <c r="N50" s="48"/>
      <c r="O50" s="48"/>
      <c r="P50" s="48"/>
      <c r="Q50" s="48"/>
      <c r="R50" s="48"/>
      <c r="S50" s="48"/>
      <c r="T50" s="48"/>
      <c r="U50" s="48"/>
      <c r="V50" s="48"/>
    </row>
    <row r="51" spans="2:22" ht="18" customHeight="1" x14ac:dyDescent="0.2">
      <c r="B51" s="59">
        <v>18</v>
      </c>
      <c r="C51" s="60">
        <f t="shared" ca="1" si="11"/>
        <v>0.58067433658777656</v>
      </c>
      <c r="D51" s="56">
        <f t="shared" ca="1" si="8"/>
        <v>4000</v>
      </c>
      <c r="E51" s="57">
        <f t="shared" ca="1" si="9"/>
        <v>9000</v>
      </c>
      <c r="F51" s="57">
        <f t="shared" ca="1" si="9"/>
        <v>17500</v>
      </c>
      <c r="G51" s="57">
        <f t="shared" ca="1" si="10"/>
        <v>24500</v>
      </c>
      <c r="H51" s="57">
        <f t="shared" ca="1" si="10"/>
        <v>21000</v>
      </c>
      <c r="I51" s="48"/>
      <c r="J51" s="48"/>
      <c r="K51" s="48"/>
      <c r="L51" s="48"/>
      <c r="M51" s="48"/>
      <c r="N51" s="48"/>
      <c r="O51" s="48"/>
      <c r="P51" s="48"/>
      <c r="Q51" s="48"/>
      <c r="R51" s="48"/>
      <c r="S51" s="48"/>
      <c r="T51" s="48"/>
      <c r="U51" s="48"/>
      <c r="V51" s="48"/>
    </row>
    <row r="52" spans="2:22" ht="18" customHeight="1" x14ac:dyDescent="0.2">
      <c r="B52" s="59">
        <v>19</v>
      </c>
      <c r="C52" s="60">
        <f t="shared" ca="1" si="11"/>
        <v>0.30594974585924073</v>
      </c>
      <c r="D52" s="56">
        <f t="shared" ca="1" si="8"/>
        <v>3000</v>
      </c>
      <c r="E52" s="57">
        <f t="shared" ca="1" si="9"/>
        <v>9000</v>
      </c>
      <c r="F52" s="57">
        <f t="shared" ca="1" si="9"/>
        <v>17500</v>
      </c>
      <c r="G52" s="57">
        <f t="shared" ca="1" si="10"/>
        <v>15500</v>
      </c>
      <c r="H52" s="57">
        <f t="shared" ca="1" si="10"/>
        <v>12000</v>
      </c>
      <c r="I52" s="48"/>
      <c r="J52" s="48"/>
      <c r="K52" s="48"/>
      <c r="L52" s="48"/>
      <c r="M52" s="48"/>
      <c r="N52" s="48"/>
      <c r="O52" s="48"/>
      <c r="P52" s="48"/>
      <c r="Q52" s="48"/>
      <c r="R52" s="48"/>
      <c r="S52" s="48"/>
      <c r="T52" s="48"/>
      <c r="U52" s="48"/>
      <c r="V52" s="48"/>
    </row>
    <row r="53" spans="2:22" ht="18" customHeight="1" x14ac:dyDescent="0.2">
      <c r="B53" s="59">
        <v>20</v>
      </c>
      <c r="C53" s="60">
        <f t="shared" ca="1" si="11"/>
        <v>0.81943605078872794</v>
      </c>
      <c r="D53" s="56">
        <f t="shared" ca="1" si="8"/>
        <v>5000</v>
      </c>
      <c r="E53" s="57">
        <f t="shared" ca="1" si="9"/>
        <v>9000</v>
      </c>
      <c r="F53" s="57">
        <f t="shared" ca="1" si="9"/>
        <v>17500</v>
      </c>
      <c r="G53" s="57">
        <f t="shared" ca="1" si="10"/>
        <v>24500</v>
      </c>
      <c r="H53" s="57">
        <f t="shared" ca="1" si="10"/>
        <v>31500</v>
      </c>
      <c r="I53" s="48"/>
      <c r="J53" s="48"/>
      <c r="K53" s="48"/>
      <c r="L53" s="48"/>
      <c r="M53" s="48"/>
      <c r="N53" s="48"/>
      <c r="O53" s="48"/>
      <c r="P53" s="48"/>
      <c r="Q53" s="48"/>
      <c r="R53" s="48"/>
      <c r="S53" s="48"/>
      <c r="T53" s="48"/>
      <c r="U53" s="48"/>
      <c r="V53" s="48"/>
    </row>
    <row r="54" spans="2:22" ht="18" customHeight="1" x14ac:dyDescent="0.2">
      <c r="B54" s="59">
        <v>21</v>
      </c>
      <c r="C54" s="60">
        <f t="shared" ca="1" si="11"/>
        <v>0.55892489866650108</v>
      </c>
      <c r="D54" s="56">
        <f t="shared" ca="1" si="8"/>
        <v>4000</v>
      </c>
      <c r="E54" s="57">
        <f t="shared" ref="E54:F73" ca="1" si="12">MIN(E$33,$D54)*VLOOKUP(MIN(E$33,$D54),updated_selling,2,TRUE)+IF($D54-E$33&gt;0,0,-($D54-E$33)*$F$18)-E$33*VLOOKUP(E$33,updated_production,2,TRUE)-$B$16</f>
        <v>9000</v>
      </c>
      <c r="F54" s="57">
        <f t="shared" ca="1" si="12"/>
        <v>17500</v>
      </c>
      <c r="G54" s="57">
        <f t="shared" ref="G54:H73" ca="1" si="13">MIN(G$33,$D54)*VLOOKUP(MIN(G$33,$D54),updated_selling,2,TRUE)+IF($D54-G$33&gt;0,0,-($D54-G$33)*$F$18)-G$33*VLOOKUP(G$33,updated_production,2,TRUE)-$B$17</f>
        <v>24500</v>
      </c>
      <c r="H54" s="57">
        <f t="shared" ca="1" si="13"/>
        <v>21000</v>
      </c>
      <c r="I54" s="48"/>
      <c r="J54" s="48"/>
      <c r="K54" s="48"/>
      <c r="L54" s="48"/>
      <c r="M54" s="48"/>
      <c r="N54" s="48"/>
      <c r="O54" s="48"/>
      <c r="P54" s="48"/>
      <c r="Q54" s="48"/>
      <c r="R54" s="48"/>
      <c r="S54" s="48"/>
      <c r="T54" s="48"/>
      <c r="U54" s="48"/>
      <c r="V54" s="48"/>
    </row>
    <row r="55" spans="2:22" ht="18" customHeight="1" x14ac:dyDescent="0.2">
      <c r="B55" s="59">
        <v>22</v>
      </c>
      <c r="C55" s="60">
        <f t="shared" ca="1" si="11"/>
        <v>0.56406602574704068</v>
      </c>
      <c r="D55" s="56">
        <f t="shared" ca="1" si="8"/>
        <v>4000</v>
      </c>
      <c r="E55" s="57">
        <f t="shared" ca="1" si="12"/>
        <v>9000</v>
      </c>
      <c r="F55" s="57">
        <f t="shared" ca="1" si="12"/>
        <v>17500</v>
      </c>
      <c r="G55" s="57">
        <f t="shared" ca="1" si="13"/>
        <v>24500</v>
      </c>
      <c r="H55" s="57">
        <f t="shared" ca="1" si="13"/>
        <v>21000</v>
      </c>
      <c r="I55" s="48"/>
      <c r="J55" s="48"/>
      <c r="K55" s="48"/>
      <c r="L55" s="48"/>
      <c r="M55" s="48"/>
      <c r="N55" s="48"/>
      <c r="O55" s="48"/>
      <c r="P55" s="48"/>
      <c r="Q55" s="48"/>
      <c r="R55" s="48"/>
      <c r="S55" s="48"/>
      <c r="T55" s="48"/>
      <c r="U55" s="48"/>
      <c r="V55" s="48"/>
    </row>
    <row r="56" spans="2:22" ht="18" customHeight="1" x14ac:dyDescent="0.2">
      <c r="B56" s="59">
        <v>23</v>
      </c>
      <c r="C56" s="60">
        <f t="shared" ca="1" si="11"/>
        <v>0.32813134026604118</v>
      </c>
      <c r="D56" s="56">
        <f t="shared" ca="1" si="8"/>
        <v>3000</v>
      </c>
      <c r="E56" s="57">
        <f t="shared" ca="1" si="12"/>
        <v>9000</v>
      </c>
      <c r="F56" s="57">
        <f t="shared" ca="1" si="12"/>
        <v>17500</v>
      </c>
      <c r="G56" s="57">
        <f t="shared" ca="1" si="13"/>
        <v>15500</v>
      </c>
      <c r="H56" s="57">
        <f t="shared" ca="1" si="13"/>
        <v>12000</v>
      </c>
      <c r="I56" s="48"/>
      <c r="J56" s="48"/>
      <c r="K56" s="48"/>
      <c r="L56" s="48"/>
      <c r="M56" s="48"/>
      <c r="N56" s="48"/>
      <c r="O56" s="48"/>
      <c r="P56" s="48"/>
      <c r="Q56" s="48"/>
      <c r="R56" s="48"/>
      <c r="S56" s="48"/>
      <c r="T56" s="48"/>
      <c r="U56" s="48"/>
      <c r="V56" s="48"/>
    </row>
    <row r="57" spans="2:22" ht="18" customHeight="1" x14ac:dyDescent="0.2">
      <c r="B57" s="59">
        <v>24</v>
      </c>
      <c r="C57" s="60">
        <f t="shared" ca="1" si="11"/>
        <v>0.25465564980605737</v>
      </c>
      <c r="D57" s="56">
        <f t="shared" ca="1" si="8"/>
        <v>3000</v>
      </c>
      <c r="E57" s="57">
        <f t="shared" ca="1" si="12"/>
        <v>9000</v>
      </c>
      <c r="F57" s="57">
        <f t="shared" ca="1" si="12"/>
        <v>17500</v>
      </c>
      <c r="G57" s="57">
        <f t="shared" ca="1" si="13"/>
        <v>15500</v>
      </c>
      <c r="H57" s="57">
        <f t="shared" ca="1" si="13"/>
        <v>12000</v>
      </c>
      <c r="I57" s="48"/>
      <c r="J57" s="48"/>
      <c r="K57" s="48"/>
      <c r="L57" s="48"/>
      <c r="M57" s="48"/>
      <c r="N57" s="48"/>
      <c r="O57" s="48"/>
      <c r="P57" s="48"/>
      <c r="Q57" s="48"/>
      <c r="R57" s="48"/>
      <c r="S57" s="48"/>
      <c r="T57" s="48"/>
      <c r="U57" s="48"/>
      <c r="V57" s="48"/>
    </row>
    <row r="58" spans="2:22" ht="18" customHeight="1" x14ac:dyDescent="0.2">
      <c r="B58" s="59">
        <v>25</v>
      </c>
      <c r="C58" s="60">
        <f t="shared" ca="1" si="11"/>
        <v>0.67650071595895045</v>
      </c>
      <c r="D58" s="56">
        <f t="shared" ca="1" si="8"/>
        <v>4000</v>
      </c>
      <c r="E58" s="57">
        <f t="shared" ca="1" si="12"/>
        <v>9000</v>
      </c>
      <c r="F58" s="57">
        <f t="shared" ca="1" si="12"/>
        <v>17500</v>
      </c>
      <c r="G58" s="57">
        <f t="shared" ca="1" si="13"/>
        <v>24500</v>
      </c>
      <c r="H58" s="57">
        <f t="shared" ca="1" si="13"/>
        <v>21000</v>
      </c>
      <c r="I58" s="48"/>
      <c r="J58" s="48"/>
      <c r="K58" s="48"/>
      <c r="L58" s="48"/>
      <c r="M58" s="48"/>
      <c r="N58" s="48"/>
      <c r="O58" s="48"/>
      <c r="P58" s="48"/>
      <c r="Q58" s="48"/>
      <c r="R58" s="48"/>
      <c r="S58" s="48"/>
      <c r="T58" s="48"/>
      <c r="U58" s="48"/>
      <c r="V58" s="48"/>
    </row>
    <row r="59" spans="2:22" ht="18" customHeight="1" x14ac:dyDescent="0.2">
      <c r="B59" s="59">
        <v>26</v>
      </c>
      <c r="C59" s="60">
        <f t="shared" ca="1" si="11"/>
        <v>0.51160633136123324</v>
      </c>
      <c r="D59" s="56">
        <f t="shared" ca="1" si="8"/>
        <v>3000</v>
      </c>
      <c r="E59" s="57">
        <f t="shared" ca="1" si="12"/>
        <v>9000</v>
      </c>
      <c r="F59" s="57">
        <f t="shared" ca="1" si="12"/>
        <v>17500</v>
      </c>
      <c r="G59" s="57">
        <f t="shared" ca="1" si="13"/>
        <v>15500</v>
      </c>
      <c r="H59" s="57">
        <f t="shared" ca="1" si="13"/>
        <v>12000</v>
      </c>
      <c r="I59" s="48"/>
      <c r="J59" s="48"/>
      <c r="K59" s="48"/>
      <c r="L59" s="48"/>
      <c r="M59" s="48"/>
      <c r="N59" s="48"/>
      <c r="O59" s="48"/>
      <c r="P59" s="48"/>
      <c r="Q59" s="48"/>
      <c r="R59" s="48"/>
      <c r="S59" s="48"/>
      <c r="T59" s="48"/>
      <c r="U59" s="48"/>
      <c r="V59" s="48"/>
    </row>
    <row r="60" spans="2:22" ht="18" customHeight="1" x14ac:dyDescent="0.2">
      <c r="B60" s="59">
        <v>27</v>
      </c>
      <c r="C60" s="60">
        <f t="shared" ca="1" si="11"/>
        <v>0.82230594515874189</v>
      </c>
      <c r="D60" s="56">
        <f t="shared" ca="1" si="8"/>
        <v>5000</v>
      </c>
      <c r="E60" s="57">
        <f t="shared" ca="1" si="12"/>
        <v>9000</v>
      </c>
      <c r="F60" s="57">
        <f t="shared" ca="1" si="12"/>
        <v>17500</v>
      </c>
      <c r="G60" s="57">
        <f t="shared" ca="1" si="13"/>
        <v>24500</v>
      </c>
      <c r="H60" s="57">
        <f t="shared" ca="1" si="13"/>
        <v>31500</v>
      </c>
      <c r="I60" s="48"/>
      <c r="J60" s="48"/>
      <c r="K60" s="48"/>
      <c r="L60" s="48"/>
      <c r="M60" s="48"/>
      <c r="N60" s="48"/>
      <c r="O60" s="48"/>
      <c r="P60" s="48"/>
      <c r="Q60" s="48"/>
      <c r="R60" s="48"/>
      <c r="S60" s="48"/>
      <c r="T60" s="48"/>
      <c r="U60" s="48"/>
      <c r="V60" s="48"/>
    </row>
    <row r="61" spans="2:22" ht="18" customHeight="1" x14ac:dyDescent="0.2">
      <c r="B61" s="59">
        <v>28</v>
      </c>
      <c r="C61" s="60">
        <f t="shared" ca="1" si="11"/>
        <v>0.92042493733320363</v>
      </c>
      <c r="D61" s="56">
        <f t="shared" ca="1" si="8"/>
        <v>5000</v>
      </c>
      <c r="E61" s="57">
        <f t="shared" ca="1" si="12"/>
        <v>9000</v>
      </c>
      <c r="F61" s="57">
        <f t="shared" ca="1" si="12"/>
        <v>17500</v>
      </c>
      <c r="G61" s="57">
        <f t="shared" ca="1" si="13"/>
        <v>24500</v>
      </c>
      <c r="H61" s="57">
        <f t="shared" ca="1" si="13"/>
        <v>31500</v>
      </c>
      <c r="I61" s="48"/>
      <c r="J61" s="48"/>
      <c r="K61" s="48"/>
      <c r="L61" s="48"/>
      <c r="M61" s="48"/>
      <c r="N61" s="48"/>
      <c r="O61" s="48"/>
      <c r="P61" s="48"/>
      <c r="Q61" s="48"/>
      <c r="R61" s="48"/>
      <c r="S61" s="48"/>
      <c r="T61" s="48"/>
      <c r="U61" s="48"/>
      <c r="V61" s="48"/>
    </row>
    <row r="62" spans="2:22" ht="18" customHeight="1" x14ac:dyDescent="0.2">
      <c r="B62" s="59">
        <v>29</v>
      </c>
      <c r="C62" s="60">
        <f t="shared" ca="1" si="11"/>
        <v>0.12313746730283304</v>
      </c>
      <c r="D62" s="56">
        <f t="shared" ca="1" si="8"/>
        <v>2000</v>
      </c>
      <c r="E62" s="57">
        <f t="shared" ca="1" si="12"/>
        <v>9000</v>
      </c>
      <c r="F62" s="57">
        <f t="shared" ca="1" si="12"/>
        <v>6500</v>
      </c>
      <c r="G62" s="57">
        <f t="shared" ca="1" si="13"/>
        <v>4500</v>
      </c>
      <c r="H62" s="57">
        <f t="shared" ca="1" si="13"/>
        <v>1000</v>
      </c>
      <c r="I62" s="48"/>
      <c r="J62" s="48"/>
      <c r="K62" s="48"/>
      <c r="L62" s="48"/>
      <c r="M62" s="48"/>
      <c r="N62" s="48"/>
      <c r="O62" s="48"/>
      <c r="P62" s="48"/>
      <c r="Q62" s="48"/>
      <c r="R62" s="48"/>
      <c r="S62" s="48"/>
      <c r="T62" s="48"/>
      <c r="U62" s="48"/>
      <c r="V62" s="48"/>
    </row>
    <row r="63" spans="2:22" ht="18" customHeight="1" x14ac:dyDescent="0.2">
      <c r="B63" s="59">
        <v>30</v>
      </c>
      <c r="C63" s="60">
        <f t="shared" ca="1" si="11"/>
        <v>0.30652976134198195</v>
      </c>
      <c r="D63" s="56">
        <f t="shared" ca="1" si="8"/>
        <v>3000</v>
      </c>
      <c r="E63" s="57">
        <f t="shared" ca="1" si="12"/>
        <v>9000</v>
      </c>
      <c r="F63" s="57">
        <f t="shared" ca="1" si="12"/>
        <v>17500</v>
      </c>
      <c r="G63" s="57">
        <f t="shared" ca="1" si="13"/>
        <v>15500</v>
      </c>
      <c r="H63" s="57">
        <f t="shared" ca="1" si="13"/>
        <v>12000</v>
      </c>
      <c r="I63" s="48"/>
      <c r="J63" s="48"/>
      <c r="K63" s="48"/>
      <c r="L63" s="48"/>
      <c r="M63" s="48"/>
      <c r="N63" s="48"/>
      <c r="O63" s="48"/>
      <c r="P63" s="48"/>
      <c r="Q63" s="48"/>
      <c r="R63" s="48"/>
      <c r="S63" s="48"/>
      <c r="T63" s="48"/>
      <c r="U63" s="48"/>
      <c r="V63" s="48"/>
    </row>
    <row r="64" spans="2:22" ht="18" customHeight="1" x14ac:dyDescent="0.2">
      <c r="B64" s="59">
        <v>31</v>
      </c>
      <c r="C64" s="60">
        <f t="shared" ca="1" si="11"/>
        <v>0.54112247440198846</v>
      </c>
      <c r="D64" s="56">
        <f t="shared" ca="1" si="8"/>
        <v>4000</v>
      </c>
      <c r="E64" s="57">
        <f t="shared" ca="1" si="12"/>
        <v>9000</v>
      </c>
      <c r="F64" s="57">
        <f t="shared" ca="1" si="12"/>
        <v>17500</v>
      </c>
      <c r="G64" s="57">
        <f t="shared" ca="1" si="13"/>
        <v>24500</v>
      </c>
      <c r="H64" s="57">
        <f t="shared" ca="1" si="13"/>
        <v>21000</v>
      </c>
      <c r="I64" s="48"/>
      <c r="J64" s="48"/>
      <c r="K64" s="48"/>
      <c r="L64" s="48"/>
      <c r="M64" s="48"/>
      <c r="N64" s="48"/>
      <c r="O64" s="48"/>
      <c r="P64" s="48"/>
      <c r="Q64" s="48"/>
      <c r="R64" s="48"/>
      <c r="S64" s="48"/>
      <c r="T64" s="48"/>
      <c r="U64" s="48"/>
      <c r="V64" s="48"/>
    </row>
    <row r="65" spans="2:22" ht="18" customHeight="1" x14ac:dyDescent="0.2">
      <c r="B65" s="59">
        <v>32</v>
      </c>
      <c r="C65" s="60">
        <f t="shared" ca="1" si="11"/>
        <v>3.308009155474434E-2</v>
      </c>
      <c r="D65" s="56">
        <f t="shared" ca="1" si="8"/>
        <v>2000</v>
      </c>
      <c r="E65" s="57">
        <f t="shared" ca="1" si="12"/>
        <v>9000</v>
      </c>
      <c r="F65" s="57">
        <f t="shared" ca="1" si="12"/>
        <v>6500</v>
      </c>
      <c r="G65" s="57">
        <f t="shared" ca="1" si="13"/>
        <v>4500</v>
      </c>
      <c r="H65" s="57">
        <f t="shared" ca="1" si="13"/>
        <v>1000</v>
      </c>
      <c r="I65" s="48"/>
      <c r="J65" s="48"/>
      <c r="K65" s="48"/>
      <c r="L65" s="48"/>
      <c r="M65" s="48"/>
      <c r="N65" s="48"/>
      <c r="O65" s="48"/>
      <c r="P65" s="48"/>
      <c r="Q65" s="48"/>
      <c r="R65" s="48"/>
      <c r="S65" s="48"/>
      <c r="T65" s="48"/>
      <c r="U65" s="48"/>
      <c r="V65" s="48"/>
    </row>
    <row r="66" spans="2:22" ht="18" customHeight="1" x14ac:dyDescent="0.2">
      <c r="B66" s="59">
        <v>33</v>
      </c>
      <c r="C66" s="60">
        <f t="shared" ca="1" si="11"/>
        <v>0.79231927043464456</v>
      </c>
      <c r="D66" s="56">
        <f t="shared" ref="D66:D97" ca="1" si="14">VLOOKUP(C66,Updated_demand,2,TRUE)</f>
        <v>4000</v>
      </c>
      <c r="E66" s="57">
        <f t="shared" ca="1" si="12"/>
        <v>9000</v>
      </c>
      <c r="F66" s="57">
        <f t="shared" ca="1" si="12"/>
        <v>17500</v>
      </c>
      <c r="G66" s="57">
        <f t="shared" ca="1" si="13"/>
        <v>24500</v>
      </c>
      <c r="H66" s="57">
        <f t="shared" ca="1" si="13"/>
        <v>21000</v>
      </c>
      <c r="I66" s="48"/>
      <c r="J66" s="48"/>
      <c r="K66" s="48"/>
      <c r="L66" s="48"/>
      <c r="M66" s="48"/>
      <c r="N66" s="48"/>
      <c r="O66" s="48"/>
      <c r="P66" s="48"/>
      <c r="Q66" s="48"/>
      <c r="R66" s="48"/>
      <c r="S66" s="48"/>
      <c r="T66" s="48"/>
      <c r="U66" s="48"/>
      <c r="V66" s="48"/>
    </row>
    <row r="67" spans="2:22" ht="18" customHeight="1" x14ac:dyDescent="0.2">
      <c r="B67" s="59">
        <v>34</v>
      </c>
      <c r="C67" s="60">
        <f t="shared" ca="1" si="11"/>
        <v>0.36224797420216626</v>
      </c>
      <c r="D67" s="56">
        <f t="shared" ca="1" si="14"/>
        <v>3000</v>
      </c>
      <c r="E67" s="57">
        <f t="shared" ca="1" si="12"/>
        <v>9000</v>
      </c>
      <c r="F67" s="57">
        <f t="shared" ca="1" si="12"/>
        <v>17500</v>
      </c>
      <c r="G67" s="57">
        <f t="shared" ca="1" si="13"/>
        <v>15500</v>
      </c>
      <c r="H67" s="57">
        <f t="shared" ca="1" si="13"/>
        <v>12000</v>
      </c>
      <c r="I67" s="48"/>
      <c r="J67" s="48"/>
      <c r="K67" s="48"/>
      <c r="L67" s="48"/>
      <c r="M67" s="48"/>
      <c r="N67" s="48"/>
      <c r="O67" s="48"/>
      <c r="P67" s="48"/>
      <c r="Q67" s="48"/>
      <c r="R67" s="48"/>
      <c r="S67" s="48"/>
      <c r="T67" s="48"/>
      <c r="U67" s="48"/>
      <c r="V67" s="48"/>
    </row>
    <row r="68" spans="2:22" ht="18" customHeight="1" x14ac:dyDescent="0.2">
      <c r="B68" s="59">
        <v>35</v>
      </c>
      <c r="C68" s="60">
        <f t="shared" ca="1" si="11"/>
        <v>0.49217608350007813</v>
      </c>
      <c r="D68" s="56">
        <f t="shared" ca="1" si="14"/>
        <v>3000</v>
      </c>
      <c r="E68" s="57">
        <f t="shared" ca="1" si="12"/>
        <v>9000</v>
      </c>
      <c r="F68" s="57">
        <f t="shared" ca="1" si="12"/>
        <v>17500</v>
      </c>
      <c r="G68" s="57">
        <f t="shared" ca="1" si="13"/>
        <v>15500</v>
      </c>
      <c r="H68" s="57">
        <f t="shared" ca="1" si="13"/>
        <v>12000</v>
      </c>
      <c r="I68" s="48"/>
      <c r="J68" s="48"/>
      <c r="K68" s="48"/>
      <c r="L68" s="48"/>
      <c r="M68" s="48"/>
      <c r="N68" s="48"/>
      <c r="O68" s="48"/>
      <c r="P68" s="48"/>
      <c r="Q68" s="48"/>
      <c r="R68" s="48"/>
      <c r="S68" s="48"/>
      <c r="T68" s="48"/>
      <c r="U68" s="48"/>
      <c r="V68" s="48"/>
    </row>
    <row r="69" spans="2:22" ht="18" customHeight="1" x14ac:dyDescent="0.2">
      <c r="B69" s="59">
        <v>36</v>
      </c>
      <c r="C69" s="60">
        <f t="shared" ca="1" si="11"/>
        <v>0.17260025435955806</v>
      </c>
      <c r="D69" s="56">
        <f t="shared" ca="1" si="14"/>
        <v>2000</v>
      </c>
      <c r="E69" s="57">
        <f t="shared" ca="1" si="12"/>
        <v>9000</v>
      </c>
      <c r="F69" s="57">
        <f t="shared" ca="1" si="12"/>
        <v>6500</v>
      </c>
      <c r="G69" s="57">
        <f t="shared" ca="1" si="13"/>
        <v>4500</v>
      </c>
      <c r="H69" s="57">
        <f t="shared" ca="1" si="13"/>
        <v>1000</v>
      </c>
      <c r="I69" s="48"/>
      <c r="J69" s="48"/>
      <c r="K69" s="48"/>
      <c r="L69" s="48"/>
      <c r="M69" s="48"/>
      <c r="N69" s="48"/>
      <c r="O69" s="48"/>
      <c r="P69" s="48"/>
      <c r="Q69" s="48"/>
      <c r="R69" s="48"/>
      <c r="S69" s="48"/>
      <c r="T69" s="48"/>
      <c r="U69" s="48"/>
      <c r="V69" s="48"/>
    </row>
    <row r="70" spans="2:22" ht="18" customHeight="1" x14ac:dyDescent="0.2">
      <c r="B70" s="59">
        <v>37</v>
      </c>
      <c r="C70" s="60">
        <f t="shared" ca="1" si="11"/>
        <v>0.94238853354398044</v>
      </c>
      <c r="D70" s="56">
        <f t="shared" ca="1" si="14"/>
        <v>5000</v>
      </c>
      <c r="E70" s="57">
        <f t="shared" ca="1" si="12"/>
        <v>9000</v>
      </c>
      <c r="F70" s="57">
        <f t="shared" ca="1" si="12"/>
        <v>17500</v>
      </c>
      <c r="G70" s="57">
        <f t="shared" ca="1" si="13"/>
        <v>24500</v>
      </c>
      <c r="H70" s="57">
        <f t="shared" ca="1" si="13"/>
        <v>31500</v>
      </c>
      <c r="I70" s="48"/>
      <c r="J70" s="48"/>
      <c r="K70" s="48"/>
      <c r="L70" s="48"/>
      <c r="M70" s="48"/>
      <c r="N70" s="48"/>
      <c r="O70" s="48"/>
      <c r="P70" s="48"/>
      <c r="Q70" s="48"/>
      <c r="R70" s="48"/>
      <c r="S70" s="48"/>
      <c r="T70" s="48"/>
      <c r="U70" s="48"/>
      <c r="V70" s="48"/>
    </row>
    <row r="71" spans="2:22" ht="18" customHeight="1" x14ac:dyDescent="0.2">
      <c r="B71" s="59">
        <v>38</v>
      </c>
      <c r="C71" s="60">
        <f t="shared" ca="1" si="11"/>
        <v>0.82634591086766118</v>
      </c>
      <c r="D71" s="56">
        <f t="shared" ca="1" si="14"/>
        <v>5000</v>
      </c>
      <c r="E71" s="57">
        <f t="shared" ca="1" si="12"/>
        <v>9000</v>
      </c>
      <c r="F71" s="57">
        <f t="shared" ca="1" si="12"/>
        <v>17500</v>
      </c>
      <c r="G71" s="57">
        <f t="shared" ca="1" si="13"/>
        <v>24500</v>
      </c>
      <c r="H71" s="57">
        <f t="shared" ca="1" si="13"/>
        <v>31500</v>
      </c>
      <c r="I71" s="48"/>
      <c r="J71" s="48"/>
      <c r="K71" s="48"/>
      <c r="L71" s="48"/>
      <c r="M71" s="48"/>
      <c r="N71" s="48"/>
      <c r="O71" s="48"/>
      <c r="P71" s="48"/>
      <c r="Q71" s="48"/>
      <c r="R71" s="48"/>
      <c r="S71" s="48"/>
      <c r="T71" s="48"/>
      <c r="U71" s="48"/>
      <c r="V71" s="48"/>
    </row>
    <row r="72" spans="2:22" ht="18" customHeight="1" x14ac:dyDescent="0.2">
      <c r="B72" s="59">
        <v>39</v>
      </c>
      <c r="C72" s="60">
        <f t="shared" ca="1" si="11"/>
        <v>0.84313290885628445</v>
      </c>
      <c r="D72" s="56">
        <f t="shared" ca="1" si="14"/>
        <v>5000</v>
      </c>
      <c r="E72" s="57">
        <f t="shared" ca="1" si="12"/>
        <v>9000</v>
      </c>
      <c r="F72" s="57">
        <f t="shared" ca="1" si="12"/>
        <v>17500</v>
      </c>
      <c r="G72" s="57">
        <f t="shared" ca="1" si="13"/>
        <v>24500</v>
      </c>
      <c r="H72" s="57">
        <f t="shared" ca="1" si="13"/>
        <v>31500</v>
      </c>
      <c r="I72" s="48"/>
      <c r="J72" s="48"/>
      <c r="K72" s="48"/>
      <c r="L72" s="48"/>
      <c r="M72" s="48"/>
      <c r="N72" s="48"/>
      <c r="O72" s="48"/>
      <c r="P72" s="48"/>
      <c r="Q72" s="48"/>
      <c r="R72" s="48"/>
      <c r="S72" s="48"/>
      <c r="T72" s="48"/>
      <c r="U72" s="48"/>
      <c r="V72" s="48"/>
    </row>
    <row r="73" spans="2:22" ht="18" customHeight="1" x14ac:dyDescent="0.2">
      <c r="B73" s="59">
        <v>40</v>
      </c>
      <c r="C73" s="60">
        <f t="shared" ca="1" si="11"/>
        <v>0.78592550285816221</v>
      </c>
      <c r="D73" s="56">
        <f t="shared" ca="1" si="14"/>
        <v>4000</v>
      </c>
      <c r="E73" s="57">
        <f t="shared" ca="1" si="12"/>
        <v>9000</v>
      </c>
      <c r="F73" s="57">
        <f t="shared" ca="1" si="12"/>
        <v>17500</v>
      </c>
      <c r="G73" s="57">
        <f t="shared" ca="1" si="13"/>
        <v>24500</v>
      </c>
      <c r="H73" s="57">
        <f t="shared" ca="1" si="13"/>
        <v>21000</v>
      </c>
      <c r="I73" s="48"/>
      <c r="J73" s="48"/>
      <c r="K73" s="48"/>
      <c r="L73" s="48"/>
      <c r="M73" s="48"/>
      <c r="N73" s="48"/>
      <c r="O73" s="48"/>
      <c r="P73" s="48"/>
      <c r="Q73" s="48"/>
      <c r="R73" s="48"/>
      <c r="S73" s="48"/>
      <c r="T73" s="48"/>
      <c r="U73" s="48"/>
      <c r="V73" s="48"/>
    </row>
    <row r="74" spans="2:22" ht="18" customHeight="1" x14ac:dyDescent="0.2">
      <c r="B74" s="59">
        <v>41</v>
      </c>
      <c r="C74" s="60">
        <f t="shared" ca="1" si="11"/>
        <v>7.9701907794484828E-2</v>
      </c>
      <c r="D74" s="56">
        <f t="shared" ca="1" si="14"/>
        <v>2000</v>
      </c>
      <c r="E74" s="57">
        <f t="shared" ref="E74:F93" ca="1" si="15">MIN(E$33,$D74)*VLOOKUP(MIN(E$33,$D74),updated_selling,2,TRUE)+IF($D74-E$33&gt;0,0,-($D74-E$33)*$F$18)-E$33*VLOOKUP(E$33,updated_production,2,TRUE)-$B$16</f>
        <v>9000</v>
      </c>
      <c r="F74" s="57">
        <f t="shared" ca="1" si="15"/>
        <v>6500</v>
      </c>
      <c r="G74" s="57">
        <f t="shared" ref="G74:H93" ca="1" si="16">MIN(G$33,$D74)*VLOOKUP(MIN(G$33,$D74),updated_selling,2,TRUE)+IF($D74-G$33&gt;0,0,-($D74-G$33)*$F$18)-G$33*VLOOKUP(G$33,updated_production,2,TRUE)-$B$17</f>
        <v>4500</v>
      </c>
      <c r="H74" s="57">
        <f t="shared" ca="1" si="16"/>
        <v>1000</v>
      </c>
      <c r="I74" s="48"/>
      <c r="J74" s="48"/>
      <c r="K74" s="48"/>
      <c r="L74" s="48"/>
      <c r="M74" s="48"/>
      <c r="N74" s="48"/>
      <c r="O74" s="48"/>
      <c r="P74" s="48"/>
      <c r="Q74" s="48"/>
      <c r="R74" s="48"/>
      <c r="S74" s="48"/>
      <c r="T74" s="48"/>
      <c r="U74" s="48"/>
      <c r="V74" s="48"/>
    </row>
    <row r="75" spans="2:22" ht="18" customHeight="1" x14ac:dyDescent="0.2">
      <c r="B75" s="59">
        <v>42</v>
      </c>
      <c r="C75" s="60">
        <f t="shared" ca="1" si="11"/>
        <v>0.16234246511753747</v>
      </c>
      <c r="D75" s="56">
        <f t="shared" ca="1" si="14"/>
        <v>2000</v>
      </c>
      <c r="E75" s="57">
        <f t="shared" ca="1" si="15"/>
        <v>9000</v>
      </c>
      <c r="F75" s="57">
        <f t="shared" ca="1" si="15"/>
        <v>6500</v>
      </c>
      <c r="G75" s="57">
        <f t="shared" ca="1" si="16"/>
        <v>4500</v>
      </c>
      <c r="H75" s="57">
        <f t="shared" ca="1" si="16"/>
        <v>1000</v>
      </c>
      <c r="I75" s="48"/>
      <c r="J75" s="48"/>
      <c r="K75" s="48"/>
      <c r="L75" s="48"/>
      <c r="M75" s="48"/>
      <c r="N75" s="48"/>
      <c r="O75" s="48"/>
      <c r="P75" s="48"/>
      <c r="Q75" s="48"/>
      <c r="R75" s="48"/>
      <c r="S75" s="48"/>
      <c r="T75" s="48"/>
      <c r="U75" s="48"/>
      <c r="V75" s="48"/>
    </row>
    <row r="76" spans="2:22" ht="18" customHeight="1" x14ac:dyDescent="0.2">
      <c r="B76" s="59">
        <v>43</v>
      </c>
      <c r="C76" s="60">
        <f t="shared" ca="1" si="11"/>
        <v>0.84706681494648395</v>
      </c>
      <c r="D76" s="56">
        <f t="shared" ca="1" si="14"/>
        <v>5000</v>
      </c>
      <c r="E76" s="57">
        <f t="shared" ca="1" si="15"/>
        <v>9000</v>
      </c>
      <c r="F76" s="57">
        <f t="shared" ca="1" si="15"/>
        <v>17500</v>
      </c>
      <c r="G76" s="57">
        <f t="shared" ca="1" si="16"/>
        <v>24500</v>
      </c>
      <c r="H76" s="57">
        <f t="shared" ca="1" si="16"/>
        <v>31500</v>
      </c>
      <c r="I76" s="48"/>
      <c r="J76" s="48"/>
      <c r="K76" s="48"/>
      <c r="L76" s="48"/>
      <c r="M76" s="48"/>
      <c r="N76" s="48"/>
      <c r="O76" s="48"/>
      <c r="P76" s="48"/>
      <c r="Q76" s="48"/>
      <c r="R76" s="48"/>
      <c r="S76" s="48"/>
      <c r="T76" s="48"/>
      <c r="U76" s="48"/>
      <c r="V76" s="48"/>
    </row>
    <row r="77" spans="2:22" ht="18" customHeight="1" x14ac:dyDescent="0.2">
      <c r="B77" s="59">
        <v>44</v>
      </c>
      <c r="C77" s="60">
        <f t="shared" ca="1" si="11"/>
        <v>0.69684217832181494</v>
      </c>
      <c r="D77" s="56">
        <f t="shared" ca="1" si="14"/>
        <v>4000</v>
      </c>
      <c r="E77" s="57">
        <f t="shared" ca="1" si="15"/>
        <v>9000</v>
      </c>
      <c r="F77" s="57">
        <f t="shared" ca="1" si="15"/>
        <v>17500</v>
      </c>
      <c r="G77" s="57">
        <f t="shared" ca="1" si="16"/>
        <v>24500</v>
      </c>
      <c r="H77" s="57">
        <f t="shared" ca="1" si="16"/>
        <v>21000</v>
      </c>
      <c r="I77" s="48"/>
      <c r="J77" s="48"/>
      <c r="K77" s="48"/>
      <c r="L77" s="48"/>
      <c r="M77" s="48"/>
      <c r="N77" s="48"/>
      <c r="O77" s="48"/>
      <c r="P77" s="48"/>
      <c r="Q77" s="48"/>
      <c r="R77" s="48"/>
      <c r="S77" s="48"/>
      <c r="T77" s="48"/>
      <c r="U77" s="48"/>
      <c r="V77" s="48"/>
    </row>
    <row r="78" spans="2:22" ht="18" customHeight="1" x14ac:dyDescent="0.2">
      <c r="B78" s="59">
        <v>45</v>
      </c>
      <c r="C78" s="60">
        <f t="shared" ca="1" si="11"/>
        <v>0.8784154655480475</v>
      </c>
      <c r="D78" s="56">
        <f t="shared" ca="1" si="14"/>
        <v>5000</v>
      </c>
      <c r="E78" s="57">
        <f t="shared" ca="1" si="15"/>
        <v>9000</v>
      </c>
      <c r="F78" s="57">
        <f t="shared" ca="1" si="15"/>
        <v>17500</v>
      </c>
      <c r="G78" s="57">
        <f t="shared" ca="1" si="16"/>
        <v>24500</v>
      </c>
      <c r="H78" s="57">
        <f t="shared" ca="1" si="16"/>
        <v>31500</v>
      </c>
      <c r="I78" s="48"/>
      <c r="J78" s="48"/>
      <c r="K78" s="48"/>
      <c r="L78" s="48"/>
      <c r="M78" s="48"/>
      <c r="N78" s="48"/>
      <c r="O78" s="48"/>
      <c r="P78" s="48"/>
      <c r="Q78" s="48"/>
      <c r="R78" s="48"/>
      <c r="S78" s="48"/>
      <c r="T78" s="48"/>
      <c r="U78" s="48"/>
      <c r="V78" s="48"/>
    </row>
    <row r="79" spans="2:22" ht="18" customHeight="1" x14ac:dyDescent="0.2">
      <c r="B79" s="59">
        <v>46</v>
      </c>
      <c r="C79" s="60">
        <f t="shared" ca="1" si="11"/>
        <v>0.99756227809878584</v>
      </c>
      <c r="D79" s="56">
        <f t="shared" ca="1" si="14"/>
        <v>5000</v>
      </c>
      <c r="E79" s="57">
        <f t="shared" ca="1" si="15"/>
        <v>9000</v>
      </c>
      <c r="F79" s="57">
        <f t="shared" ca="1" si="15"/>
        <v>17500</v>
      </c>
      <c r="G79" s="57">
        <f t="shared" ca="1" si="16"/>
        <v>24500</v>
      </c>
      <c r="H79" s="57">
        <f t="shared" ca="1" si="16"/>
        <v>31500</v>
      </c>
      <c r="I79" s="48"/>
      <c r="J79" s="48"/>
      <c r="K79" s="48"/>
      <c r="L79" s="48"/>
      <c r="M79" s="48"/>
      <c r="N79" s="48"/>
      <c r="O79" s="48"/>
      <c r="P79" s="48"/>
      <c r="Q79" s="48"/>
      <c r="R79" s="48"/>
      <c r="S79" s="48"/>
      <c r="T79" s="48"/>
      <c r="U79" s="48"/>
      <c r="V79" s="48"/>
    </row>
    <row r="80" spans="2:22" ht="18" customHeight="1" x14ac:dyDescent="0.2">
      <c r="B80" s="59">
        <v>47</v>
      </c>
      <c r="C80" s="60">
        <f t="shared" ca="1" si="11"/>
        <v>0.25589094512659771</v>
      </c>
      <c r="D80" s="56">
        <f t="shared" ca="1" si="14"/>
        <v>3000</v>
      </c>
      <c r="E80" s="57">
        <f t="shared" ca="1" si="15"/>
        <v>9000</v>
      </c>
      <c r="F80" s="57">
        <f t="shared" ca="1" si="15"/>
        <v>17500</v>
      </c>
      <c r="G80" s="57">
        <f t="shared" ca="1" si="16"/>
        <v>15500</v>
      </c>
      <c r="H80" s="57">
        <f t="shared" ca="1" si="16"/>
        <v>12000</v>
      </c>
      <c r="I80" s="48"/>
      <c r="J80" s="48"/>
      <c r="K80" s="48"/>
      <c r="L80" s="48"/>
      <c r="M80" s="48"/>
      <c r="N80" s="48"/>
      <c r="O80" s="48"/>
      <c r="P80" s="48"/>
      <c r="Q80" s="48"/>
      <c r="R80" s="48"/>
      <c r="S80" s="48"/>
      <c r="T80" s="48"/>
      <c r="U80" s="48"/>
      <c r="V80" s="48"/>
    </row>
    <row r="81" spans="2:22" ht="18" customHeight="1" x14ac:dyDescent="0.2">
      <c r="B81" s="59">
        <v>48</v>
      </c>
      <c r="C81" s="60">
        <f t="shared" ca="1" si="11"/>
        <v>0.11713489856522175</v>
      </c>
      <c r="D81" s="56">
        <f t="shared" ca="1" si="14"/>
        <v>2000</v>
      </c>
      <c r="E81" s="57">
        <f t="shared" ca="1" si="15"/>
        <v>9000</v>
      </c>
      <c r="F81" s="57">
        <f t="shared" ca="1" si="15"/>
        <v>6500</v>
      </c>
      <c r="G81" s="57">
        <f t="shared" ca="1" si="16"/>
        <v>4500</v>
      </c>
      <c r="H81" s="57">
        <f t="shared" ca="1" si="16"/>
        <v>1000</v>
      </c>
      <c r="I81" s="48"/>
      <c r="J81" s="48"/>
      <c r="K81" s="48"/>
      <c r="L81" s="48"/>
      <c r="M81" s="48"/>
      <c r="N81" s="48"/>
      <c r="O81" s="48"/>
      <c r="P81" s="48"/>
      <c r="Q81" s="48"/>
      <c r="R81" s="48"/>
      <c r="S81" s="48"/>
      <c r="T81" s="48"/>
      <c r="U81" s="48"/>
      <c r="V81" s="48"/>
    </row>
    <row r="82" spans="2:22" ht="18" customHeight="1" x14ac:dyDescent="0.2">
      <c r="B82" s="59">
        <v>49</v>
      </c>
      <c r="C82" s="60">
        <f t="shared" ca="1" si="11"/>
        <v>7.3297727482104058E-2</v>
      </c>
      <c r="D82" s="56">
        <f t="shared" ca="1" si="14"/>
        <v>2000</v>
      </c>
      <c r="E82" s="57">
        <f t="shared" ca="1" si="15"/>
        <v>9000</v>
      </c>
      <c r="F82" s="57">
        <f t="shared" ca="1" si="15"/>
        <v>6500</v>
      </c>
      <c r="G82" s="57">
        <f t="shared" ca="1" si="16"/>
        <v>4500</v>
      </c>
      <c r="H82" s="57">
        <f t="shared" ca="1" si="16"/>
        <v>1000</v>
      </c>
      <c r="I82" s="48"/>
      <c r="J82" s="48"/>
      <c r="K82" s="48"/>
      <c r="L82" s="48"/>
      <c r="M82" s="48"/>
      <c r="N82" s="48"/>
      <c r="O82" s="48"/>
      <c r="P82" s="48"/>
      <c r="Q82" s="48"/>
      <c r="R82" s="48"/>
      <c r="S82" s="48"/>
      <c r="T82" s="48"/>
      <c r="U82" s="48"/>
      <c r="V82" s="48"/>
    </row>
    <row r="83" spans="2:22" ht="18" customHeight="1" x14ac:dyDescent="0.2">
      <c r="B83" s="59">
        <v>50</v>
      </c>
      <c r="C83" s="60">
        <f t="shared" ca="1" si="11"/>
        <v>6.6882943972915943E-2</v>
      </c>
      <c r="D83" s="56">
        <f t="shared" ca="1" si="14"/>
        <v>2000</v>
      </c>
      <c r="E83" s="57">
        <f t="shared" ca="1" si="15"/>
        <v>9000</v>
      </c>
      <c r="F83" s="57">
        <f t="shared" ca="1" si="15"/>
        <v>6500</v>
      </c>
      <c r="G83" s="57">
        <f t="shared" ca="1" si="16"/>
        <v>4500</v>
      </c>
      <c r="H83" s="57">
        <f t="shared" ca="1" si="16"/>
        <v>1000</v>
      </c>
      <c r="I83" s="48"/>
      <c r="J83" s="48"/>
      <c r="K83" s="48"/>
      <c r="L83" s="48"/>
      <c r="M83" s="48"/>
      <c r="N83" s="48"/>
      <c r="O83" s="48"/>
      <c r="P83" s="48"/>
      <c r="Q83" s="48"/>
      <c r="R83" s="48"/>
      <c r="S83" s="48"/>
      <c r="T83" s="48"/>
      <c r="U83" s="48"/>
      <c r="V83" s="48"/>
    </row>
    <row r="84" spans="2:22" ht="18" customHeight="1" x14ac:dyDescent="0.2">
      <c r="B84" s="59">
        <v>51</v>
      </c>
      <c r="C84" s="60">
        <f t="shared" ca="1" si="11"/>
        <v>0.52656559561612126</v>
      </c>
      <c r="D84" s="56">
        <f t="shared" ca="1" si="14"/>
        <v>4000</v>
      </c>
      <c r="E84" s="57">
        <f t="shared" ca="1" si="15"/>
        <v>9000</v>
      </c>
      <c r="F84" s="57">
        <f t="shared" ca="1" si="15"/>
        <v>17500</v>
      </c>
      <c r="G84" s="57">
        <f t="shared" ca="1" si="16"/>
        <v>24500</v>
      </c>
      <c r="H84" s="57">
        <f t="shared" ca="1" si="16"/>
        <v>21000</v>
      </c>
      <c r="I84" s="48"/>
      <c r="J84" s="48"/>
      <c r="K84" s="48"/>
      <c r="L84" s="48"/>
      <c r="M84" s="48"/>
      <c r="N84" s="48"/>
      <c r="O84" s="48"/>
      <c r="P84" s="48"/>
      <c r="Q84" s="48"/>
      <c r="R84" s="48"/>
      <c r="S84" s="48"/>
      <c r="T84" s="48"/>
      <c r="U84" s="48"/>
      <c r="V84" s="48"/>
    </row>
    <row r="85" spans="2:22" ht="18" customHeight="1" x14ac:dyDescent="0.2">
      <c r="B85" s="59">
        <v>52</v>
      </c>
      <c r="C85" s="60">
        <f t="shared" ca="1" si="11"/>
        <v>0.75791755227081103</v>
      </c>
      <c r="D85" s="56">
        <f t="shared" ca="1" si="14"/>
        <v>4000</v>
      </c>
      <c r="E85" s="57">
        <f t="shared" ca="1" si="15"/>
        <v>9000</v>
      </c>
      <c r="F85" s="57">
        <f t="shared" ca="1" si="15"/>
        <v>17500</v>
      </c>
      <c r="G85" s="57">
        <f t="shared" ca="1" si="16"/>
        <v>24500</v>
      </c>
      <c r="H85" s="57">
        <f t="shared" ca="1" si="16"/>
        <v>21000</v>
      </c>
      <c r="I85" s="48"/>
      <c r="J85" s="48"/>
      <c r="K85" s="48"/>
      <c r="L85" s="48"/>
      <c r="M85" s="48"/>
      <c r="N85" s="48"/>
      <c r="O85" s="48"/>
      <c r="P85" s="48"/>
      <c r="Q85" s="48"/>
      <c r="R85" s="48"/>
      <c r="S85" s="48"/>
      <c r="T85" s="48"/>
      <c r="U85" s="48"/>
      <c r="V85" s="48"/>
    </row>
    <row r="86" spans="2:22" ht="18" customHeight="1" x14ac:dyDescent="0.2">
      <c r="B86" s="59">
        <v>53</v>
      </c>
      <c r="C86" s="60">
        <f t="shared" ca="1" si="11"/>
        <v>0.23025086452643528</v>
      </c>
      <c r="D86" s="56">
        <f t="shared" ca="1" si="14"/>
        <v>3000</v>
      </c>
      <c r="E86" s="57">
        <f t="shared" ca="1" si="15"/>
        <v>9000</v>
      </c>
      <c r="F86" s="57">
        <f t="shared" ca="1" si="15"/>
        <v>17500</v>
      </c>
      <c r="G86" s="57">
        <f t="shared" ca="1" si="16"/>
        <v>15500</v>
      </c>
      <c r="H86" s="57">
        <f t="shared" ca="1" si="16"/>
        <v>12000</v>
      </c>
      <c r="I86" s="48"/>
      <c r="J86" s="48"/>
      <c r="K86" s="48"/>
      <c r="L86" s="48"/>
      <c r="M86" s="48"/>
      <c r="N86" s="48"/>
      <c r="O86" s="48"/>
      <c r="P86" s="48"/>
      <c r="Q86" s="48"/>
      <c r="R86" s="48"/>
      <c r="S86" s="48"/>
      <c r="T86" s="48"/>
      <c r="U86" s="48"/>
      <c r="V86" s="48"/>
    </row>
    <row r="87" spans="2:22" ht="18" customHeight="1" x14ac:dyDescent="0.2">
      <c r="B87" s="59">
        <v>54</v>
      </c>
      <c r="C87" s="60">
        <f t="shared" ca="1" si="11"/>
        <v>0.65173644299057376</v>
      </c>
      <c r="D87" s="56">
        <f t="shared" ca="1" si="14"/>
        <v>4000</v>
      </c>
      <c r="E87" s="57">
        <f t="shared" ca="1" si="15"/>
        <v>9000</v>
      </c>
      <c r="F87" s="57">
        <f t="shared" ca="1" si="15"/>
        <v>17500</v>
      </c>
      <c r="G87" s="57">
        <f t="shared" ca="1" si="16"/>
        <v>24500</v>
      </c>
      <c r="H87" s="57">
        <f t="shared" ca="1" si="16"/>
        <v>21000</v>
      </c>
      <c r="I87" s="48"/>
      <c r="J87" s="48"/>
      <c r="K87" s="48"/>
      <c r="L87" s="48"/>
      <c r="M87" s="48"/>
      <c r="N87" s="48"/>
      <c r="O87" s="48"/>
      <c r="P87" s="48"/>
      <c r="Q87" s="48"/>
      <c r="R87" s="48"/>
      <c r="S87" s="48"/>
      <c r="T87" s="48"/>
      <c r="U87" s="48"/>
      <c r="V87" s="48"/>
    </row>
    <row r="88" spans="2:22" ht="18" customHeight="1" x14ac:dyDescent="0.2">
      <c r="B88" s="59">
        <v>55</v>
      </c>
      <c r="C88" s="60">
        <f t="shared" ca="1" si="11"/>
        <v>0.76979134564958196</v>
      </c>
      <c r="D88" s="56">
        <f t="shared" ca="1" si="14"/>
        <v>4000</v>
      </c>
      <c r="E88" s="57">
        <f t="shared" ca="1" si="15"/>
        <v>9000</v>
      </c>
      <c r="F88" s="57">
        <f t="shared" ca="1" si="15"/>
        <v>17500</v>
      </c>
      <c r="G88" s="57">
        <f t="shared" ca="1" si="16"/>
        <v>24500</v>
      </c>
      <c r="H88" s="57">
        <f t="shared" ca="1" si="16"/>
        <v>21000</v>
      </c>
      <c r="I88" s="48"/>
      <c r="J88" s="48"/>
      <c r="K88" s="48"/>
      <c r="L88" s="48"/>
      <c r="M88" s="48"/>
      <c r="N88" s="48"/>
      <c r="O88" s="48"/>
      <c r="P88" s="48"/>
      <c r="Q88" s="48"/>
      <c r="R88" s="48"/>
      <c r="S88" s="48"/>
      <c r="T88" s="48"/>
      <c r="U88" s="48"/>
      <c r="V88" s="48"/>
    </row>
    <row r="89" spans="2:22" ht="18" customHeight="1" x14ac:dyDescent="0.2">
      <c r="B89" s="59">
        <v>56</v>
      </c>
      <c r="C89" s="60">
        <f t="shared" ca="1" si="11"/>
        <v>0.62649998925268668</v>
      </c>
      <c r="D89" s="56">
        <f t="shared" ca="1" si="14"/>
        <v>4000</v>
      </c>
      <c r="E89" s="57">
        <f t="shared" ca="1" si="15"/>
        <v>9000</v>
      </c>
      <c r="F89" s="57">
        <f t="shared" ca="1" si="15"/>
        <v>17500</v>
      </c>
      <c r="G89" s="57">
        <f t="shared" ca="1" si="16"/>
        <v>24500</v>
      </c>
      <c r="H89" s="57">
        <f t="shared" ca="1" si="16"/>
        <v>21000</v>
      </c>
      <c r="I89" s="48"/>
      <c r="J89" s="48"/>
      <c r="K89" s="48"/>
      <c r="L89" s="48"/>
      <c r="M89" s="48"/>
      <c r="N89" s="48"/>
      <c r="O89" s="48"/>
      <c r="P89" s="48"/>
      <c r="Q89" s="48"/>
      <c r="R89" s="48"/>
      <c r="S89" s="48"/>
      <c r="T89" s="48"/>
      <c r="U89" s="48"/>
      <c r="V89" s="48"/>
    </row>
    <row r="90" spans="2:22" ht="18" customHeight="1" x14ac:dyDescent="0.2">
      <c r="B90" s="59">
        <v>57</v>
      </c>
      <c r="C90" s="60">
        <f t="shared" ca="1" si="11"/>
        <v>0.56131560971664041</v>
      </c>
      <c r="D90" s="56">
        <f t="shared" ca="1" si="14"/>
        <v>4000</v>
      </c>
      <c r="E90" s="57">
        <f t="shared" ca="1" si="15"/>
        <v>9000</v>
      </c>
      <c r="F90" s="57">
        <f t="shared" ca="1" si="15"/>
        <v>17500</v>
      </c>
      <c r="G90" s="57">
        <f t="shared" ca="1" si="16"/>
        <v>24500</v>
      </c>
      <c r="H90" s="57">
        <f t="shared" ca="1" si="16"/>
        <v>21000</v>
      </c>
      <c r="I90" s="48"/>
      <c r="J90" s="48"/>
      <c r="K90" s="48"/>
      <c r="L90" s="48"/>
      <c r="M90" s="48"/>
      <c r="N90" s="48"/>
      <c r="O90" s="48"/>
      <c r="P90" s="48"/>
      <c r="Q90" s="48"/>
      <c r="R90" s="48"/>
      <c r="S90" s="48"/>
      <c r="T90" s="48"/>
      <c r="U90" s="48"/>
      <c r="V90" s="48"/>
    </row>
    <row r="91" spans="2:22" ht="18" customHeight="1" x14ac:dyDescent="0.2">
      <c r="B91" s="59">
        <v>58</v>
      </c>
      <c r="C91" s="60">
        <f t="shared" ca="1" si="11"/>
        <v>6.2979626318429016E-3</v>
      </c>
      <c r="D91" s="56">
        <f t="shared" ca="1" si="14"/>
        <v>2000</v>
      </c>
      <c r="E91" s="57">
        <f t="shared" ca="1" si="15"/>
        <v>9000</v>
      </c>
      <c r="F91" s="57">
        <f t="shared" ca="1" si="15"/>
        <v>6500</v>
      </c>
      <c r="G91" s="57">
        <f t="shared" ca="1" si="16"/>
        <v>4500</v>
      </c>
      <c r="H91" s="57">
        <f t="shared" ca="1" si="16"/>
        <v>1000</v>
      </c>
      <c r="I91" s="48"/>
      <c r="J91" s="48"/>
      <c r="K91" s="48"/>
      <c r="L91" s="48"/>
      <c r="M91" s="48"/>
      <c r="N91" s="48"/>
      <c r="O91" s="48"/>
      <c r="P91" s="48"/>
      <c r="Q91" s="48"/>
      <c r="R91" s="48"/>
      <c r="S91" s="48"/>
      <c r="T91" s="48"/>
      <c r="U91" s="48"/>
      <c r="V91" s="48"/>
    </row>
    <row r="92" spans="2:22" ht="18" customHeight="1" x14ac:dyDescent="0.2">
      <c r="B92" s="59">
        <v>59</v>
      </c>
      <c r="C92" s="60">
        <f t="shared" ca="1" si="11"/>
        <v>0.10581626021496682</v>
      </c>
      <c r="D92" s="56">
        <f t="shared" ca="1" si="14"/>
        <v>2000</v>
      </c>
      <c r="E92" s="57">
        <f t="shared" ca="1" si="15"/>
        <v>9000</v>
      </c>
      <c r="F92" s="57">
        <f t="shared" ca="1" si="15"/>
        <v>6500</v>
      </c>
      <c r="G92" s="57">
        <f t="shared" ca="1" si="16"/>
        <v>4500</v>
      </c>
      <c r="H92" s="57">
        <f t="shared" ca="1" si="16"/>
        <v>1000</v>
      </c>
      <c r="I92" s="48"/>
      <c r="J92" s="48"/>
      <c r="K92" s="48"/>
      <c r="L92" s="48"/>
      <c r="M92" s="48"/>
      <c r="N92" s="48"/>
      <c r="O92" s="48"/>
      <c r="P92" s="48"/>
      <c r="Q92" s="48"/>
      <c r="R92" s="48"/>
      <c r="S92" s="48"/>
      <c r="T92" s="48"/>
      <c r="U92" s="48"/>
      <c r="V92" s="48"/>
    </row>
    <row r="93" spans="2:22" ht="18" customHeight="1" x14ac:dyDescent="0.2">
      <c r="B93" s="59">
        <v>60</v>
      </c>
      <c r="C93" s="60">
        <f t="shared" ca="1" si="11"/>
        <v>0.33160361427340679</v>
      </c>
      <c r="D93" s="56">
        <f t="shared" ca="1" si="14"/>
        <v>3000</v>
      </c>
      <c r="E93" s="57">
        <f t="shared" ca="1" si="15"/>
        <v>9000</v>
      </c>
      <c r="F93" s="57">
        <f t="shared" ca="1" si="15"/>
        <v>17500</v>
      </c>
      <c r="G93" s="57">
        <f t="shared" ca="1" si="16"/>
        <v>15500</v>
      </c>
      <c r="H93" s="57">
        <f t="shared" ca="1" si="16"/>
        <v>12000</v>
      </c>
      <c r="I93" s="48"/>
      <c r="J93" s="48"/>
      <c r="K93" s="48"/>
      <c r="L93" s="48"/>
      <c r="M93" s="48"/>
      <c r="N93" s="48"/>
      <c r="O93" s="48"/>
      <c r="P93" s="48"/>
      <c r="Q93" s="48"/>
      <c r="R93" s="48"/>
      <c r="S93" s="48"/>
      <c r="T93" s="48"/>
      <c r="U93" s="48"/>
      <c r="V93" s="48"/>
    </row>
    <row r="94" spans="2:22" ht="18" customHeight="1" x14ac:dyDescent="0.2">
      <c r="B94" s="59">
        <v>61</v>
      </c>
      <c r="C94" s="60">
        <f t="shared" ca="1" si="11"/>
        <v>0.14666711810439237</v>
      </c>
      <c r="D94" s="56">
        <f t="shared" ca="1" si="14"/>
        <v>2000</v>
      </c>
      <c r="E94" s="57">
        <f t="shared" ref="E94:F113" ca="1" si="17">MIN(E$33,$D94)*VLOOKUP(MIN(E$33,$D94),updated_selling,2,TRUE)+IF($D94-E$33&gt;0,0,-($D94-E$33)*$F$18)-E$33*VLOOKUP(E$33,updated_production,2,TRUE)-$B$16</f>
        <v>9000</v>
      </c>
      <c r="F94" s="57">
        <f t="shared" ca="1" si="17"/>
        <v>6500</v>
      </c>
      <c r="G94" s="57">
        <f t="shared" ref="G94:H113" ca="1" si="18">MIN(G$33,$D94)*VLOOKUP(MIN(G$33,$D94),updated_selling,2,TRUE)+IF($D94-G$33&gt;0,0,-($D94-G$33)*$F$18)-G$33*VLOOKUP(G$33,updated_production,2,TRUE)-$B$17</f>
        <v>4500</v>
      </c>
      <c r="H94" s="57">
        <f t="shared" ca="1" si="18"/>
        <v>1000</v>
      </c>
      <c r="I94" s="48"/>
      <c r="J94" s="48"/>
      <c r="K94" s="48"/>
      <c r="L94" s="48"/>
      <c r="M94" s="48"/>
      <c r="N94" s="48"/>
      <c r="O94" s="48"/>
      <c r="P94" s="48"/>
      <c r="Q94" s="48"/>
      <c r="R94" s="48"/>
      <c r="S94" s="48"/>
      <c r="T94" s="48"/>
      <c r="U94" s="48"/>
      <c r="V94" s="48"/>
    </row>
    <row r="95" spans="2:22" ht="18" customHeight="1" x14ac:dyDescent="0.2">
      <c r="B95" s="59">
        <v>62</v>
      </c>
      <c r="C95" s="60">
        <f t="shared" ca="1" si="11"/>
        <v>0.59871920092062458</v>
      </c>
      <c r="D95" s="56">
        <f t="shared" ca="1" si="14"/>
        <v>4000</v>
      </c>
      <c r="E95" s="57">
        <f t="shared" ca="1" si="17"/>
        <v>9000</v>
      </c>
      <c r="F95" s="57">
        <f t="shared" ca="1" si="17"/>
        <v>17500</v>
      </c>
      <c r="G95" s="57">
        <f t="shared" ca="1" si="18"/>
        <v>24500</v>
      </c>
      <c r="H95" s="57">
        <f t="shared" ca="1" si="18"/>
        <v>21000</v>
      </c>
      <c r="I95" s="48"/>
      <c r="J95" s="48"/>
      <c r="K95" s="48"/>
      <c r="L95" s="48"/>
      <c r="M95" s="48"/>
      <c r="N95" s="48"/>
      <c r="O95" s="48"/>
      <c r="P95" s="48"/>
      <c r="Q95" s="48"/>
      <c r="R95" s="48"/>
      <c r="S95" s="48"/>
      <c r="T95" s="48"/>
      <c r="U95" s="48"/>
      <c r="V95" s="48"/>
    </row>
    <row r="96" spans="2:22" ht="18" customHeight="1" x14ac:dyDescent="0.2">
      <c r="B96" s="59">
        <v>63</v>
      </c>
      <c r="C96" s="60">
        <f t="shared" ca="1" si="11"/>
        <v>0.49635549938268764</v>
      </c>
      <c r="D96" s="56">
        <f t="shared" ca="1" si="14"/>
        <v>3000</v>
      </c>
      <c r="E96" s="57">
        <f t="shared" ca="1" si="17"/>
        <v>9000</v>
      </c>
      <c r="F96" s="57">
        <f t="shared" ca="1" si="17"/>
        <v>17500</v>
      </c>
      <c r="G96" s="57">
        <f t="shared" ca="1" si="18"/>
        <v>15500</v>
      </c>
      <c r="H96" s="57">
        <f t="shared" ca="1" si="18"/>
        <v>12000</v>
      </c>
      <c r="I96" s="48"/>
      <c r="J96" s="48"/>
      <c r="K96" s="48"/>
      <c r="L96" s="48"/>
      <c r="M96" s="48"/>
      <c r="N96" s="48"/>
      <c r="O96" s="48"/>
      <c r="P96" s="48"/>
      <c r="Q96" s="48"/>
      <c r="R96" s="48"/>
      <c r="S96" s="48"/>
      <c r="T96" s="48"/>
      <c r="U96" s="48"/>
      <c r="V96" s="48"/>
    </row>
    <row r="97" spans="2:22" ht="18" customHeight="1" x14ac:dyDescent="0.2">
      <c r="B97" s="59">
        <v>64</v>
      </c>
      <c r="C97" s="60">
        <f t="shared" ca="1" si="11"/>
        <v>0.19701962899981917</v>
      </c>
      <c r="D97" s="56">
        <f t="shared" ca="1" si="14"/>
        <v>3000</v>
      </c>
      <c r="E97" s="57">
        <f t="shared" ca="1" si="17"/>
        <v>9000</v>
      </c>
      <c r="F97" s="57">
        <f t="shared" ca="1" si="17"/>
        <v>17500</v>
      </c>
      <c r="G97" s="57">
        <f t="shared" ca="1" si="18"/>
        <v>15500</v>
      </c>
      <c r="H97" s="57">
        <f t="shared" ca="1" si="18"/>
        <v>12000</v>
      </c>
      <c r="I97" s="48"/>
      <c r="J97" s="48"/>
      <c r="K97" s="48"/>
      <c r="L97" s="48"/>
      <c r="M97" s="48"/>
      <c r="N97" s="48"/>
      <c r="O97" s="48"/>
      <c r="P97" s="48"/>
      <c r="Q97" s="48"/>
      <c r="R97" s="48"/>
      <c r="S97" s="48"/>
      <c r="T97" s="48"/>
      <c r="U97" s="48"/>
      <c r="V97" s="48"/>
    </row>
    <row r="98" spans="2:22" ht="18" customHeight="1" x14ac:dyDescent="0.2">
      <c r="B98" s="59">
        <v>65</v>
      </c>
      <c r="C98" s="60">
        <f t="shared" ca="1" si="11"/>
        <v>0.55309991368655309</v>
      </c>
      <c r="D98" s="56">
        <f t="shared" ref="D98:D129" ca="1" si="19">VLOOKUP(C98,Updated_demand,2,TRUE)</f>
        <v>4000</v>
      </c>
      <c r="E98" s="57">
        <f t="shared" ca="1" si="17"/>
        <v>9000</v>
      </c>
      <c r="F98" s="57">
        <f t="shared" ca="1" si="17"/>
        <v>17500</v>
      </c>
      <c r="G98" s="57">
        <f t="shared" ca="1" si="18"/>
        <v>24500</v>
      </c>
      <c r="H98" s="57">
        <f t="shared" ca="1" si="18"/>
        <v>21000</v>
      </c>
      <c r="I98" s="48"/>
      <c r="J98" s="48"/>
      <c r="K98" s="48"/>
      <c r="L98" s="48"/>
      <c r="M98" s="48"/>
      <c r="N98" s="48"/>
      <c r="O98" s="48"/>
      <c r="P98" s="48"/>
      <c r="Q98" s="48"/>
      <c r="R98" s="48"/>
      <c r="S98" s="48"/>
      <c r="T98" s="48"/>
      <c r="U98" s="48"/>
      <c r="V98" s="48"/>
    </row>
    <row r="99" spans="2:22" ht="18" customHeight="1" x14ac:dyDescent="0.2">
      <c r="B99" s="59">
        <v>66</v>
      </c>
      <c r="C99" s="60">
        <f t="shared" ref="C99:C162" ca="1" si="20">RAND()</f>
        <v>0.77347721589787932</v>
      </c>
      <c r="D99" s="56">
        <f t="shared" ca="1" si="19"/>
        <v>4000</v>
      </c>
      <c r="E99" s="57">
        <f t="shared" ca="1" si="17"/>
        <v>9000</v>
      </c>
      <c r="F99" s="57">
        <f t="shared" ca="1" si="17"/>
        <v>17500</v>
      </c>
      <c r="G99" s="57">
        <f t="shared" ca="1" si="18"/>
        <v>24500</v>
      </c>
      <c r="H99" s="57">
        <f t="shared" ca="1" si="18"/>
        <v>21000</v>
      </c>
      <c r="I99" s="48"/>
      <c r="J99" s="48"/>
      <c r="K99" s="48"/>
      <c r="L99" s="48"/>
      <c r="M99" s="48"/>
      <c r="N99" s="48"/>
      <c r="O99" s="48"/>
      <c r="P99" s="48"/>
      <c r="Q99" s="48"/>
      <c r="R99" s="48"/>
      <c r="S99" s="48"/>
      <c r="T99" s="48"/>
      <c r="U99" s="48"/>
      <c r="V99" s="48"/>
    </row>
    <row r="100" spans="2:22" ht="18" customHeight="1" x14ac:dyDescent="0.2">
      <c r="B100" s="59">
        <v>67</v>
      </c>
      <c r="C100" s="60">
        <f t="shared" ca="1" si="20"/>
        <v>0.63437172931839392</v>
      </c>
      <c r="D100" s="56">
        <f t="shared" ca="1" si="19"/>
        <v>4000</v>
      </c>
      <c r="E100" s="57">
        <f t="shared" ca="1" si="17"/>
        <v>9000</v>
      </c>
      <c r="F100" s="57">
        <f t="shared" ca="1" si="17"/>
        <v>17500</v>
      </c>
      <c r="G100" s="57">
        <f t="shared" ca="1" si="18"/>
        <v>24500</v>
      </c>
      <c r="H100" s="57">
        <f t="shared" ca="1" si="18"/>
        <v>21000</v>
      </c>
      <c r="I100" s="48"/>
      <c r="J100" s="48"/>
      <c r="K100" s="48"/>
      <c r="L100" s="48"/>
      <c r="M100" s="48"/>
      <c r="N100" s="48"/>
      <c r="O100" s="48"/>
      <c r="P100" s="48"/>
      <c r="Q100" s="48"/>
      <c r="R100" s="48"/>
      <c r="S100" s="48"/>
      <c r="T100" s="48"/>
      <c r="U100" s="48"/>
      <c r="V100" s="48"/>
    </row>
    <row r="101" spans="2:22" ht="18" customHeight="1" x14ac:dyDescent="0.2">
      <c r="B101" s="59">
        <v>68</v>
      </c>
      <c r="C101" s="60">
        <f t="shared" ca="1" si="20"/>
        <v>0.77908860746832964</v>
      </c>
      <c r="D101" s="56">
        <f t="shared" ca="1" si="19"/>
        <v>4000</v>
      </c>
      <c r="E101" s="57">
        <f t="shared" ca="1" si="17"/>
        <v>9000</v>
      </c>
      <c r="F101" s="57">
        <f t="shared" ca="1" si="17"/>
        <v>17500</v>
      </c>
      <c r="G101" s="57">
        <f t="shared" ca="1" si="18"/>
        <v>24500</v>
      </c>
      <c r="H101" s="57">
        <f t="shared" ca="1" si="18"/>
        <v>21000</v>
      </c>
      <c r="I101" s="48"/>
      <c r="J101" s="48"/>
      <c r="K101" s="48"/>
      <c r="L101" s="48"/>
      <c r="M101" s="48"/>
      <c r="N101" s="48"/>
      <c r="O101" s="48"/>
      <c r="P101" s="48"/>
      <c r="Q101" s="48"/>
      <c r="R101" s="48"/>
      <c r="S101" s="48"/>
      <c r="T101" s="48"/>
      <c r="U101" s="48"/>
      <c r="V101" s="48"/>
    </row>
    <row r="102" spans="2:22" ht="18" customHeight="1" x14ac:dyDescent="0.2">
      <c r="B102" s="59">
        <v>69</v>
      </c>
      <c r="C102" s="60">
        <f t="shared" ca="1" si="20"/>
        <v>0.48549197480534501</v>
      </c>
      <c r="D102" s="56">
        <f t="shared" ca="1" si="19"/>
        <v>3000</v>
      </c>
      <c r="E102" s="57">
        <f t="shared" ca="1" si="17"/>
        <v>9000</v>
      </c>
      <c r="F102" s="57">
        <f t="shared" ca="1" si="17"/>
        <v>17500</v>
      </c>
      <c r="G102" s="57">
        <f t="shared" ca="1" si="18"/>
        <v>15500</v>
      </c>
      <c r="H102" s="57">
        <f t="shared" ca="1" si="18"/>
        <v>12000</v>
      </c>
      <c r="I102" s="48"/>
      <c r="J102" s="48"/>
      <c r="K102" s="48"/>
      <c r="L102" s="48"/>
      <c r="M102" s="48"/>
      <c r="N102" s="48"/>
      <c r="O102" s="48"/>
      <c r="P102" s="48"/>
      <c r="Q102" s="48"/>
      <c r="R102" s="48"/>
      <c r="S102" s="48"/>
      <c r="T102" s="48"/>
      <c r="U102" s="48"/>
      <c r="V102" s="48"/>
    </row>
    <row r="103" spans="2:22" ht="18" customHeight="1" x14ac:dyDescent="0.2">
      <c r="B103" s="59">
        <v>70</v>
      </c>
      <c r="C103" s="60">
        <f t="shared" ca="1" si="20"/>
        <v>0.51097583548300385</v>
      </c>
      <c r="D103" s="56">
        <f t="shared" ca="1" si="19"/>
        <v>3000</v>
      </c>
      <c r="E103" s="57">
        <f t="shared" ca="1" si="17"/>
        <v>9000</v>
      </c>
      <c r="F103" s="57">
        <f t="shared" ca="1" si="17"/>
        <v>17500</v>
      </c>
      <c r="G103" s="57">
        <f t="shared" ca="1" si="18"/>
        <v>15500</v>
      </c>
      <c r="H103" s="57">
        <f t="shared" ca="1" si="18"/>
        <v>12000</v>
      </c>
      <c r="I103" s="48"/>
      <c r="J103" s="48"/>
      <c r="K103" s="48"/>
      <c r="L103" s="48"/>
      <c r="M103" s="48"/>
      <c r="N103" s="48"/>
      <c r="O103" s="48"/>
      <c r="P103" s="48"/>
      <c r="Q103" s="48"/>
      <c r="R103" s="48"/>
      <c r="S103" s="48"/>
      <c r="T103" s="48"/>
      <c r="U103" s="48"/>
      <c r="V103" s="48"/>
    </row>
    <row r="104" spans="2:22" ht="18" customHeight="1" x14ac:dyDescent="0.2">
      <c r="B104" s="59">
        <v>71</v>
      </c>
      <c r="C104" s="60">
        <f t="shared" ca="1" si="20"/>
        <v>0.35443355617692474</v>
      </c>
      <c r="D104" s="56">
        <f t="shared" ca="1" si="19"/>
        <v>3000</v>
      </c>
      <c r="E104" s="57">
        <f t="shared" ca="1" si="17"/>
        <v>9000</v>
      </c>
      <c r="F104" s="57">
        <f t="shared" ca="1" si="17"/>
        <v>17500</v>
      </c>
      <c r="G104" s="57">
        <f t="shared" ca="1" si="18"/>
        <v>15500</v>
      </c>
      <c r="H104" s="57">
        <f t="shared" ca="1" si="18"/>
        <v>12000</v>
      </c>
      <c r="I104" s="48"/>
      <c r="J104" s="48"/>
      <c r="K104" s="48"/>
      <c r="L104" s="48"/>
      <c r="M104" s="48"/>
      <c r="N104" s="48"/>
      <c r="O104" s="48"/>
      <c r="P104" s="48"/>
      <c r="Q104" s="48"/>
      <c r="R104" s="48"/>
      <c r="S104" s="48"/>
      <c r="T104" s="48"/>
      <c r="U104" s="48"/>
      <c r="V104" s="48"/>
    </row>
    <row r="105" spans="2:22" ht="18" customHeight="1" x14ac:dyDescent="0.2">
      <c r="B105" s="59">
        <v>72</v>
      </c>
      <c r="C105" s="60">
        <f t="shared" ca="1" si="20"/>
        <v>0.62320660627212099</v>
      </c>
      <c r="D105" s="56">
        <f t="shared" ca="1" si="19"/>
        <v>4000</v>
      </c>
      <c r="E105" s="57">
        <f t="shared" ca="1" si="17"/>
        <v>9000</v>
      </c>
      <c r="F105" s="57">
        <f t="shared" ca="1" si="17"/>
        <v>17500</v>
      </c>
      <c r="G105" s="57">
        <f t="shared" ca="1" si="18"/>
        <v>24500</v>
      </c>
      <c r="H105" s="57">
        <f t="shared" ca="1" si="18"/>
        <v>21000</v>
      </c>
      <c r="I105" s="48"/>
      <c r="J105" s="48"/>
      <c r="K105" s="48"/>
      <c r="L105" s="48"/>
      <c r="M105" s="48"/>
      <c r="N105" s="48"/>
      <c r="O105" s="48"/>
      <c r="P105" s="48"/>
      <c r="Q105" s="48"/>
      <c r="R105" s="48"/>
      <c r="S105" s="48"/>
      <c r="T105" s="48"/>
      <c r="U105" s="48"/>
      <c r="V105" s="48"/>
    </row>
    <row r="106" spans="2:22" ht="18" customHeight="1" x14ac:dyDescent="0.2">
      <c r="B106" s="59">
        <v>73</v>
      </c>
      <c r="C106" s="60">
        <f t="shared" ca="1" si="20"/>
        <v>0.43837182566373012</v>
      </c>
      <c r="D106" s="56">
        <f t="shared" ca="1" si="19"/>
        <v>3000</v>
      </c>
      <c r="E106" s="57">
        <f t="shared" ca="1" si="17"/>
        <v>9000</v>
      </c>
      <c r="F106" s="57">
        <f t="shared" ca="1" si="17"/>
        <v>17500</v>
      </c>
      <c r="G106" s="57">
        <f t="shared" ca="1" si="18"/>
        <v>15500</v>
      </c>
      <c r="H106" s="57">
        <f t="shared" ca="1" si="18"/>
        <v>12000</v>
      </c>
      <c r="I106" s="48"/>
      <c r="J106" s="48"/>
      <c r="K106" s="48"/>
      <c r="L106" s="48"/>
      <c r="M106" s="48"/>
      <c r="N106" s="48"/>
      <c r="O106" s="48"/>
      <c r="P106" s="48"/>
      <c r="Q106" s="48"/>
      <c r="R106" s="48"/>
      <c r="S106" s="48"/>
      <c r="T106" s="48"/>
      <c r="U106" s="48"/>
      <c r="V106" s="48"/>
    </row>
    <row r="107" spans="2:22" ht="18" customHeight="1" x14ac:dyDescent="0.2">
      <c r="B107" s="59">
        <v>74</v>
      </c>
      <c r="C107" s="60">
        <f t="shared" ca="1" si="20"/>
        <v>0.56984993883905066</v>
      </c>
      <c r="D107" s="56">
        <f t="shared" ca="1" si="19"/>
        <v>4000</v>
      </c>
      <c r="E107" s="57">
        <f t="shared" ca="1" si="17"/>
        <v>9000</v>
      </c>
      <c r="F107" s="57">
        <f t="shared" ca="1" si="17"/>
        <v>17500</v>
      </c>
      <c r="G107" s="57">
        <f t="shared" ca="1" si="18"/>
        <v>24500</v>
      </c>
      <c r="H107" s="57">
        <f t="shared" ca="1" si="18"/>
        <v>21000</v>
      </c>
      <c r="I107" s="48"/>
      <c r="J107" s="48"/>
      <c r="K107" s="48"/>
      <c r="L107" s="48"/>
      <c r="M107" s="48"/>
      <c r="N107" s="48"/>
      <c r="O107" s="48"/>
      <c r="P107" s="48"/>
      <c r="Q107" s="48"/>
      <c r="R107" s="48"/>
      <c r="S107" s="48"/>
      <c r="T107" s="48"/>
      <c r="U107" s="48"/>
      <c r="V107" s="48"/>
    </row>
    <row r="108" spans="2:22" ht="18" customHeight="1" x14ac:dyDescent="0.2">
      <c r="B108" s="59">
        <v>75</v>
      </c>
      <c r="C108" s="60">
        <f t="shared" ca="1" si="20"/>
        <v>8.8918678102108961E-2</v>
      </c>
      <c r="D108" s="56">
        <f t="shared" ca="1" si="19"/>
        <v>2000</v>
      </c>
      <c r="E108" s="57">
        <f t="shared" ca="1" si="17"/>
        <v>9000</v>
      </c>
      <c r="F108" s="57">
        <f t="shared" ca="1" si="17"/>
        <v>6500</v>
      </c>
      <c r="G108" s="57">
        <f t="shared" ca="1" si="18"/>
        <v>4500</v>
      </c>
      <c r="H108" s="57">
        <f t="shared" ca="1" si="18"/>
        <v>1000</v>
      </c>
      <c r="I108" s="48"/>
      <c r="J108" s="48"/>
      <c r="K108" s="48"/>
      <c r="L108" s="48"/>
      <c r="M108" s="48"/>
      <c r="N108" s="48"/>
      <c r="O108" s="48"/>
      <c r="P108" s="48"/>
      <c r="Q108" s="48"/>
      <c r="R108" s="48"/>
      <c r="S108" s="48"/>
      <c r="T108" s="48"/>
      <c r="U108" s="48"/>
      <c r="V108" s="48"/>
    </row>
    <row r="109" spans="2:22" ht="18" customHeight="1" x14ac:dyDescent="0.2">
      <c r="B109" s="59">
        <v>76</v>
      </c>
      <c r="C109" s="60">
        <f t="shared" ca="1" si="20"/>
        <v>0.59473085342211107</v>
      </c>
      <c r="D109" s="56">
        <f t="shared" ca="1" si="19"/>
        <v>4000</v>
      </c>
      <c r="E109" s="57">
        <f t="shared" ca="1" si="17"/>
        <v>9000</v>
      </c>
      <c r="F109" s="57">
        <f t="shared" ca="1" si="17"/>
        <v>17500</v>
      </c>
      <c r="G109" s="57">
        <f t="shared" ca="1" si="18"/>
        <v>24500</v>
      </c>
      <c r="H109" s="57">
        <f t="shared" ca="1" si="18"/>
        <v>21000</v>
      </c>
      <c r="I109" s="48"/>
      <c r="J109" s="48"/>
      <c r="K109" s="48"/>
      <c r="L109" s="48"/>
      <c r="M109" s="48"/>
      <c r="N109" s="48"/>
      <c r="O109" s="48"/>
      <c r="P109" s="48"/>
      <c r="Q109" s="48"/>
      <c r="R109" s="48"/>
      <c r="S109" s="48"/>
      <c r="T109" s="48"/>
      <c r="U109" s="48"/>
      <c r="V109" s="48"/>
    </row>
    <row r="110" spans="2:22" ht="18" customHeight="1" x14ac:dyDescent="0.2">
      <c r="B110" s="59">
        <v>77</v>
      </c>
      <c r="C110" s="60">
        <f t="shared" ca="1" si="20"/>
        <v>0.41390241971455699</v>
      </c>
      <c r="D110" s="56">
        <f t="shared" ca="1" si="19"/>
        <v>3000</v>
      </c>
      <c r="E110" s="57">
        <f t="shared" ca="1" si="17"/>
        <v>9000</v>
      </c>
      <c r="F110" s="57">
        <f t="shared" ca="1" si="17"/>
        <v>17500</v>
      </c>
      <c r="G110" s="57">
        <f t="shared" ca="1" si="18"/>
        <v>15500</v>
      </c>
      <c r="H110" s="57">
        <f t="shared" ca="1" si="18"/>
        <v>12000</v>
      </c>
      <c r="I110" s="48"/>
      <c r="J110" s="48"/>
      <c r="K110" s="48"/>
      <c r="L110" s="48"/>
      <c r="M110" s="48"/>
      <c r="N110" s="48"/>
      <c r="O110" s="48"/>
      <c r="P110" s="48"/>
      <c r="Q110" s="48"/>
      <c r="R110" s="48"/>
      <c r="S110" s="48"/>
      <c r="T110" s="48"/>
      <c r="U110" s="48"/>
      <c r="V110" s="48"/>
    </row>
    <row r="111" spans="2:22" ht="18" customHeight="1" x14ac:dyDescent="0.2">
      <c r="B111" s="59">
        <v>78</v>
      </c>
      <c r="C111" s="60">
        <f t="shared" ca="1" si="20"/>
        <v>0.64389819392028924</v>
      </c>
      <c r="D111" s="56">
        <f t="shared" ca="1" si="19"/>
        <v>4000</v>
      </c>
      <c r="E111" s="57">
        <f t="shared" ca="1" si="17"/>
        <v>9000</v>
      </c>
      <c r="F111" s="57">
        <f t="shared" ca="1" si="17"/>
        <v>17500</v>
      </c>
      <c r="G111" s="57">
        <f t="shared" ca="1" si="18"/>
        <v>24500</v>
      </c>
      <c r="H111" s="57">
        <f t="shared" ca="1" si="18"/>
        <v>21000</v>
      </c>
      <c r="I111" s="48"/>
      <c r="J111" s="48"/>
      <c r="K111" s="48"/>
      <c r="L111" s="48"/>
      <c r="M111" s="48"/>
      <c r="N111" s="48"/>
      <c r="O111" s="48"/>
      <c r="P111" s="48"/>
      <c r="Q111" s="48"/>
      <c r="R111" s="48"/>
      <c r="S111" s="48"/>
      <c r="T111" s="48"/>
      <c r="U111" s="48"/>
      <c r="V111" s="48"/>
    </row>
    <row r="112" spans="2:22" ht="18" customHeight="1" x14ac:dyDescent="0.2">
      <c r="B112" s="59">
        <v>79</v>
      </c>
      <c r="C112" s="60">
        <f t="shared" ca="1" si="20"/>
        <v>0.52249233020829911</v>
      </c>
      <c r="D112" s="56">
        <f t="shared" ca="1" si="19"/>
        <v>4000</v>
      </c>
      <c r="E112" s="57">
        <f t="shared" ca="1" si="17"/>
        <v>9000</v>
      </c>
      <c r="F112" s="57">
        <f t="shared" ca="1" si="17"/>
        <v>17500</v>
      </c>
      <c r="G112" s="57">
        <f t="shared" ca="1" si="18"/>
        <v>24500</v>
      </c>
      <c r="H112" s="57">
        <f t="shared" ca="1" si="18"/>
        <v>21000</v>
      </c>
      <c r="I112" s="48"/>
      <c r="J112" s="48"/>
      <c r="K112" s="48"/>
      <c r="L112" s="48"/>
      <c r="M112" s="48"/>
      <c r="N112" s="48"/>
      <c r="O112" s="48"/>
      <c r="P112" s="48"/>
      <c r="Q112" s="48"/>
      <c r="R112" s="48"/>
      <c r="S112" s="48"/>
      <c r="T112" s="48"/>
      <c r="U112" s="48"/>
      <c r="V112" s="48"/>
    </row>
    <row r="113" spans="2:22" ht="18" customHeight="1" x14ac:dyDescent="0.2">
      <c r="B113" s="59">
        <v>80</v>
      </c>
      <c r="C113" s="60">
        <f t="shared" ca="1" si="20"/>
        <v>0.41669368113796079</v>
      </c>
      <c r="D113" s="56">
        <f t="shared" ca="1" si="19"/>
        <v>3000</v>
      </c>
      <c r="E113" s="57">
        <f t="shared" ca="1" si="17"/>
        <v>9000</v>
      </c>
      <c r="F113" s="57">
        <f t="shared" ca="1" si="17"/>
        <v>17500</v>
      </c>
      <c r="G113" s="57">
        <f t="shared" ca="1" si="18"/>
        <v>15500</v>
      </c>
      <c r="H113" s="57">
        <f t="shared" ca="1" si="18"/>
        <v>12000</v>
      </c>
      <c r="I113" s="48"/>
      <c r="J113" s="48"/>
      <c r="K113" s="48"/>
      <c r="L113" s="48"/>
      <c r="M113" s="48"/>
      <c r="N113" s="48"/>
      <c r="O113" s="48"/>
      <c r="P113" s="48"/>
      <c r="Q113" s="48"/>
      <c r="R113" s="48"/>
      <c r="S113" s="48"/>
      <c r="T113" s="48"/>
      <c r="U113" s="48"/>
      <c r="V113" s="48"/>
    </row>
    <row r="114" spans="2:22" ht="18" customHeight="1" x14ac:dyDescent="0.2">
      <c r="B114" s="59">
        <v>81</v>
      </c>
      <c r="C114" s="60">
        <f t="shared" ca="1" si="20"/>
        <v>0.96606585189510286</v>
      </c>
      <c r="D114" s="56">
        <f t="shared" ca="1" si="19"/>
        <v>5000</v>
      </c>
      <c r="E114" s="57">
        <f t="shared" ref="E114:F133" ca="1" si="21">MIN(E$33,$D114)*VLOOKUP(MIN(E$33,$D114),updated_selling,2,TRUE)+IF($D114-E$33&gt;0,0,-($D114-E$33)*$F$18)-E$33*VLOOKUP(E$33,updated_production,2,TRUE)-$B$16</f>
        <v>9000</v>
      </c>
      <c r="F114" s="57">
        <f t="shared" ca="1" si="21"/>
        <v>17500</v>
      </c>
      <c r="G114" s="57">
        <f t="shared" ref="G114:H133" ca="1" si="22">MIN(G$33,$D114)*VLOOKUP(MIN(G$33,$D114),updated_selling,2,TRUE)+IF($D114-G$33&gt;0,0,-($D114-G$33)*$F$18)-G$33*VLOOKUP(G$33,updated_production,2,TRUE)-$B$17</f>
        <v>24500</v>
      </c>
      <c r="H114" s="57">
        <f t="shared" ca="1" si="22"/>
        <v>31500</v>
      </c>
      <c r="I114" s="48"/>
      <c r="J114" s="48"/>
      <c r="K114" s="48"/>
      <c r="L114" s="48"/>
      <c r="M114" s="48"/>
      <c r="N114" s="48"/>
      <c r="O114" s="48"/>
      <c r="P114" s="48"/>
      <c r="Q114" s="48"/>
      <c r="R114" s="48"/>
      <c r="S114" s="48"/>
      <c r="T114" s="48"/>
      <c r="U114" s="48"/>
      <c r="V114" s="48"/>
    </row>
    <row r="115" spans="2:22" ht="18" customHeight="1" x14ac:dyDescent="0.2">
      <c r="B115" s="59">
        <v>82</v>
      </c>
      <c r="C115" s="60">
        <f t="shared" ca="1" si="20"/>
        <v>0.46506067799564732</v>
      </c>
      <c r="D115" s="56">
        <f t="shared" ca="1" si="19"/>
        <v>3000</v>
      </c>
      <c r="E115" s="57">
        <f t="shared" ca="1" si="21"/>
        <v>9000</v>
      </c>
      <c r="F115" s="57">
        <f t="shared" ca="1" si="21"/>
        <v>17500</v>
      </c>
      <c r="G115" s="57">
        <f t="shared" ca="1" si="22"/>
        <v>15500</v>
      </c>
      <c r="H115" s="57">
        <f t="shared" ca="1" si="22"/>
        <v>12000</v>
      </c>
      <c r="I115" s="48"/>
      <c r="J115" s="48"/>
      <c r="K115" s="48"/>
      <c r="L115" s="48"/>
      <c r="M115" s="48"/>
      <c r="N115" s="48"/>
      <c r="O115" s="48"/>
      <c r="P115" s="48"/>
      <c r="Q115" s="48"/>
      <c r="R115" s="48"/>
      <c r="S115" s="48"/>
      <c r="T115" s="48"/>
      <c r="U115" s="48"/>
      <c r="V115" s="48"/>
    </row>
    <row r="116" spans="2:22" ht="18" customHeight="1" x14ac:dyDescent="0.2">
      <c r="B116" s="59">
        <v>83</v>
      </c>
      <c r="C116" s="60">
        <f t="shared" ca="1" si="20"/>
        <v>0.85003034673973255</v>
      </c>
      <c r="D116" s="56">
        <f t="shared" ca="1" si="19"/>
        <v>5000</v>
      </c>
      <c r="E116" s="57">
        <f t="shared" ca="1" si="21"/>
        <v>9000</v>
      </c>
      <c r="F116" s="57">
        <f t="shared" ca="1" si="21"/>
        <v>17500</v>
      </c>
      <c r="G116" s="57">
        <f t="shared" ca="1" si="22"/>
        <v>24500</v>
      </c>
      <c r="H116" s="57">
        <f t="shared" ca="1" si="22"/>
        <v>31500</v>
      </c>
      <c r="I116" s="48"/>
      <c r="J116" s="48"/>
      <c r="K116" s="48"/>
      <c r="L116" s="48"/>
      <c r="M116" s="48"/>
      <c r="N116" s="48"/>
      <c r="O116" s="48"/>
      <c r="P116" s="48"/>
      <c r="Q116" s="48"/>
      <c r="R116" s="48"/>
      <c r="S116" s="48"/>
      <c r="T116" s="48"/>
      <c r="U116" s="48"/>
      <c r="V116" s="48"/>
    </row>
    <row r="117" spans="2:22" ht="18" customHeight="1" x14ac:dyDescent="0.2">
      <c r="B117" s="59">
        <v>84</v>
      </c>
      <c r="C117" s="60">
        <f t="shared" ca="1" si="20"/>
        <v>0.6083803848490914</v>
      </c>
      <c r="D117" s="56">
        <f t="shared" ca="1" si="19"/>
        <v>4000</v>
      </c>
      <c r="E117" s="57">
        <f t="shared" ca="1" si="21"/>
        <v>9000</v>
      </c>
      <c r="F117" s="57">
        <f t="shared" ca="1" si="21"/>
        <v>17500</v>
      </c>
      <c r="G117" s="57">
        <f t="shared" ca="1" si="22"/>
        <v>24500</v>
      </c>
      <c r="H117" s="57">
        <f t="shared" ca="1" si="22"/>
        <v>21000</v>
      </c>
      <c r="I117" s="48"/>
      <c r="J117" s="48"/>
      <c r="K117" s="48"/>
      <c r="L117" s="48"/>
      <c r="M117" s="48"/>
      <c r="N117" s="48"/>
      <c r="O117" s="48"/>
      <c r="P117" s="48"/>
      <c r="Q117" s="48"/>
      <c r="R117" s="48"/>
      <c r="S117" s="48"/>
      <c r="T117" s="48"/>
      <c r="U117" s="48"/>
      <c r="V117" s="48"/>
    </row>
    <row r="118" spans="2:22" ht="18" customHeight="1" x14ac:dyDescent="0.2">
      <c r="B118" s="59">
        <v>85</v>
      </c>
      <c r="C118" s="60">
        <f t="shared" ca="1" si="20"/>
        <v>0.5820723834349576</v>
      </c>
      <c r="D118" s="56">
        <f t="shared" ca="1" si="19"/>
        <v>4000</v>
      </c>
      <c r="E118" s="57">
        <f t="shared" ca="1" si="21"/>
        <v>9000</v>
      </c>
      <c r="F118" s="57">
        <f t="shared" ca="1" si="21"/>
        <v>17500</v>
      </c>
      <c r="G118" s="57">
        <f t="shared" ca="1" si="22"/>
        <v>24500</v>
      </c>
      <c r="H118" s="57">
        <f t="shared" ca="1" si="22"/>
        <v>21000</v>
      </c>
      <c r="I118" s="48"/>
      <c r="J118" s="48"/>
      <c r="K118" s="48"/>
      <c r="L118" s="48"/>
      <c r="M118" s="48"/>
      <c r="N118" s="48"/>
      <c r="O118" s="48"/>
      <c r="P118" s="48"/>
      <c r="Q118" s="48"/>
      <c r="R118" s="48"/>
      <c r="S118" s="48"/>
      <c r="T118" s="48"/>
      <c r="U118" s="48"/>
      <c r="V118" s="48"/>
    </row>
    <row r="119" spans="2:22" ht="18" customHeight="1" x14ac:dyDescent="0.2">
      <c r="B119" s="59">
        <v>86</v>
      </c>
      <c r="C119" s="60">
        <f t="shared" ca="1" si="20"/>
        <v>0.19788873921667827</v>
      </c>
      <c r="D119" s="56">
        <f t="shared" ca="1" si="19"/>
        <v>3000</v>
      </c>
      <c r="E119" s="57">
        <f t="shared" ca="1" si="21"/>
        <v>9000</v>
      </c>
      <c r="F119" s="57">
        <f t="shared" ca="1" si="21"/>
        <v>17500</v>
      </c>
      <c r="G119" s="57">
        <f t="shared" ca="1" si="22"/>
        <v>15500</v>
      </c>
      <c r="H119" s="57">
        <f t="shared" ca="1" si="22"/>
        <v>12000</v>
      </c>
      <c r="I119" s="48"/>
      <c r="J119" s="48"/>
      <c r="K119" s="48"/>
      <c r="L119" s="48"/>
      <c r="M119" s="48"/>
      <c r="N119" s="48"/>
      <c r="O119" s="48"/>
      <c r="P119" s="48"/>
      <c r="Q119" s="48"/>
      <c r="R119" s="48"/>
      <c r="S119" s="48"/>
      <c r="T119" s="48"/>
      <c r="U119" s="48"/>
      <c r="V119" s="48"/>
    </row>
    <row r="120" spans="2:22" ht="18" customHeight="1" x14ac:dyDescent="0.2">
      <c r="B120" s="59">
        <v>87</v>
      </c>
      <c r="C120" s="60">
        <f t="shared" ca="1" si="20"/>
        <v>1.0533741420802101E-2</v>
      </c>
      <c r="D120" s="56">
        <f t="shared" ca="1" si="19"/>
        <v>2000</v>
      </c>
      <c r="E120" s="57">
        <f t="shared" ca="1" si="21"/>
        <v>9000</v>
      </c>
      <c r="F120" s="57">
        <f t="shared" ca="1" si="21"/>
        <v>6500</v>
      </c>
      <c r="G120" s="57">
        <f t="shared" ca="1" si="22"/>
        <v>4500</v>
      </c>
      <c r="H120" s="57">
        <f t="shared" ca="1" si="22"/>
        <v>1000</v>
      </c>
      <c r="I120" s="48"/>
      <c r="J120" s="48"/>
      <c r="K120" s="48"/>
      <c r="L120" s="48"/>
      <c r="M120" s="48"/>
      <c r="N120" s="48"/>
      <c r="O120" s="48"/>
      <c r="P120" s="48"/>
      <c r="Q120" s="48"/>
      <c r="R120" s="48"/>
      <c r="S120" s="48"/>
      <c r="T120" s="48"/>
      <c r="U120" s="48"/>
      <c r="V120" s="48"/>
    </row>
    <row r="121" spans="2:22" ht="18" customHeight="1" x14ac:dyDescent="0.2">
      <c r="B121" s="59">
        <v>88</v>
      </c>
      <c r="C121" s="60">
        <f t="shared" ca="1" si="20"/>
        <v>0.1611543846786101</v>
      </c>
      <c r="D121" s="56">
        <f t="shared" ca="1" si="19"/>
        <v>2000</v>
      </c>
      <c r="E121" s="57">
        <f t="shared" ca="1" si="21"/>
        <v>9000</v>
      </c>
      <c r="F121" s="57">
        <f t="shared" ca="1" si="21"/>
        <v>6500</v>
      </c>
      <c r="G121" s="57">
        <f t="shared" ca="1" si="22"/>
        <v>4500</v>
      </c>
      <c r="H121" s="57">
        <f t="shared" ca="1" si="22"/>
        <v>1000</v>
      </c>
      <c r="I121" s="48"/>
      <c r="J121" s="48"/>
      <c r="K121" s="48"/>
      <c r="L121" s="48"/>
      <c r="M121" s="48"/>
      <c r="N121" s="48"/>
      <c r="O121" s="48"/>
      <c r="P121" s="48"/>
      <c r="Q121" s="48"/>
      <c r="R121" s="48"/>
      <c r="S121" s="48"/>
      <c r="T121" s="48"/>
      <c r="U121" s="48"/>
      <c r="V121" s="48"/>
    </row>
    <row r="122" spans="2:22" ht="18" customHeight="1" x14ac:dyDescent="0.2">
      <c r="B122" s="59">
        <v>89</v>
      </c>
      <c r="C122" s="60">
        <f t="shared" ca="1" si="20"/>
        <v>0.31435633230809112</v>
      </c>
      <c r="D122" s="56">
        <f t="shared" ca="1" si="19"/>
        <v>3000</v>
      </c>
      <c r="E122" s="57">
        <f t="shared" ca="1" si="21"/>
        <v>9000</v>
      </c>
      <c r="F122" s="57">
        <f t="shared" ca="1" si="21"/>
        <v>17500</v>
      </c>
      <c r="G122" s="57">
        <f t="shared" ca="1" si="22"/>
        <v>15500</v>
      </c>
      <c r="H122" s="57">
        <f t="shared" ca="1" si="22"/>
        <v>12000</v>
      </c>
      <c r="I122" s="48"/>
      <c r="J122" s="48"/>
      <c r="K122" s="48"/>
      <c r="L122" s="48"/>
      <c r="M122" s="48"/>
      <c r="N122" s="48"/>
      <c r="O122" s="48"/>
      <c r="P122" s="48"/>
      <c r="Q122" s="48"/>
      <c r="R122" s="48"/>
      <c r="S122" s="48"/>
      <c r="T122" s="48"/>
      <c r="U122" s="48"/>
      <c r="V122" s="48"/>
    </row>
    <row r="123" spans="2:22" ht="18" customHeight="1" x14ac:dyDescent="0.2">
      <c r="B123" s="59">
        <v>90</v>
      </c>
      <c r="C123" s="60">
        <f t="shared" ca="1" si="20"/>
        <v>0.45712384880695645</v>
      </c>
      <c r="D123" s="56">
        <f t="shared" ca="1" si="19"/>
        <v>3000</v>
      </c>
      <c r="E123" s="57">
        <f t="shared" ca="1" si="21"/>
        <v>9000</v>
      </c>
      <c r="F123" s="57">
        <f t="shared" ca="1" si="21"/>
        <v>17500</v>
      </c>
      <c r="G123" s="57">
        <f t="shared" ca="1" si="22"/>
        <v>15500</v>
      </c>
      <c r="H123" s="57">
        <f t="shared" ca="1" si="22"/>
        <v>12000</v>
      </c>
      <c r="I123" s="48"/>
      <c r="J123" s="48"/>
      <c r="K123" s="48"/>
      <c r="L123" s="48"/>
      <c r="M123" s="48"/>
      <c r="N123" s="48"/>
      <c r="O123" s="48"/>
      <c r="P123" s="48"/>
      <c r="Q123" s="48"/>
      <c r="R123" s="48"/>
      <c r="S123" s="48"/>
      <c r="T123" s="48"/>
      <c r="U123" s="48"/>
      <c r="V123" s="48"/>
    </row>
    <row r="124" spans="2:22" ht="18" customHeight="1" x14ac:dyDescent="0.2">
      <c r="B124" s="59">
        <v>91</v>
      </c>
      <c r="C124" s="60">
        <f t="shared" ca="1" si="20"/>
        <v>0.85574526244253957</v>
      </c>
      <c r="D124" s="56">
        <f t="shared" ca="1" si="19"/>
        <v>5000</v>
      </c>
      <c r="E124" s="57">
        <f t="shared" ca="1" si="21"/>
        <v>9000</v>
      </c>
      <c r="F124" s="57">
        <f t="shared" ca="1" si="21"/>
        <v>17500</v>
      </c>
      <c r="G124" s="57">
        <f t="shared" ca="1" si="22"/>
        <v>24500</v>
      </c>
      <c r="H124" s="57">
        <f t="shared" ca="1" si="22"/>
        <v>31500</v>
      </c>
      <c r="I124" s="48"/>
      <c r="J124" s="48"/>
      <c r="K124" s="48"/>
      <c r="L124" s="48"/>
      <c r="M124" s="48"/>
      <c r="N124" s="48"/>
      <c r="O124" s="48"/>
      <c r="P124" s="48"/>
      <c r="Q124" s="48"/>
      <c r="R124" s="48"/>
      <c r="S124" s="48"/>
      <c r="T124" s="48"/>
      <c r="U124" s="48"/>
      <c r="V124" s="48"/>
    </row>
    <row r="125" spans="2:22" ht="18" customHeight="1" x14ac:dyDescent="0.2">
      <c r="B125" s="59">
        <v>92</v>
      </c>
      <c r="C125" s="60">
        <f t="shared" ca="1" si="20"/>
        <v>0.69230858783736315</v>
      </c>
      <c r="D125" s="56">
        <f t="shared" ca="1" si="19"/>
        <v>4000</v>
      </c>
      <c r="E125" s="57">
        <f t="shared" ca="1" si="21"/>
        <v>9000</v>
      </c>
      <c r="F125" s="57">
        <f t="shared" ca="1" si="21"/>
        <v>17500</v>
      </c>
      <c r="G125" s="57">
        <f t="shared" ca="1" si="22"/>
        <v>24500</v>
      </c>
      <c r="H125" s="57">
        <f t="shared" ca="1" si="22"/>
        <v>21000</v>
      </c>
      <c r="I125" s="48"/>
      <c r="J125" s="48"/>
      <c r="K125" s="48"/>
      <c r="L125" s="48"/>
      <c r="M125" s="48"/>
      <c r="N125" s="48"/>
      <c r="O125" s="48"/>
      <c r="P125" s="48"/>
      <c r="Q125" s="48"/>
      <c r="R125" s="48"/>
      <c r="S125" s="48"/>
      <c r="T125" s="48"/>
      <c r="U125" s="48"/>
      <c r="V125" s="48"/>
    </row>
    <row r="126" spans="2:22" ht="18" customHeight="1" x14ac:dyDescent="0.2">
      <c r="B126" s="59">
        <v>93</v>
      </c>
      <c r="C126" s="60">
        <f t="shared" ca="1" si="20"/>
        <v>0.21372504276616267</v>
      </c>
      <c r="D126" s="56">
        <f t="shared" ca="1" si="19"/>
        <v>3000</v>
      </c>
      <c r="E126" s="57">
        <f t="shared" ca="1" si="21"/>
        <v>9000</v>
      </c>
      <c r="F126" s="57">
        <f t="shared" ca="1" si="21"/>
        <v>17500</v>
      </c>
      <c r="G126" s="57">
        <f t="shared" ca="1" si="22"/>
        <v>15500</v>
      </c>
      <c r="H126" s="57">
        <f t="shared" ca="1" si="22"/>
        <v>12000</v>
      </c>
      <c r="I126" s="48"/>
      <c r="J126" s="48"/>
      <c r="K126" s="48"/>
      <c r="L126" s="48"/>
      <c r="M126" s="48"/>
      <c r="N126" s="48"/>
      <c r="O126" s="48"/>
      <c r="P126" s="48"/>
      <c r="Q126" s="48"/>
      <c r="R126" s="48"/>
      <c r="S126" s="48"/>
      <c r="T126" s="48"/>
      <c r="U126" s="48"/>
      <c r="V126" s="48"/>
    </row>
    <row r="127" spans="2:22" ht="18" customHeight="1" x14ac:dyDescent="0.2">
      <c r="B127" s="59">
        <v>94</v>
      </c>
      <c r="C127" s="60">
        <f t="shared" ca="1" si="20"/>
        <v>0.23344205895538772</v>
      </c>
      <c r="D127" s="56">
        <f t="shared" ca="1" si="19"/>
        <v>3000</v>
      </c>
      <c r="E127" s="57">
        <f t="shared" ca="1" si="21"/>
        <v>9000</v>
      </c>
      <c r="F127" s="57">
        <f t="shared" ca="1" si="21"/>
        <v>17500</v>
      </c>
      <c r="G127" s="57">
        <f t="shared" ca="1" si="22"/>
        <v>15500</v>
      </c>
      <c r="H127" s="57">
        <f t="shared" ca="1" si="22"/>
        <v>12000</v>
      </c>
      <c r="I127" s="48"/>
      <c r="J127" s="48"/>
      <c r="K127" s="48"/>
      <c r="L127" s="48"/>
      <c r="M127" s="48"/>
      <c r="N127" s="48"/>
      <c r="O127" s="48"/>
      <c r="P127" s="48"/>
      <c r="Q127" s="48"/>
      <c r="R127" s="48"/>
      <c r="S127" s="48"/>
      <c r="T127" s="48"/>
      <c r="U127" s="48"/>
      <c r="V127" s="48"/>
    </row>
    <row r="128" spans="2:22" ht="18" customHeight="1" x14ac:dyDescent="0.2">
      <c r="B128" s="59">
        <v>95</v>
      </c>
      <c r="C128" s="60">
        <f t="shared" ca="1" si="20"/>
        <v>0.90453865635510677</v>
      </c>
      <c r="D128" s="56">
        <f t="shared" ca="1" si="19"/>
        <v>5000</v>
      </c>
      <c r="E128" s="57">
        <f t="shared" ca="1" si="21"/>
        <v>9000</v>
      </c>
      <c r="F128" s="57">
        <f t="shared" ca="1" si="21"/>
        <v>17500</v>
      </c>
      <c r="G128" s="57">
        <f t="shared" ca="1" si="22"/>
        <v>24500</v>
      </c>
      <c r="H128" s="57">
        <f t="shared" ca="1" si="22"/>
        <v>31500</v>
      </c>
      <c r="I128" s="48"/>
      <c r="J128" s="48"/>
      <c r="K128" s="48"/>
      <c r="L128" s="48"/>
      <c r="M128" s="48"/>
      <c r="N128" s="48"/>
      <c r="O128" s="48"/>
      <c r="P128" s="48"/>
      <c r="Q128" s="48"/>
      <c r="R128" s="48"/>
      <c r="S128" s="48"/>
      <c r="T128" s="48"/>
      <c r="U128" s="48"/>
      <c r="V128" s="48"/>
    </row>
    <row r="129" spans="2:22" ht="18" customHeight="1" x14ac:dyDescent="0.2">
      <c r="B129" s="59">
        <v>96</v>
      </c>
      <c r="C129" s="60">
        <f t="shared" ca="1" si="20"/>
        <v>0.48803701264217436</v>
      </c>
      <c r="D129" s="56">
        <f t="shared" ca="1" si="19"/>
        <v>3000</v>
      </c>
      <c r="E129" s="57">
        <f t="shared" ca="1" si="21"/>
        <v>9000</v>
      </c>
      <c r="F129" s="57">
        <f t="shared" ca="1" si="21"/>
        <v>17500</v>
      </c>
      <c r="G129" s="57">
        <f t="shared" ca="1" si="22"/>
        <v>15500</v>
      </c>
      <c r="H129" s="57">
        <f t="shared" ca="1" si="22"/>
        <v>12000</v>
      </c>
      <c r="I129" s="48"/>
      <c r="J129" s="48"/>
      <c r="K129" s="48"/>
      <c r="L129" s="48"/>
      <c r="M129" s="48"/>
      <c r="N129" s="48"/>
      <c r="O129" s="48"/>
      <c r="P129" s="48"/>
      <c r="Q129" s="48"/>
      <c r="R129" s="48"/>
      <c r="S129" s="48"/>
      <c r="T129" s="48"/>
      <c r="U129" s="48"/>
      <c r="V129" s="48"/>
    </row>
    <row r="130" spans="2:22" ht="18" customHeight="1" x14ac:dyDescent="0.2">
      <c r="B130" s="59">
        <v>97</v>
      </c>
      <c r="C130" s="60">
        <f t="shared" ca="1" si="20"/>
        <v>0.88510033943773692</v>
      </c>
      <c r="D130" s="56">
        <f t="shared" ref="D130:D161" ca="1" si="23">VLOOKUP(C130,Updated_demand,2,TRUE)</f>
        <v>5000</v>
      </c>
      <c r="E130" s="57">
        <f t="shared" ca="1" si="21"/>
        <v>9000</v>
      </c>
      <c r="F130" s="57">
        <f t="shared" ca="1" si="21"/>
        <v>17500</v>
      </c>
      <c r="G130" s="57">
        <f t="shared" ca="1" si="22"/>
        <v>24500</v>
      </c>
      <c r="H130" s="57">
        <f t="shared" ca="1" si="22"/>
        <v>31500</v>
      </c>
      <c r="I130" s="48"/>
      <c r="J130" s="48"/>
      <c r="K130" s="48"/>
      <c r="L130" s="48"/>
      <c r="M130" s="48"/>
      <c r="N130" s="48"/>
      <c r="O130" s="48"/>
      <c r="P130" s="48"/>
      <c r="Q130" s="48"/>
      <c r="R130" s="48"/>
      <c r="S130" s="48"/>
      <c r="T130" s="48"/>
      <c r="U130" s="48"/>
      <c r="V130" s="48"/>
    </row>
    <row r="131" spans="2:22" ht="18" customHeight="1" x14ac:dyDescent="0.2">
      <c r="B131" s="59">
        <v>98</v>
      </c>
      <c r="C131" s="60">
        <f t="shared" ca="1" si="20"/>
        <v>0.83447433754735223</v>
      </c>
      <c r="D131" s="56">
        <f t="shared" ca="1" si="23"/>
        <v>5000</v>
      </c>
      <c r="E131" s="57">
        <f t="shared" ca="1" si="21"/>
        <v>9000</v>
      </c>
      <c r="F131" s="57">
        <f t="shared" ca="1" si="21"/>
        <v>17500</v>
      </c>
      <c r="G131" s="57">
        <f t="shared" ca="1" si="22"/>
        <v>24500</v>
      </c>
      <c r="H131" s="57">
        <f t="shared" ca="1" si="22"/>
        <v>31500</v>
      </c>
      <c r="I131" s="48"/>
      <c r="J131" s="48"/>
      <c r="K131" s="48"/>
      <c r="L131" s="48"/>
      <c r="M131" s="48"/>
      <c r="N131" s="48"/>
      <c r="O131" s="48"/>
      <c r="P131" s="48"/>
      <c r="Q131" s="48"/>
      <c r="R131" s="48"/>
      <c r="S131" s="48"/>
      <c r="T131" s="48"/>
      <c r="U131" s="48"/>
      <c r="V131" s="48"/>
    </row>
    <row r="132" spans="2:22" ht="18" customHeight="1" x14ac:dyDescent="0.2">
      <c r="B132" s="59">
        <v>99</v>
      </c>
      <c r="C132" s="60">
        <f t="shared" ca="1" si="20"/>
        <v>0.43507626026888235</v>
      </c>
      <c r="D132" s="56">
        <f t="shared" ca="1" si="23"/>
        <v>3000</v>
      </c>
      <c r="E132" s="57">
        <f t="shared" ca="1" si="21"/>
        <v>9000</v>
      </c>
      <c r="F132" s="57">
        <f t="shared" ca="1" si="21"/>
        <v>17500</v>
      </c>
      <c r="G132" s="57">
        <f t="shared" ca="1" si="22"/>
        <v>15500</v>
      </c>
      <c r="H132" s="57">
        <f t="shared" ca="1" si="22"/>
        <v>12000</v>
      </c>
      <c r="I132" s="48"/>
      <c r="J132" s="48"/>
      <c r="K132" s="48"/>
      <c r="L132" s="48"/>
      <c r="M132" s="48"/>
      <c r="N132" s="48"/>
      <c r="O132" s="48"/>
      <c r="P132" s="48"/>
      <c r="Q132" s="48"/>
      <c r="R132" s="48"/>
      <c r="S132" s="48"/>
      <c r="T132" s="48"/>
      <c r="U132" s="48"/>
      <c r="V132" s="48"/>
    </row>
    <row r="133" spans="2:22" ht="18" customHeight="1" x14ac:dyDescent="0.2">
      <c r="B133" s="59">
        <v>100</v>
      </c>
      <c r="C133" s="60">
        <f t="shared" ca="1" si="20"/>
        <v>7.8705355454497639E-2</v>
      </c>
      <c r="D133" s="56">
        <f t="shared" ca="1" si="23"/>
        <v>2000</v>
      </c>
      <c r="E133" s="57">
        <f t="shared" ca="1" si="21"/>
        <v>9000</v>
      </c>
      <c r="F133" s="57">
        <f t="shared" ca="1" si="21"/>
        <v>6500</v>
      </c>
      <c r="G133" s="57">
        <f t="shared" ca="1" si="22"/>
        <v>4500</v>
      </c>
      <c r="H133" s="57">
        <f t="shared" ca="1" si="22"/>
        <v>1000</v>
      </c>
      <c r="I133" s="48"/>
      <c r="J133" s="48"/>
      <c r="K133" s="48"/>
      <c r="L133" s="48"/>
      <c r="M133" s="48"/>
      <c r="N133" s="48"/>
      <c r="O133" s="48"/>
      <c r="P133" s="48"/>
      <c r="Q133" s="48"/>
      <c r="R133" s="48"/>
      <c r="S133" s="48"/>
      <c r="T133" s="48"/>
      <c r="U133" s="48"/>
      <c r="V133" s="48"/>
    </row>
    <row r="134" spans="2:22" ht="18" customHeight="1" x14ac:dyDescent="0.2">
      <c r="B134" s="59">
        <v>101</v>
      </c>
      <c r="C134" s="60">
        <f t="shared" ca="1" si="20"/>
        <v>0.54844091165496789</v>
      </c>
      <c r="D134" s="56">
        <f t="shared" ca="1" si="23"/>
        <v>4000</v>
      </c>
      <c r="E134" s="57">
        <f t="shared" ref="E134:F153" ca="1" si="24">MIN(E$33,$D134)*VLOOKUP(MIN(E$33,$D134),updated_selling,2,TRUE)+IF($D134-E$33&gt;0,0,-($D134-E$33)*$F$18)-E$33*VLOOKUP(E$33,updated_production,2,TRUE)-$B$16</f>
        <v>9000</v>
      </c>
      <c r="F134" s="57">
        <f t="shared" ca="1" si="24"/>
        <v>17500</v>
      </c>
      <c r="G134" s="57">
        <f t="shared" ref="G134:H153" ca="1" si="25">MIN(G$33,$D134)*VLOOKUP(MIN(G$33,$D134),updated_selling,2,TRUE)+IF($D134-G$33&gt;0,0,-($D134-G$33)*$F$18)-G$33*VLOOKUP(G$33,updated_production,2,TRUE)-$B$17</f>
        <v>24500</v>
      </c>
      <c r="H134" s="57">
        <f t="shared" ca="1" si="25"/>
        <v>21000</v>
      </c>
      <c r="I134" s="48"/>
      <c r="J134" s="48"/>
      <c r="K134" s="48"/>
      <c r="L134" s="48"/>
      <c r="M134" s="48"/>
      <c r="N134" s="48"/>
      <c r="O134" s="48"/>
      <c r="P134" s="48"/>
      <c r="Q134" s="48"/>
      <c r="R134" s="48"/>
      <c r="S134" s="48"/>
      <c r="T134" s="48"/>
      <c r="U134" s="48"/>
      <c r="V134" s="48"/>
    </row>
    <row r="135" spans="2:22" ht="18" customHeight="1" x14ac:dyDescent="0.2">
      <c r="B135" s="59">
        <v>102</v>
      </c>
      <c r="C135" s="60">
        <f t="shared" ca="1" si="20"/>
        <v>0.20271565696300897</v>
      </c>
      <c r="D135" s="56">
        <f t="shared" ca="1" si="23"/>
        <v>3000</v>
      </c>
      <c r="E135" s="57">
        <f t="shared" ca="1" si="24"/>
        <v>9000</v>
      </c>
      <c r="F135" s="57">
        <f t="shared" ca="1" si="24"/>
        <v>17500</v>
      </c>
      <c r="G135" s="57">
        <f t="shared" ca="1" si="25"/>
        <v>15500</v>
      </c>
      <c r="H135" s="57">
        <f t="shared" ca="1" si="25"/>
        <v>12000</v>
      </c>
      <c r="I135" s="48"/>
      <c r="J135" s="48"/>
      <c r="K135" s="48"/>
      <c r="L135" s="48"/>
      <c r="M135" s="48"/>
      <c r="N135" s="48"/>
      <c r="O135" s="48"/>
      <c r="P135" s="48"/>
      <c r="Q135" s="48"/>
      <c r="R135" s="48"/>
      <c r="S135" s="48"/>
      <c r="T135" s="48"/>
      <c r="U135" s="48"/>
      <c r="V135" s="48"/>
    </row>
    <row r="136" spans="2:22" ht="18" customHeight="1" x14ac:dyDescent="0.2">
      <c r="B136" s="59">
        <v>103</v>
      </c>
      <c r="C136" s="60">
        <f t="shared" ca="1" si="20"/>
        <v>6.5704975981143332E-2</v>
      </c>
      <c r="D136" s="56">
        <f t="shared" ca="1" si="23"/>
        <v>2000</v>
      </c>
      <c r="E136" s="57">
        <f t="shared" ca="1" si="24"/>
        <v>9000</v>
      </c>
      <c r="F136" s="57">
        <f t="shared" ca="1" si="24"/>
        <v>6500</v>
      </c>
      <c r="G136" s="57">
        <f t="shared" ca="1" si="25"/>
        <v>4500</v>
      </c>
      <c r="H136" s="57">
        <f t="shared" ca="1" si="25"/>
        <v>1000</v>
      </c>
      <c r="I136" s="48"/>
      <c r="J136" s="48"/>
      <c r="K136" s="48"/>
      <c r="L136" s="48"/>
      <c r="M136" s="48"/>
      <c r="N136" s="48"/>
      <c r="O136" s="48"/>
      <c r="P136" s="48"/>
      <c r="Q136" s="48"/>
      <c r="R136" s="48"/>
      <c r="S136" s="48"/>
      <c r="T136" s="48"/>
      <c r="U136" s="48"/>
      <c r="V136" s="48"/>
    </row>
    <row r="137" spans="2:22" ht="18" customHeight="1" x14ac:dyDescent="0.2">
      <c r="B137" s="59">
        <v>104</v>
      </c>
      <c r="C137" s="60">
        <f t="shared" ca="1" si="20"/>
        <v>0.51251635004357088</v>
      </c>
      <c r="D137" s="56">
        <f t="shared" ca="1" si="23"/>
        <v>3000</v>
      </c>
      <c r="E137" s="57">
        <f t="shared" ca="1" si="24"/>
        <v>9000</v>
      </c>
      <c r="F137" s="57">
        <f t="shared" ca="1" si="24"/>
        <v>17500</v>
      </c>
      <c r="G137" s="57">
        <f t="shared" ca="1" si="25"/>
        <v>15500</v>
      </c>
      <c r="H137" s="57">
        <f t="shared" ca="1" si="25"/>
        <v>12000</v>
      </c>
      <c r="I137" s="48"/>
      <c r="J137" s="48"/>
      <c r="K137" s="48"/>
      <c r="L137" s="48"/>
      <c r="M137" s="48"/>
      <c r="N137" s="48"/>
      <c r="O137" s="48"/>
      <c r="P137" s="48"/>
      <c r="Q137" s="48"/>
      <c r="R137" s="48"/>
      <c r="S137" s="48"/>
      <c r="T137" s="48"/>
      <c r="U137" s="48"/>
      <c r="V137" s="48"/>
    </row>
    <row r="138" spans="2:22" ht="18" customHeight="1" x14ac:dyDescent="0.2">
      <c r="B138" s="59">
        <v>105</v>
      </c>
      <c r="C138" s="60">
        <f t="shared" ca="1" si="20"/>
        <v>0.17565097582606848</v>
      </c>
      <c r="D138" s="56">
        <f t="shared" ca="1" si="23"/>
        <v>2000</v>
      </c>
      <c r="E138" s="57">
        <f t="shared" ca="1" si="24"/>
        <v>9000</v>
      </c>
      <c r="F138" s="57">
        <f t="shared" ca="1" si="24"/>
        <v>6500</v>
      </c>
      <c r="G138" s="57">
        <f t="shared" ca="1" si="25"/>
        <v>4500</v>
      </c>
      <c r="H138" s="57">
        <f t="shared" ca="1" si="25"/>
        <v>1000</v>
      </c>
      <c r="I138" s="48"/>
      <c r="J138" s="48"/>
      <c r="K138" s="48"/>
      <c r="L138" s="48"/>
      <c r="M138" s="48"/>
      <c r="N138" s="48"/>
      <c r="O138" s="48"/>
      <c r="P138" s="48"/>
      <c r="Q138" s="48"/>
      <c r="R138" s="48"/>
      <c r="S138" s="48"/>
      <c r="T138" s="48"/>
      <c r="U138" s="48"/>
      <c r="V138" s="48"/>
    </row>
    <row r="139" spans="2:22" ht="18" customHeight="1" x14ac:dyDescent="0.2">
      <c r="B139" s="59">
        <v>106</v>
      </c>
      <c r="C139" s="60">
        <f t="shared" ca="1" si="20"/>
        <v>4.2957117858925087E-2</v>
      </c>
      <c r="D139" s="56">
        <f t="shared" ca="1" si="23"/>
        <v>2000</v>
      </c>
      <c r="E139" s="57">
        <f t="shared" ca="1" si="24"/>
        <v>9000</v>
      </c>
      <c r="F139" s="57">
        <f t="shared" ca="1" si="24"/>
        <v>6500</v>
      </c>
      <c r="G139" s="57">
        <f t="shared" ca="1" si="25"/>
        <v>4500</v>
      </c>
      <c r="H139" s="57">
        <f t="shared" ca="1" si="25"/>
        <v>1000</v>
      </c>
      <c r="I139" s="48"/>
      <c r="J139" s="48"/>
      <c r="K139" s="48"/>
      <c r="L139" s="48"/>
      <c r="M139" s="48"/>
      <c r="N139" s="48"/>
      <c r="O139" s="48"/>
      <c r="P139" s="48"/>
      <c r="Q139" s="48"/>
      <c r="R139" s="48"/>
      <c r="S139" s="48"/>
      <c r="T139" s="48"/>
      <c r="U139" s="48"/>
      <c r="V139" s="48"/>
    </row>
    <row r="140" spans="2:22" ht="18" customHeight="1" x14ac:dyDescent="0.2">
      <c r="B140" s="59">
        <v>107</v>
      </c>
      <c r="C140" s="60">
        <f t="shared" ca="1" si="20"/>
        <v>7.5944167428672049E-2</v>
      </c>
      <c r="D140" s="56">
        <f t="shared" ca="1" si="23"/>
        <v>2000</v>
      </c>
      <c r="E140" s="57">
        <f t="shared" ca="1" si="24"/>
        <v>9000</v>
      </c>
      <c r="F140" s="57">
        <f t="shared" ca="1" si="24"/>
        <v>6500</v>
      </c>
      <c r="G140" s="57">
        <f t="shared" ca="1" si="25"/>
        <v>4500</v>
      </c>
      <c r="H140" s="57">
        <f t="shared" ca="1" si="25"/>
        <v>1000</v>
      </c>
      <c r="I140" s="48"/>
      <c r="J140" s="48"/>
      <c r="K140" s="48"/>
      <c r="L140" s="48"/>
      <c r="M140" s="48"/>
      <c r="N140" s="48"/>
      <c r="O140" s="48"/>
      <c r="P140" s="48"/>
      <c r="Q140" s="48"/>
      <c r="R140" s="48"/>
      <c r="S140" s="48"/>
      <c r="T140" s="48"/>
      <c r="U140" s="48"/>
      <c r="V140" s="48"/>
    </row>
    <row r="141" spans="2:22" ht="18" customHeight="1" x14ac:dyDescent="0.2">
      <c r="B141" s="59">
        <v>108</v>
      </c>
      <c r="C141" s="60">
        <f t="shared" ca="1" si="20"/>
        <v>0.88763069828094232</v>
      </c>
      <c r="D141" s="56">
        <f t="shared" ca="1" si="23"/>
        <v>5000</v>
      </c>
      <c r="E141" s="57">
        <f t="shared" ca="1" si="24"/>
        <v>9000</v>
      </c>
      <c r="F141" s="57">
        <f t="shared" ca="1" si="24"/>
        <v>17500</v>
      </c>
      <c r="G141" s="57">
        <f t="shared" ca="1" si="25"/>
        <v>24500</v>
      </c>
      <c r="H141" s="57">
        <f t="shared" ca="1" si="25"/>
        <v>31500</v>
      </c>
      <c r="I141" s="48"/>
      <c r="J141" s="48"/>
      <c r="K141" s="48"/>
      <c r="L141" s="48"/>
      <c r="M141" s="48"/>
      <c r="N141" s="48"/>
      <c r="O141" s="48"/>
      <c r="P141" s="48"/>
      <c r="Q141" s="48"/>
      <c r="R141" s="48"/>
      <c r="S141" s="48"/>
      <c r="T141" s="48"/>
      <c r="U141" s="48"/>
      <c r="V141" s="48"/>
    </row>
    <row r="142" spans="2:22" ht="18" customHeight="1" x14ac:dyDescent="0.2">
      <c r="B142" s="59">
        <v>109</v>
      </c>
      <c r="C142" s="60">
        <f t="shared" ca="1" si="20"/>
        <v>0.85944950210591753</v>
      </c>
      <c r="D142" s="56">
        <f t="shared" ca="1" si="23"/>
        <v>5000</v>
      </c>
      <c r="E142" s="57">
        <f t="shared" ca="1" si="24"/>
        <v>9000</v>
      </c>
      <c r="F142" s="57">
        <f t="shared" ca="1" si="24"/>
        <v>17500</v>
      </c>
      <c r="G142" s="57">
        <f t="shared" ca="1" si="25"/>
        <v>24500</v>
      </c>
      <c r="H142" s="57">
        <f t="shared" ca="1" si="25"/>
        <v>31500</v>
      </c>
      <c r="I142" s="48"/>
      <c r="J142" s="48"/>
      <c r="K142" s="48"/>
      <c r="L142" s="48"/>
      <c r="M142" s="48"/>
      <c r="N142" s="48"/>
      <c r="O142" s="48"/>
      <c r="P142" s="48"/>
      <c r="Q142" s="48"/>
      <c r="R142" s="48"/>
      <c r="S142" s="48"/>
      <c r="T142" s="48"/>
      <c r="U142" s="48"/>
      <c r="V142" s="48"/>
    </row>
    <row r="143" spans="2:22" ht="18" customHeight="1" x14ac:dyDescent="0.2">
      <c r="B143" s="59">
        <v>110</v>
      </c>
      <c r="C143" s="60">
        <f t="shared" ca="1" si="20"/>
        <v>0.63243833105284497</v>
      </c>
      <c r="D143" s="56">
        <f t="shared" ca="1" si="23"/>
        <v>4000</v>
      </c>
      <c r="E143" s="57">
        <f t="shared" ca="1" si="24"/>
        <v>9000</v>
      </c>
      <c r="F143" s="57">
        <f t="shared" ca="1" si="24"/>
        <v>17500</v>
      </c>
      <c r="G143" s="57">
        <f t="shared" ca="1" si="25"/>
        <v>24500</v>
      </c>
      <c r="H143" s="57">
        <f t="shared" ca="1" si="25"/>
        <v>21000</v>
      </c>
      <c r="I143" s="48"/>
      <c r="J143" s="48"/>
      <c r="K143" s="48"/>
      <c r="L143" s="48"/>
      <c r="M143" s="48"/>
      <c r="N143" s="48"/>
      <c r="O143" s="48"/>
      <c r="P143" s="48"/>
      <c r="Q143" s="48"/>
      <c r="R143" s="48"/>
      <c r="S143" s="48"/>
      <c r="T143" s="48"/>
      <c r="U143" s="48"/>
      <c r="V143" s="48"/>
    </row>
    <row r="144" spans="2:22" ht="18" customHeight="1" x14ac:dyDescent="0.2">
      <c r="B144" s="59">
        <v>111</v>
      </c>
      <c r="C144" s="60">
        <f t="shared" ca="1" si="20"/>
        <v>0.3812376034800139</v>
      </c>
      <c r="D144" s="56">
        <f t="shared" ca="1" si="23"/>
        <v>3000</v>
      </c>
      <c r="E144" s="57">
        <f t="shared" ca="1" si="24"/>
        <v>9000</v>
      </c>
      <c r="F144" s="57">
        <f t="shared" ca="1" si="24"/>
        <v>17500</v>
      </c>
      <c r="G144" s="57">
        <f t="shared" ca="1" si="25"/>
        <v>15500</v>
      </c>
      <c r="H144" s="57">
        <f t="shared" ca="1" si="25"/>
        <v>12000</v>
      </c>
      <c r="I144" s="48"/>
      <c r="J144" s="48"/>
      <c r="K144" s="48"/>
      <c r="L144" s="48"/>
      <c r="M144" s="48"/>
      <c r="N144" s="48"/>
      <c r="O144" s="48"/>
      <c r="P144" s="48"/>
      <c r="Q144" s="48"/>
      <c r="R144" s="48"/>
      <c r="S144" s="48"/>
      <c r="T144" s="48"/>
      <c r="U144" s="48"/>
      <c r="V144" s="48"/>
    </row>
    <row r="145" spans="2:22" ht="18" customHeight="1" x14ac:dyDescent="0.2">
      <c r="B145" s="59">
        <v>112</v>
      </c>
      <c r="C145" s="60">
        <f t="shared" ca="1" si="20"/>
        <v>0.88792406573757365</v>
      </c>
      <c r="D145" s="56">
        <f t="shared" ca="1" si="23"/>
        <v>5000</v>
      </c>
      <c r="E145" s="57">
        <f t="shared" ca="1" si="24"/>
        <v>9000</v>
      </c>
      <c r="F145" s="57">
        <f t="shared" ca="1" si="24"/>
        <v>17500</v>
      </c>
      <c r="G145" s="57">
        <f t="shared" ca="1" si="25"/>
        <v>24500</v>
      </c>
      <c r="H145" s="57">
        <f t="shared" ca="1" si="25"/>
        <v>31500</v>
      </c>
      <c r="I145" s="48"/>
      <c r="J145" s="48"/>
      <c r="K145" s="48"/>
      <c r="L145" s="48"/>
      <c r="M145" s="48"/>
      <c r="N145" s="48"/>
      <c r="O145" s="48"/>
      <c r="P145" s="48"/>
      <c r="Q145" s="48"/>
      <c r="R145" s="48"/>
      <c r="S145" s="48"/>
      <c r="T145" s="48"/>
      <c r="U145" s="48"/>
      <c r="V145" s="48"/>
    </row>
    <row r="146" spans="2:22" ht="18" customHeight="1" x14ac:dyDescent="0.2">
      <c r="B146" s="59">
        <v>113</v>
      </c>
      <c r="C146" s="60">
        <f t="shared" ca="1" si="20"/>
        <v>0.21848374697766015</v>
      </c>
      <c r="D146" s="56">
        <f t="shared" ca="1" si="23"/>
        <v>3000</v>
      </c>
      <c r="E146" s="57">
        <f t="shared" ca="1" si="24"/>
        <v>9000</v>
      </c>
      <c r="F146" s="57">
        <f t="shared" ca="1" si="24"/>
        <v>17500</v>
      </c>
      <c r="G146" s="57">
        <f t="shared" ca="1" si="25"/>
        <v>15500</v>
      </c>
      <c r="H146" s="57">
        <f t="shared" ca="1" si="25"/>
        <v>12000</v>
      </c>
      <c r="I146" s="48"/>
      <c r="J146" s="48"/>
      <c r="K146" s="48"/>
      <c r="L146" s="48"/>
      <c r="M146" s="48"/>
      <c r="N146" s="48"/>
      <c r="O146" s="48"/>
      <c r="P146" s="48"/>
      <c r="Q146" s="48"/>
      <c r="R146" s="48"/>
      <c r="S146" s="48"/>
      <c r="T146" s="48"/>
      <c r="U146" s="48"/>
      <c r="V146" s="48"/>
    </row>
    <row r="147" spans="2:22" ht="18" customHeight="1" x14ac:dyDescent="0.2">
      <c r="B147" s="59">
        <v>114</v>
      </c>
      <c r="C147" s="60">
        <f t="shared" ca="1" si="20"/>
        <v>0.42508861792432051</v>
      </c>
      <c r="D147" s="56">
        <f t="shared" ca="1" si="23"/>
        <v>3000</v>
      </c>
      <c r="E147" s="57">
        <f t="shared" ca="1" si="24"/>
        <v>9000</v>
      </c>
      <c r="F147" s="57">
        <f t="shared" ca="1" si="24"/>
        <v>17500</v>
      </c>
      <c r="G147" s="57">
        <f t="shared" ca="1" si="25"/>
        <v>15500</v>
      </c>
      <c r="H147" s="57">
        <f t="shared" ca="1" si="25"/>
        <v>12000</v>
      </c>
      <c r="I147" s="48"/>
      <c r="J147" s="48"/>
      <c r="K147" s="48"/>
      <c r="L147" s="48"/>
      <c r="M147" s="48"/>
      <c r="N147" s="48"/>
      <c r="O147" s="48"/>
      <c r="P147" s="48"/>
      <c r="Q147" s="48"/>
      <c r="R147" s="48"/>
      <c r="S147" s="48"/>
      <c r="T147" s="48"/>
      <c r="U147" s="48"/>
      <c r="V147" s="48"/>
    </row>
    <row r="148" spans="2:22" ht="18" customHeight="1" x14ac:dyDescent="0.2">
      <c r="B148" s="59">
        <v>115</v>
      </c>
      <c r="C148" s="60">
        <f t="shared" ca="1" si="20"/>
        <v>0.70969989505172348</v>
      </c>
      <c r="D148" s="56">
        <f t="shared" ca="1" si="23"/>
        <v>4000</v>
      </c>
      <c r="E148" s="57">
        <f t="shared" ca="1" si="24"/>
        <v>9000</v>
      </c>
      <c r="F148" s="57">
        <f t="shared" ca="1" si="24"/>
        <v>17500</v>
      </c>
      <c r="G148" s="57">
        <f t="shared" ca="1" si="25"/>
        <v>24500</v>
      </c>
      <c r="H148" s="57">
        <f t="shared" ca="1" si="25"/>
        <v>21000</v>
      </c>
      <c r="I148" s="48"/>
      <c r="J148" s="48"/>
      <c r="K148" s="48"/>
      <c r="L148" s="48"/>
      <c r="M148" s="48"/>
      <c r="N148" s="48"/>
      <c r="O148" s="48"/>
      <c r="P148" s="48"/>
      <c r="Q148" s="48"/>
      <c r="R148" s="48"/>
      <c r="S148" s="48"/>
      <c r="T148" s="48"/>
      <c r="U148" s="48"/>
      <c r="V148" s="48"/>
    </row>
    <row r="149" spans="2:22" ht="18" customHeight="1" x14ac:dyDescent="0.2">
      <c r="B149" s="59">
        <v>116</v>
      </c>
      <c r="C149" s="60">
        <f t="shared" ca="1" si="20"/>
        <v>0.81540670598619591</v>
      </c>
      <c r="D149" s="56">
        <f t="shared" ca="1" si="23"/>
        <v>5000</v>
      </c>
      <c r="E149" s="57">
        <f t="shared" ca="1" si="24"/>
        <v>9000</v>
      </c>
      <c r="F149" s="57">
        <f t="shared" ca="1" si="24"/>
        <v>17500</v>
      </c>
      <c r="G149" s="57">
        <f t="shared" ca="1" si="25"/>
        <v>24500</v>
      </c>
      <c r="H149" s="57">
        <f t="shared" ca="1" si="25"/>
        <v>31500</v>
      </c>
      <c r="I149" s="48"/>
      <c r="J149" s="48"/>
      <c r="K149" s="48"/>
      <c r="L149" s="48"/>
      <c r="M149" s="48"/>
      <c r="N149" s="48"/>
      <c r="O149" s="48"/>
      <c r="P149" s="48"/>
      <c r="Q149" s="48"/>
      <c r="R149" s="48"/>
      <c r="S149" s="48"/>
      <c r="T149" s="48"/>
      <c r="U149" s="48"/>
      <c r="V149" s="48"/>
    </row>
    <row r="150" spans="2:22" ht="18" customHeight="1" x14ac:dyDescent="0.2">
      <c r="B150" s="59">
        <v>117</v>
      </c>
      <c r="C150" s="60">
        <f t="shared" ca="1" si="20"/>
        <v>0.92948708643302536</v>
      </c>
      <c r="D150" s="56">
        <f t="shared" ca="1" si="23"/>
        <v>5000</v>
      </c>
      <c r="E150" s="57">
        <f t="shared" ca="1" si="24"/>
        <v>9000</v>
      </c>
      <c r="F150" s="57">
        <f t="shared" ca="1" si="24"/>
        <v>17500</v>
      </c>
      <c r="G150" s="57">
        <f t="shared" ca="1" si="25"/>
        <v>24500</v>
      </c>
      <c r="H150" s="57">
        <f t="shared" ca="1" si="25"/>
        <v>31500</v>
      </c>
      <c r="I150" s="48"/>
      <c r="J150" s="48"/>
      <c r="K150" s="48"/>
      <c r="L150" s="48"/>
      <c r="M150" s="48"/>
      <c r="N150" s="48"/>
      <c r="O150" s="48"/>
      <c r="P150" s="48"/>
      <c r="Q150" s="48"/>
      <c r="R150" s="48"/>
      <c r="S150" s="48"/>
      <c r="T150" s="48"/>
      <c r="U150" s="48"/>
      <c r="V150" s="48"/>
    </row>
    <row r="151" spans="2:22" ht="18" customHeight="1" x14ac:dyDescent="0.2">
      <c r="B151" s="59">
        <v>118</v>
      </c>
      <c r="C151" s="60">
        <f t="shared" ca="1" si="20"/>
        <v>0.78590140848306267</v>
      </c>
      <c r="D151" s="56">
        <f t="shared" ca="1" si="23"/>
        <v>4000</v>
      </c>
      <c r="E151" s="57">
        <f t="shared" ca="1" si="24"/>
        <v>9000</v>
      </c>
      <c r="F151" s="57">
        <f t="shared" ca="1" si="24"/>
        <v>17500</v>
      </c>
      <c r="G151" s="57">
        <f t="shared" ca="1" si="25"/>
        <v>24500</v>
      </c>
      <c r="H151" s="57">
        <f t="shared" ca="1" si="25"/>
        <v>21000</v>
      </c>
      <c r="I151" s="48"/>
      <c r="J151" s="48"/>
      <c r="K151" s="48"/>
      <c r="L151" s="48"/>
      <c r="M151" s="48"/>
      <c r="N151" s="48"/>
      <c r="O151" s="48"/>
      <c r="P151" s="48"/>
      <c r="Q151" s="48"/>
      <c r="R151" s="48"/>
      <c r="S151" s="48"/>
      <c r="T151" s="48"/>
      <c r="U151" s="48"/>
      <c r="V151" s="48"/>
    </row>
    <row r="152" spans="2:22" ht="18" customHeight="1" x14ac:dyDescent="0.2">
      <c r="B152" s="59">
        <v>119</v>
      </c>
      <c r="C152" s="60">
        <f t="shared" ca="1" si="20"/>
        <v>0.85477283639448476</v>
      </c>
      <c r="D152" s="56">
        <f t="shared" ca="1" si="23"/>
        <v>5000</v>
      </c>
      <c r="E152" s="57">
        <f t="shared" ca="1" si="24"/>
        <v>9000</v>
      </c>
      <c r="F152" s="57">
        <f t="shared" ca="1" si="24"/>
        <v>17500</v>
      </c>
      <c r="G152" s="57">
        <f t="shared" ca="1" si="25"/>
        <v>24500</v>
      </c>
      <c r="H152" s="57">
        <f t="shared" ca="1" si="25"/>
        <v>31500</v>
      </c>
      <c r="I152" s="48"/>
      <c r="J152" s="48"/>
      <c r="K152" s="48"/>
      <c r="L152" s="48"/>
      <c r="M152" s="48"/>
      <c r="N152" s="48"/>
      <c r="O152" s="48"/>
      <c r="P152" s="48"/>
      <c r="Q152" s="48"/>
      <c r="R152" s="48"/>
      <c r="S152" s="48"/>
      <c r="T152" s="48"/>
      <c r="U152" s="48"/>
      <c r="V152" s="48"/>
    </row>
    <row r="153" spans="2:22" ht="18" customHeight="1" x14ac:dyDescent="0.2">
      <c r="B153" s="59">
        <v>120</v>
      </c>
      <c r="C153" s="60">
        <f t="shared" ca="1" si="20"/>
        <v>0.60067677878797743</v>
      </c>
      <c r="D153" s="56">
        <f t="shared" ca="1" si="23"/>
        <v>4000</v>
      </c>
      <c r="E153" s="57">
        <f t="shared" ca="1" si="24"/>
        <v>9000</v>
      </c>
      <c r="F153" s="57">
        <f t="shared" ca="1" si="24"/>
        <v>17500</v>
      </c>
      <c r="G153" s="57">
        <f t="shared" ca="1" si="25"/>
        <v>24500</v>
      </c>
      <c r="H153" s="57">
        <f t="shared" ca="1" si="25"/>
        <v>21000</v>
      </c>
      <c r="I153" s="48"/>
      <c r="J153" s="48"/>
      <c r="K153" s="48"/>
      <c r="L153" s="48"/>
      <c r="M153" s="48"/>
      <c r="N153" s="48"/>
      <c r="O153" s="48"/>
      <c r="P153" s="48"/>
      <c r="Q153" s="48"/>
      <c r="R153" s="48"/>
      <c r="S153" s="48"/>
      <c r="T153" s="48"/>
      <c r="U153" s="48"/>
      <c r="V153" s="48"/>
    </row>
    <row r="154" spans="2:22" ht="18" customHeight="1" x14ac:dyDescent="0.2">
      <c r="B154" s="59">
        <v>121</v>
      </c>
      <c r="C154" s="60">
        <f t="shared" ca="1" si="20"/>
        <v>0.46728437552536817</v>
      </c>
      <c r="D154" s="56">
        <f t="shared" ca="1" si="23"/>
        <v>3000</v>
      </c>
      <c r="E154" s="57">
        <f t="shared" ref="E154:F173" ca="1" si="26">MIN(E$33,$D154)*VLOOKUP(MIN(E$33,$D154),updated_selling,2,TRUE)+IF($D154-E$33&gt;0,0,-($D154-E$33)*$F$18)-E$33*VLOOKUP(E$33,updated_production,2,TRUE)-$B$16</f>
        <v>9000</v>
      </c>
      <c r="F154" s="57">
        <f t="shared" ca="1" si="26"/>
        <v>17500</v>
      </c>
      <c r="G154" s="57">
        <f t="shared" ref="G154:H173" ca="1" si="27">MIN(G$33,$D154)*VLOOKUP(MIN(G$33,$D154),updated_selling,2,TRUE)+IF($D154-G$33&gt;0,0,-($D154-G$33)*$F$18)-G$33*VLOOKUP(G$33,updated_production,2,TRUE)-$B$17</f>
        <v>15500</v>
      </c>
      <c r="H154" s="57">
        <f t="shared" ca="1" si="27"/>
        <v>12000</v>
      </c>
      <c r="I154" s="48"/>
      <c r="J154" s="48"/>
      <c r="K154" s="48"/>
      <c r="L154" s="48"/>
      <c r="M154" s="48"/>
      <c r="N154" s="48"/>
      <c r="O154" s="48"/>
      <c r="P154" s="48"/>
      <c r="Q154" s="48"/>
      <c r="R154" s="48"/>
      <c r="S154" s="48"/>
      <c r="T154" s="48"/>
      <c r="U154" s="48"/>
      <c r="V154" s="48"/>
    </row>
    <row r="155" spans="2:22" ht="18" customHeight="1" x14ac:dyDescent="0.2">
      <c r="B155" s="59">
        <v>122</v>
      </c>
      <c r="C155" s="60">
        <f t="shared" ca="1" si="20"/>
        <v>0.74283276567511147</v>
      </c>
      <c r="D155" s="56">
        <f t="shared" ca="1" si="23"/>
        <v>4000</v>
      </c>
      <c r="E155" s="57">
        <f t="shared" ca="1" si="26"/>
        <v>9000</v>
      </c>
      <c r="F155" s="57">
        <f t="shared" ca="1" si="26"/>
        <v>17500</v>
      </c>
      <c r="G155" s="57">
        <f t="shared" ca="1" si="27"/>
        <v>24500</v>
      </c>
      <c r="H155" s="57">
        <f t="shared" ca="1" si="27"/>
        <v>21000</v>
      </c>
      <c r="I155" s="48"/>
      <c r="J155" s="48"/>
      <c r="K155" s="48"/>
      <c r="L155" s="48"/>
      <c r="M155" s="48"/>
      <c r="N155" s="48"/>
      <c r="O155" s="48"/>
      <c r="P155" s="48"/>
      <c r="Q155" s="48"/>
      <c r="R155" s="48"/>
      <c r="S155" s="48"/>
      <c r="T155" s="48"/>
      <c r="U155" s="48"/>
      <c r="V155" s="48"/>
    </row>
    <row r="156" spans="2:22" ht="18" customHeight="1" x14ac:dyDescent="0.2">
      <c r="B156" s="59">
        <v>123</v>
      </c>
      <c r="C156" s="60">
        <f t="shared" ca="1" si="20"/>
        <v>0.70507847831545667</v>
      </c>
      <c r="D156" s="56">
        <f t="shared" ca="1" si="23"/>
        <v>4000</v>
      </c>
      <c r="E156" s="57">
        <f t="shared" ca="1" si="26"/>
        <v>9000</v>
      </c>
      <c r="F156" s="57">
        <f t="shared" ca="1" si="26"/>
        <v>17500</v>
      </c>
      <c r="G156" s="57">
        <f t="shared" ca="1" si="27"/>
        <v>24500</v>
      </c>
      <c r="H156" s="57">
        <f t="shared" ca="1" si="27"/>
        <v>21000</v>
      </c>
      <c r="I156" s="48"/>
      <c r="J156" s="48"/>
      <c r="K156" s="48"/>
      <c r="L156" s="48"/>
      <c r="M156" s="48"/>
      <c r="N156" s="48"/>
      <c r="O156" s="48"/>
      <c r="P156" s="48"/>
      <c r="Q156" s="48"/>
      <c r="R156" s="48"/>
      <c r="S156" s="48"/>
      <c r="T156" s="48"/>
      <c r="U156" s="48"/>
      <c r="V156" s="48"/>
    </row>
    <row r="157" spans="2:22" ht="18" customHeight="1" x14ac:dyDescent="0.2">
      <c r="B157" s="59">
        <v>124</v>
      </c>
      <c r="C157" s="60">
        <f t="shared" ca="1" si="20"/>
        <v>0.92062201597634896</v>
      </c>
      <c r="D157" s="56">
        <f t="shared" ca="1" si="23"/>
        <v>5000</v>
      </c>
      <c r="E157" s="57">
        <f t="shared" ca="1" si="26"/>
        <v>9000</v>
      </c>
      <c r="F157" s="57">
        <f t="shared" ca="1" si="26"/>
        <v>17500</v>
      </c>
      <c r="G157" s="57">
        <f t="shared" ca="1" si="27"/>
        <v>24500</v>
      </c>
      <c r="H157" s="57">
        <f t="shared" ca="1" si="27"/>
        <v>31500</v>
      </c>
      <c r="I157" s="48"/>
      <c r="J157" s="48"/>
      <c r="K157" s="48"/>
      <c r="L157" s="48"/>
      <c r="M157" s="48"/>
      <c r="N157" s="48"/>
      <c r="O157" s="48"/>
      <c r="P157" s="48"/>
      <c r="Q157" s="48"/>
      <c r="R157" s="48"/>
      <c r="S157" s="48"/>
      <c r="T157" s="48"/>
      <c r="U157" s="48"/>
      <c r="V157" s="48"/>
    </row>
    <row r="158" spans="2:22" ht="18" customHeight="1" x14ac:dyDescent="0.2">
      <c r="B158" s="59">
        <v>125</v>
      </c>
      <c r="C158" s="60">
        <f t="shared" ca="1" si="20"/>
        <v>0.34108337096148955</v>
      </c>
      <c r="D158" s="56">
        <f t="shared" ca="1" si="23"/>
        <v>3000</v>
      </c>
      <c r="E158" s="57">
        <f t="shared" ca="1" si="26"/>
        <v>9000</v>
      </c>
      <c r="F158" s="57">
        <f t="shared" ca="1" si="26"/>
        <v>17500</v>
      </c>
      <c r="G158" s="57">
        <f t="shared" ca="1" si="27"/>
        <v>15500</v>
      </c>
      <c r="H158" s="57">
        <f t="shared" ca="1" si="27"/>
        <v>12000</v>
      </c>
      <c r="I158" s="48"/>
      <c r="J158" s="48"/>
      <c r="K158" s="48"/>
      <c r="L158" s="48"/>
      <c r="M158" s="48"/>
      <c r="N158" s="48"/>
      <c r="O158" s="48"/>
      <c r="P158" s="48"/>
      <c r="Q158" s="48"/>
      <c r="R158" s="48"/>
      <c r="S158" s="48"/>
      <c r="T158" s="48"/>
      <c r="U158" s="48"/>
      <c r="V158" s="48"/>
    </row>
    <row r="159" spans="2:22" ht="18" customHeight="1" x14ac:dyDescent="0.2">
      <c r="B159" s="59">
        <v>126</v>
      </c>
      <c r="C159" s="60">
        <f t="shared" ca="1" si="20"/>
        <v>0.50154490742503777</v>
      </c>
      <c r="D159" s="56">
        <f t="shared" ca="1" si="23"/>
        <v>3000</v>
      </c>
      <c r="E159" s="57">
        <f t="shared" ca="1" si="26"/>
        <v>9000</v>
      </c>
      <c r="F159" s="57">
        <f t="shared" ca="1" si="26"/>
        <v>17500</v>
      </c>
      <c r="G159" s="57">
        <f t="shared" ca="1" si="27"/>
        <v>15500</v>
      </c>
      <c r="H159" s="57">
        <f t="shared" ca="1" si="27"/>
        <v>12000</v>
      </c>
      <c r="I159" s="48"/>
      <c r="J159" s="48"/>
      <c r="K159" s="48"/>
      <c r="L159" s="48"/>
      <c r="M159" s="48"/>
      <c r="N159" s="48"/>
      <c r="O159" s="48"/>
      <c r="P159" s="48"/>
      <c r="Q159" s="48"/>
      <c r="R159" s="48"/>
      <c r="S159" s="48"/>
      <c r="T159" s="48"/>
      <c r="U159" s="48"/>
      <c r="V159" s="48"/>
    </row>
    <row r="160" spans="2:22" ht="18" customHeight="1" x14ac:dyDescent="0.2">
      <c r="B160" s="59">
        <v>127</v>
      </c>
      <c r="C160" s="60">
        <f t="shared" ca="1" si="20"/>
        <v>6.2271844037642077E-2</v>
      </c>
      <c r="D160" s="56">
        <f t="shared" ca="1" si="23"/>
        <v>2000</v>
      </c>
      <c r="E160" s="57">
        <f t="shared" ca="1" si="26"/>
        <v>9000</v>
      </c>
      <c r="F160" s="57">
        <f t="shared" ca="1" si="26"/>
        <v>6500</v>
      </c>
      <c r="G160" s="57">
        <f t="shared" ca="1" si="27"/>
        <v>4500</v>
      </c>
      <c r="H160" s="57">
        <f t="shared" ca="1" si="27"/>
        <v>1000</v>
      </c>
      <c r="I160" s="48"/>
      <c r="J160" s="48"/>
      <c r="K160" s="48"/>
      <c r="L160" s="48"/>
      <c r="M160" s="48"/>
      <c r="N160" s="48"/>
      <c r="O160" s="48"/>
      <c r="P160" s="48"/>
      <c r="Q160" s="48"/>
      <c r="R160" s="48"/>
      <c r="S160" s="48"/>
      <c r="T160" s="48"/>
      <c r="U160" s="48"/>
      <c r="V160" s="48"/>
    </row>
    <row r="161" spans="2:22" ht="18" customHeight="1" x14ac:dyDescent="0.2">
      <c r="B161" s="59">
        <v>128</v>
      </c>
      <c r="C161" s="60">
        <f t="shared" ca="1" si="20"/>
        <v>0.67670870319353027</v>
      </c>
      <c r="D161" s="56">
        <f t="shared" ca="1" si="23"/>
        <v>4000</v>
      </c>
      <c r="E161" s="57">
        <f t="shared" ca="1" si="26"/>
        <v>9000</v>
      </c>
      <c r="F161" s="57">
        <f t="shared" ca="1" si="26"/>
        <v>17500</v>
      </c>
      <c r="G161" s="57">
        <f t="shared" ca="1" si="27"/>
        <v>24500</v>
      </c>
      <c r="H161" s="57">
        <f t="shared" ca="1" si="27"/>
        <v>21000</v>
      </c>
      <c r="I161" s="48"/>
      <c r="J161" s="48"/>
      <c r="K161" s="48"/>
      <c r="L161" s="48"/>
      <c r="M161" s="48"/>
      <c r="N161" s="48"/>
      <c r="O161" s="48"/>
      <c r="P161" s="48"/>
      <c r="Q161" s="48"/>
      <c r="R161" s="48"/>
      <c r="S161" s="48"/>
      <c r="T161" s="48"/>
      <c r="U161" s="48"/>
      <c r="V161" s="48"/>
    </row>
    <row r="162" spans="2:22" ht="18" customHeight="1" x14ac:dyDescent="0.2">
      <c r="B162" s="59">
        <v>129</v>
      </c>
      <c r="C162" s="60">
        <f t="shared" ca="1" si="20"/>
        <v>0.97601885050407478</v>
      </c>
      <c r="D162" s="56">
        <f t="shared" ref="D162:D193" ca="1" si="28">VLOOKUP(C162,Updated_demand,2,TRUE)</f>
        <v>5000</v>
      </c>
      <c r="E162" s="57">
        <f t="shared" ca="1" si="26"/>
        <v>9000</v>
      </c>
      <c r="F162" s="57">
        <f t="shared" ca="1" si="26"/>
        <v>17500</v>
      </c>
      <c r="G162" s="57">
        <f t="shared" ca="1" si="27"/>
        <v>24500</v>
      </c>
      <c r="H162" s="57">
        <f t="shared" ca="1" si="27"/>
        <v>31500</v>
      </c>
      <c r="I162" s="48"/>
      <c r="J162" s="48"/>
      <c r="K162" s="48"/>
      <c r="L162" s="48"/>
      <c r="M162" s="48"/>
      <c r="N162" s="48"/>
      <c r="O162" s="48"/>
      <c r="P162" s="48"/>
      <c r="Q162" s="48"/>
      <c r="R162" s="48"/>
      <c r="S162" s="48"/>
      <c r="T162" s="48"/>
      <c r="U162" s="48"/>
      <c r="V162" s="48"/>
    </row>
    <row r="163" spans="2:22" ht="18" customHeight="1" x14ac:dyDescent="0.2">
      <c r="B163" s="59">
        <v>130</v>
      </c>
      <c r="C163" s="60">
        <f t="shared" ref="C163:C226" ca="1" si="29">RAND()</f>
        <v>0.50986618464022682</v>
      </c>
      <c r="D163" s="56">
        <f t="shared" ca="1" si="28"/>
        <v>3000</v>
      </c>
      <c r="E163" s="57">
        <f t="shared" ca="1" si="26"/>
        <v>9000</v>
      </c>
      <c r="F163" s="57">
        <f t="shared" ca="1" si="26"/>
        <v>17500</v>
      </c>
      <c r="G163" s="57">
        <f t="shared" ca="1" si="27"/>
        <v>15500</v>
      </c>
      <c r="H163" s="57">
        <f t="shared" ca="1" si="27"/>
        <v>12000</v>
      </c>
      <c r="I163" s="48"/>
      <c r="J163" s="48"/>
      <c r="K163" s="48"/>
      <c r="L163" s="48"/>
      <c r="M163" s="48"/>
      <c r="N163" s="48"/>
      <c r="O163" s="48"/>
      <c r="P163" s="48"/>
      <c r="Q163" s="48"/>
      <c r="R163" s="48"/>
      <c r="S163" s="48"/>
      <c r="T163" s="48"/>
      <c r="U163" s="48"/>
      <c r="V163" s="48"/>
    </row>
    <row r="164" spans="2:22" ht="18" customHeight="1" x14ac:dyDescent="0.2">
      <c r="B164" s="59">
        <v>131</v>
      </c>
      <c r="C164" s="60">
        <f t="shared" ca="1" si="29"/>
        <v>0.37850342843208462</v>
      </c>
      <c r="D164" s="56">
        <f t="shared" ca="1" si="28"/>
        <v>3000</v>
      </c>
      <c r="E164" s="57">
        <f t="shared" ca="1" si="26"/>
        <v>9000</v>
      </c>
      <c r="F164" s="57">
        <f t="shared" ca="1" si="26"/>
        <v>17500</v>
      </c>
      <c r="G164" s="57">
        <f t="shared" ca="1" si="27"/>
        <v>15500</v>
      </c>
      <c r="H164" s="57">
        <f t="shared" ca="1" si="27"/>
        <v>12000</v>
      </c>
      <c r="I164" s="48"/>
      <c r="J164" s="48"/>
      <c r="K164" s="48"/>
      <c r="L164" s="48"/>
      <c r="M164" s="48"/>
      <c r="N164" s="48"/>
      <c r="O164" s="48"/>
      <c r="P164" s="48"/>
      <c r="Q164" s="48"/>
      <c r="R164" s="48"/>
      <c r="S164" s="48"/>
      <c r="T164" s="48"/>
      <c r="U164" s="48"/>
      <c r="V164" s="48"/>
    </row>
    <row r="165" spans="2:22" ht="18" customHeight="1" x14ac:dyDescent="0.2">
      <c r="B165" s="59">
        <v>132</v>
      </c>
      <c r="C165" s="60">
        <f t="shared" ca="1" si="29"/>
        <v>0.35950746453945215</v>
      </c>
      <c r="D165" s="56">
        <f t="shared" ca="1" si="28"/>
        <v>3000</v>
      </c>
      <c r="E165" s="57">
        <f t="shared" ca="1" si="26"/>
        <v>9000</v>
      </c>
      <c r="F165" s="57">
        <f t="shared" ca="1" si="26"/>
        <v>17500</v>
      </c>
      <c r="G165" s="57">
        <f t="shared" ca="1" si="27"/>
        <v>15500</v>
      </c>
      <c r="H165" s="57">
        <f t="shared" ca="1" si="27"/>
        <v>12000</v>
      </c>
      <c r="I165" s="48"/>
      <c r="J165" s="48"/>
      <c r="K165" s="48"/>
      <c r="L165" s="48"/>
      <c r="M165" s="48"/>
      <c r="N165" s="48"/>
      <c r="O165" s="48"/>
      <c r="P165" s="48"/>
      <c r="Q165" s="48"/>
      <c r="R165" s="48"/>
      <c r="S165" s="48"/>
      <c r="T165" s="48"/>
      <c r="U165" s="48"/>
      <c r="V165" s="48"/>
    </row>
    <row r="166" spans="2:22" ht="18" customHeight="1" x14ac:dyDescent="0.2">
      <c r="B166" s="59">
        <v>133</v>
      </c>
      <c r="C166" s="60">
        <f t="shared" ca="1" si="29"/>
        <v>0.6011204327871128</v>
      </c>
      <c r="D166" s="56">
        <f t="shared" ca="1" si="28"/>
        <v>4000</v>
      </c>
      <c r="E166" s="57">
        <f t="shared" ca="1" si="26"/>
        <v>9000</v>
      </c>
      <c r="F166" s="57">
        <f t="shared" ca="1" si="26"/>
        <v>17500</v>
      </c>
      <c r="G166" s="57">
        <f t="shared" ca="1" si="27"/>
        <v>24500</v>
      </c>
      <c r="H166" s="57">
        <f t="shared" ca="1" si="27"/>
        <v>21000</v>
      </c>
      <c r="I166" s="48"/>
      <c r="J166" s="48"/>
      <c r="K166" s="48"/>
      <c r="L166" s="48"/>
      <c r="M166" s="48"/>
      <c r="N166" s="48"/>
      <c r="O166" s="48"/>
      <c r="P166" s="48"/>
      <c r="Q166" s="48"/>
      <c r="R166" s="48"/>
      <c r="S166" s="48"/>
      <c r="T166" s="48"/>
      <c r="U166" s="48"/>
      <c r="V166" s="48"/>
    </row>
    <row r="167" spans="2:22" ht="18" customHeight="1" x14ac:dyDescent="0.2">
      <c r="B167" s="59">
        <v>134</v>
      </c>
      <c r="C167" s="60">
        <f t="shared" ca="1" si="29"/>
        <v>0.29504955254555065</v>
      </c>
      <c r="D167" s="56">
        <f t="shared" ca="1" si="28"/>
        <v>3000</v>
      </c>
      <c r="E167" s="57">
        <f t="shared" ca="1" si="26"/>
        <v>9000</v>
      </c>
      <c r="F167" s="57">
        <f t="shared" ca="1" si="26"/>
        <v>17500</v>
      </c>
      <c r="G167" s="57">
        <f t="shared" ca="1" si="27"/>
        <v>15500</v>
      </c>
      <c r="H167" s="57">
        <f t="shared" ca="1" si="27"/>
        <v>12000</v>
      </c>
      <c r="I167" s="48"/>
      <c r="J167" s="48"/>
      <c r="K167" s="48"/>
      <c r="L167" s="48"/>
      <c r="M167" s="48"/>
      <c r="N167" s="48"/>
      <c r="O167" s="48"/>
      <c r="P167" s="48"/>
      <c r="Q167" s="48"/>
      <c r="R167" s="48"/>
      <c r="S167" s="48"/>
      <c r="T167" s="48"/>
      <c r="U167" s="48"/>
      <c r="V167" s="48"/>
    </row>
    <row r="168" spans="2:22" ht="18" customHeight="1" x14ac:dyDescent="0.2">
      <c r="B168" s="59">
        <v>135</v>
      </c>
      <c r="C168" s="60">
        <f t="shared" ca="1" si="29"/>
        <v>0.97679469597926261</v>
      </c>
      <c r="D168" s="56">
        <f t="shared" ca="1" si="28"/>
        <v>5000</v>
      </c>
      <c r="E168" s="57">
        <f t="shared" ca="1" si="26"/>
        <v>9000</v>
      </c>
      <c r="F168" s="57">
        <f t="shared" ca="1" si="26"/>
        <v>17500</v>
      </c>
      <c r="G168" s="57">
        <f t="shared" ca="1" si="27"/>
        <v>24500</v>
      </c>
      <c r="H168" s="57">
        <f t="shared" ca="1" si="27"/>
        <v>31500</v>
      </c>
      <c r="I168" s="48"/>
      <c r="J168" s="48"/>
      <c r="K168" s="48"/>
      <c r="L168" s="48"/>
      <c r="M168" s="48"/>
      <c r="N168" s="48"/>
      <c r="O168" s="48"/>
      <c r="P168" s="48"/>
      <c r="Q168" s="48"/>
      <c r="R168" s="48"/>
      <c r="S168" s="48"/>
      <c r="T168" s="48"/>
      <c r="U168" s="48"/>
      <c r="V168" s="48"/>
    </row>
    <row r="169" spans="2:22" ht="18" customHeight="1" x14ac:dyDescent="0.2">
      <c r="B169" s="59">
        <v>136</v>
      </c>
      <c r="C169" s="60">
        <f t="shared" ca="1" si="29"/>
        <v>0.18974285006578462</v>
      </c>
      <c r="D169" s="56">
        <f t="shared" ca="1" si="28"/>
        <v>3000</v>
      </c>
      <c r="E169" s="57">
        <f t="shared" ca="1" si="26"/>
        <v>9000</v>
      </c>
      <c r="F169" s="57">
        <f t="shared" ca="1" si="26"/>
        <v>17500</v>
      </c>
      <c r="G169" s="57">
        <f t="shared" ca="1" si="27"/>
        <v>15500</v>
      </c>
      <c r="H169" s="57">
        <f t="shared" ca="1" si="27"/>
        <v>12000</v>
      </c>
      <c r="I169" s="48"/>
      <c r="J169" s="48"/>
      <c r="K169" s="48"/>
      <c r="L169" s="48"/>
      <c r="M169" s="48"/>
      <c r="N169" s="48"/>
      <c r="O169" s="48"/>
      <c r="P169" s="48"/>
      <c r="Q169" s="48"/>
      <c r="R169" s="48"/>
      <c r="S169" s="48"/>
      <c r="T169" s="48"/>
      <c r="U169" s="48"/>
      <c r="V169" s="48"/>
    </row>
    <row r="170" spans="2:22" ht="18" customHeight="1" x14ac:dyDescent="0.2">
      <c r="B170" s="59">
        <v>137</v>
      </c>
      <c r="C170" s="60">
        <f t="shared" ca="1" si="29"/>
        <v>0.82898486471124999</v>
      </c>
      <c r="D170" s="56">
        <f t="shared" ca="1" si="28"/>
        <v>5000</v>
      </c>
      <c r="E170" s="57">
        <f t="shared" ca="1" si="26"/>
        <v>9000</v>
      </c>
      <c r="F170" s="57">
        <f t="shared" ca="1" si="26"/>
        <v>17500</v>
      </c>
      <c r="G170" s="57">
        <f t="shared" ca="1" si="27"/>
        <v>24500</v>
      </c>
      <c r="H170" s="57">
        <f t="shared" ca="1" si="27"/>
        <v>31500</v>
      </c>
      <c r="I170" s="48"/>
      <c r="J170" s="48"/>
      <c r="K170" s="48"/>
      <c r="L170" s="48"/>
      <c r="M170" s="48"/>
      <c r="N170" s="48"/>
      <c r="O170" s="48"/>
      <c r="P170" s="48"/>
      <c r="Q170" s="48"/>
      <c r="R170" s="48"/>
      <c r="S170" s="48"/>
      <c r="T170" s="48"/>
      <c r="U170" s="48"/>
      <c r="V170" s="48"/>
    </row>
    <row r="171" spans="2:22" ht="18" customHeight="1" x14ac:dyDescent="0.2">
      <c r="B171" s="59">
        <v>138</v>
      </c>
      <c r="C171" s="60">
        <f t="shared" ca="1" si="29"/>
        <v>0.63415895698314761</v>
      </c>
      <c r="D171" s="56">
        <f t="shared" ca="1" si="28"/>
        <v>4000</v>
      </c>
      <c r="E171" s="57">
        <f t="shared" ca="1" si="26"/>
        <v>9000</v>
      </c>
      <c r="F171" s="57">
        <f t="shared" ca="1" si="26"/>
        <v>17500</v>
      </c>
      <c r="G171" s="57">
        <f t="shared" ca="1" si="27"/>
        <v>24500</v>
      </c>
      <c r="H171" s="57">
        <f t="shared" ca="1" si="27"/>
        <v>21000</v>
      </c>
      <c r="I171" s="48"/>
      <c r="J171" s="48"/>
      <c r="K171" s="48"/>
      <c r="L171" s="48"/>
      <c r="M171" s="48"/>
      <c r="N171" s="48"/>
      <c r="O171" s="48"/>
      <c r="P171" s="48"/>
      <c r="Q171" s="48"/>
      <c r="R171" s="48"/>
      <c r="S171" s="48"/>
      <c r="T171" s="48"/>
      <c r="U171" s="48"/>
      <c r="V171" s="48"/>
    </row>
    <row r="172" spans="2:22" ht="18" customHeight="1" x14ac:dyDescent="0.2">
      <c r="B172" s="59">
        <v>139</v>
      </c>
      <c r="C172" s="60">
        <f t="shared" ca="1" si="29"/>
        <v>3.5025297053088766E-2</v>
      </c>
      <c r="D172" s="56">
        <f t="shared" ca="1" si="28"/>
        <v>2000</v>
      </c>
      <c r="E172" s="57">
        <f t="shared" ca="1" si="26"/>
        <v>9000</v>
      </c>
      <c r="F172" s="57">
        <f t="shared" ca="1" si="26"/>
        <v>6500</v>
      </c>
      <c r="G172" s="57">
        <f t="shared" ca="1" si="27"/>
        <v>4500</v>
      </c>
      <c r="H172" s="57">
        <f t="shared" ca="1" si="27"/>
        <v>1000</v>
      </c>
      <c r="I172" s="48"/>
      <c r="J172" s="48"/>
      <c r="K172" s="48"/>
      <c r="L172" s="48"/>
      <c r="M172" s="48"/>
      <c r="N172" s="48"/>
      <c r="O172" s="48"/>
      <c r="P172" s="48"/>
      <c r="Q172" s="48"/>
      <c r="R172" s="48"/>
      <c r="S172" s="48"/>
      <c r="T172" s="48"/>
      <c r="U172" s="48"/>
      <c r="V172" s="48"/>
    </row>
    <row r="173" spans="2:22" ht="18" customHeight="1" x14ac:dyDescent="0.2">
      <c r="B173" s="59">
        <v>140</v>
      </c>
      <c r="C173" s="60">
        <f t="shared" ca="1" si="29"/>
        <v>0.87234705544177438</v>
      </c>
      <c r="D173" s="56">
        <f t="shared" ca="1" si="28"/>
        <v>5000</v>
      </c>
      <c r="E173" s="57">
        <f t="shared" ca="1" si="26"/>
        <v>9000</v>
      </c>
      <c r="F173" s="57">
        <f t="shared" ca="1" si="26"/>
        <v>17500</v>
      </c>
      <c r="G173" s="57">
        <f t="shared" ca="1" si="27"/>
        <v>24500</v>
      </c>
      <c r="H173" s="57">
        <f t="shared" ca="1" si="27"/>
        <v>31500</v>
      </c>
      <c r="I173" s="48"/>
      <c r="J173" s="48"/>
      <c r="K173" s="48"/>
      <c r="L173" s="48"/>
      <c r="M173" s="48"/>
      <c r="N173" s="48"/>
      <c r="O173" s="48"/>
      <c r="P173" s="48"/>
      <c r="Q173" s="48"/>
      <c r="R173" s="48"/>
      <c r="S173" s="48"/>
      <c r="T173" s="48"/>
      <c r="U173" s="48"/>
      <c r="V173" s="48"/>
    </row>
    <row r="174" spans="2:22" ht="18" customHeight="1" x14ac:dyDescent="0.2">
      <c r="B174" s="59">
        <v>141</v>
      </c>
      <c r="C174" s="60">
        <f t="shared" ca="1" si="29"/>
        <v>0.9478718175500247</v>
      </c>
      <c r="D174" s="56">
        <f t="shared" ca="1" si="28"/>
        <v>5000</v>
      </c>
      <c r="E174" s="57">
        <f t="shared" ref="E174:F193" ca="1" si="30">MIN(E$33,$D174)*VLOOKUP(MIN(E$33,$D174),updated_selling,2,TRUE)+IF($D174-E$33&gt;0,0,-($D174-E$33)*$F$18)-E$33*VLOOKUP(E$33,updated_production,2,TRUE)-$B$16</f>
        <v>9000</v>
      </c>
      <c r="F174" s="57">
        <f t="shared" ca="1" si="30"/>
        <v>17500</v>
      </c>
      <c r="G174" s="57">
        <f t="shared" ref="G174:H193" ca="1" si="31">MIN(G$33,$D174)*VLOOKUP(MIN(G$33,$D174),updated_selling,2,TRUE)+IF($D174-G$33&gt;0,0,-($D174-G$33)*$F$18)-G$33*VLOOKUP(G$33,updated_production,2,TRUE)-$B$17</f>
        <v>24500</v>
      </c>
      <c r="H174" s="57">
        <f t="shared" ca="1" si="31"/>
        <v>31500</v>
      </c>
      <c r="I174" s="48"/>
      <c r="J174" s="48"/>
      <c r="K174" s="48"/>
      <c r="L174" s="48"/>
      <c r="M174" s="48"/>
      <c r="N174" s="48"/>
      <c r="O174" s="48"/>
      <c r="P174" s="48"/>
      <c r="Q174" s="48"/>
      <c r="R174" s="48"/>
      <c r="S174" s="48"/>
      <c r="T174" s="48"/>
      <c r="U174" s="48"/>
      <c r="V174" s="48"/>
    </row>
    <row r="175" spans="2:22" ht="18" customHeight="1" x14ac:dyDescent="0.2">
      <c r="B175" s="59">
        <v>142</v>
      </c>
      <c r="C175" s="60">
        <f t="shared" ca="1" si="29"/>
        <v>0.24232771205697623</v>
      </c>
      <c r="D175" s="56">
        <f t="shared" ca="1" si="28"/>
        <v>3000</v>
      </c>
      <c r="E175" s="57">
        <f t="shared" ca="1" si="30"/>
        <v>9000</v>
      </c>
      <c r="F175" s="57">
        <f t="shared" ca="1" si="30"/>
        <v>17500</v>
      </c>
      <c r="G175" s="57">
        <f t="shared" ca="1" si="31"/>
        <v>15500</v>
      </c>
      <c r="H175" s="57">
        <f t="shared" ca="1" si="31"/>
        <v>12000</v>
      </c>
      <c r="I175" s="48"/>
      <c r="J175" s="48"/>
      <c r="K175" s="48"/>
      <c r="L175" s="48"/>
      <c r="M175" s="48"/>
      <c r="N175" s="48"/>
      <c r="O175" s="48"/>
      <c r="P175" s="48"/>
      <c r="Q175" s="48"/>
      <c r="R175" s="48"/>
      <c r="S175" s="48"/>
      <c r="T175" s="48"/>
      <c r="U175" s="48"/>
      <c r="V175" s="48"/>
    </row>
    <row r="176" spans="2:22" ht="18" customHeight="1" x14ac:dyDescent="0.2">
      <c r="B176" s="59">
        <v>143</v>
      </c>
      <c r="C176" s="60">
        <f t="shared" ca="1" si="29"/>
        <v>0.24657145399624003</v>
      </c>
      <c r="D176" s="56">
        <f t="shared" ca="1" si="28"/>
        <v>3000</v>
      </c>
      <c r="E176" s="57">
        <f t="shared" ca="1" si="30"/>
        <v>9000</v>
      </c>
      <c r="F176" s="57">
        <f t="shared" ca="1" si="30"/>
        <v>17500</v>
      </c>
      <c r="G176" s="57">
        <f t="shared" ca="1" si="31"/>
        <v>15500</v>
      </c>
      <c r="H176" s="57">
        <f t="shared" ca="1" si="31"/>
        <v>12000</v>
      </c>
      <c r="I176" s="48"/>
      <c r="J176" s="48"/>
      <c r="K176" s="48"/>
      <c r="L176" s="48"/>
      <c r="M176" s="48"/>
      <c r="N176" s="48"/>
      <c r="O176" s="48"/>
      <c r="P176" s="48"/>
      <c r="Q176" s="48"/>
      <c r="R176" s="48"/>
      <c r="S176" s="48"/>
      <c r="T176" s="48"/>
      <c r="U176" s="48"/>
      <c r="V176" s="48"/>
    </row>
    <row r="177" spans="2:22" ht="18" customHeight="1" x14ac:dyDescent="0.2">
      <c r="B177" s="59">
        <v>144</v>
      </c>
      <c r="C177" s="60">
        <f t="shared" ca="1" si="29"/>
        <v>0.15922574820459146</v>
      </c>
      <c r="D177" s="56">
        <f t="shared" ca="1" si="28"/>
        <v>2000</v>
      </c>
      <c r="E177" s="57">
        <f t="shared" ca="1" si="30"/>
        <v>9000</v>
      </c>
      <c r="F177" s="57">
        <f t="shared" ca="1" si="30"/>
        <v>6500</v>
      </c>
      <c r="G177" s="57">
        <f t="shared" ca="1" si="31"/>
        <v>4500</v>
      </c>
      <c r="H177" s="57">
        <f t="shared" ca="1" si="31"/>
        <v>1000</v>
      </c>
      <c r="I177" s="48"/>
      <c r="J177" s="48"/>
      <c r="K177" s="48"/>
      <c r="L177" s="48"/>
      <c r="M177" s="48"/>
      <c r="N177" s="48"/>
      <c r="O177" s="48"/>
      <c r="P177" s="48"/>
      <c r="Q177" s="48"/>
      <c r="R177" s="48"/>
      <c r="S177" s="48"/>
      <c r="T177" s="48"/>
      <c r="U177" s="48"/>
      <c r="V177" s="48"/>
    </row>
    <row r="178" spans="2:22" ht="18" customHeight="1" x14ac:dyDescent="0.2">
      <c r="B178" s="59">
        <v>145</v>
      </c>
      <c r="C178" s="60">
        <f t="shared" ca="1" si="29"/>
        <v>0.27445654048475521</v>
      </c>
      <c r="D178" s="56">
        <f t="shared" ca="1" si="28"/>
        <v>3000</v>
      </c>
      <c r="E178" s="57">
        <f t="shared" ca="1" si="30"/>
        <v>9000</v>
      </c>
      <c r="F178" s="57">
        <f t="shared" ca="1" si="30"/>
        <v>17500</v>
      </c>
      <c r="G178" s="57">
        <f t="shared" ca="1" si="31"/>
        <v>15500</v>
      </c>
      <c r="H178" s="57">
        <f t="shared" ca="1" si="31"/>
        <v>12000</v>
      </c>
      <c r="I178" s="48"/>
      <c r="J178" s="48"/>
      <c r="K178" s="48"/>
      <c r="L178" s="48"/>
      <c r="M178" s="48"/>
      <c r="N178" s="48"/>
      <c r="O178" s="48"/>
      <c r="P178" s="48"/>
      <c r="Q178" s="48"/>
      <c r="R178" s="48"/>
      <c r="S178" s="48"/>
      <c r="T178" s="48"/>
      <c r="U178" s="48"/>
      <c r="V178" s="48"/>
    </row>
    <row r="179" spans="2:22" ht="18" customHeight="1" x14ac:dyDescent="0.2">
      <c r="B179" s="59">
        <v>146</v>
      </c>
      <c r="C179" s="60">
        <f t="shared" ca="1" si="29"/>
        <v>0.72712946981861704</v>
      </c>
      <c r="D179" s="56">
        <f t="shared" ca="1" si="28"/>
        <v>4000</v>
      </c>
      <c r="E179" s="57">
        <f t="shared" ca="1" si="30"/>
        <v>9000</v>
      </c>
      <c r="F179" s="57">
        <f t="shared" ca="1" si="30"/>
        <v>17500</v>
      </c>
      <c r="G179" s="57">
        <f t="shared" ca="1" si="31"/>
        <v>24500</v>
      </c>
      <c r="H179" s="57">
        <f t="shared" ca="1" si="31"/>
        <v>21000</v>
      </c>
      <c r="I179" s="48"/>
      <c r="J179" s="48"/>
      <c r="K179" s="48"/>
      <c r="L179" s="48"/>
      <c r="M179" s="48"/>
      <c r="N179" s="48"/>
      <c r="O179" s="48"/>
      <c r="P179" s="48"/>
      <c r="Q179" s="48"/>
      <c r="R179" s="48"/>
      <c r="S179" s="48"/>
      <c r="T179" s="48"/>
      <c r="U179" s="48"/>
      <c r="V179" s="48"/>
    </row>
    <row r="180" spans="2:22" ht="18" customHeight="1" x14ac:dyDescent="0.2">
      <c r="B180" s="59">
        <v>147</v>
      </c>
      <c r="C180" s="60">
        <f t="shared" ca="1" si="29"/>
        <v>0.73148956420122646</v>
      </c>
      <c r="D180" s="56">
        <f t="shared" ca="1" si="28"/>
        <v>4000</v>
      </c>
      <c r="E180" s="57">
        <f t="shared" ca="1" si="30"/>
        <v>9000</v>
      </c>
      <c r="F180" s="57">
        <f t="shared" ca="1" si="30"/>
        <v>17500</v>
      </c>
      <c r="G180" s="57">
        <f t="shared" ca="1" si="31"/>
        <v>24500</v>
      </c>
      <c r="H180" s="57">
        <f t="shared" ca="1" si="31"/>
        <v>21000</v>
      </c>
      <c r="I180" s="48"/>
      <c r="J180" s="48"/>
      <c r="K180" s="48"/>
      <c r="L180" s="48"/>
      <c r="M180" s="48"/>
      <c r="N180" s="48"/>
      <c r="O180" s="48"/>
      <c r="P180" s="48"/>
      <c r="Q180" s="48"/>
      <c r="R180" s="48"/>
      <c r="S180" s="48"/>
      <c r="T180" s="48"/>
      <c r="U180" s="48"/>
      <c r="V180" s="48"/>
    </row>
    <row r="181" spans="2:22" ht="18" customHeight="1" x14ac:dyDescent="0.2">
      <c r="B181" s="59">
        <v>148</v>
      </c>
      <c r="C181" s="60">
        <f t="shared" ca="1" si="29"/>
        <v>0.94921696943643563</v>
      </c>
      <c r="D181" s="56">
        <f t="shared" ca="1" si="28"/>
        <v>5000</v>
      </c>
      <c r="E181" s="57">
        <f t="shared" ca="1" si="30"/>
        <v>9000</v>
      </c>
      <c r="F181" s="57">
        <f t="shared" ca="1" si="30"/>
        <v>17500</v>
      </c>
      <c r="G181" s="57">
        <f t="shared" ca="1" si="31"/>
        <v>24500</v>
      </c>
      <c r="H181" s="57">
        <f t="shared" ca="1" si="31"/>
        <v>31500</v>
      </c>
      <c r="I181" s="48"/>
      <c r="J181" s="48"/>
      <c r="K181" s="48"/>
      <c r="L181" s="48"/>
      <c r="M181" s="48"/>
      <c r="N181" s="48"/>
      <c r="O181" s="48"/>
      <c r="P181" s="48"/>
      <c r="Q181" s="48"/>
      <c r="R181" s="48"/>
      <c r="S181" s="48"/>
      <c r="T181" s="48"/>
      <c r="U181" s="48"/>
      <c r="V181" s="48"/>
    </row>
    <row r="182" spans="2:22" ht="18" customHeight="1" x14ac:dyDescent="0.2">
      <c r="B182" s="59">
        <v>149</v>
      </c>
      <c r="C182" s="60">
        <f t="shared" ca="1" si="29"/>
        <v>0.25093984762092125</v>
      </c>
      <c r="D182" s="56">
        <f t="shared" ca="1" si="28"/>
        <v>3000</v>
      </c>
      <c r="E182" s="57">
        <f t="shared" ca="1" si="30"/>
        <v>9000</v>
      </c>
      <c r="F182" s="57">
        <f t="shared" ca="1" si="30"/>
        <v>17500</v>
      </c>
      <c r="G182" s="57">
        <f t="shared" ca="1" si="31"/>
        <v>15500</v>
      </c>
      <c r="H182" s="57">
        <f t="shared" ca="1" si="31"/>
        <v>12000</v>
      </c>
      <c r="I182" s="48"/>
      <c r="J182" s="48"/>
      <c r="K182" s="48"/>
      <c r="L182" s="48"/>
      <c r="M182" s="48"/>
      <c r="N182" s="48"/>
      <c r="O182" s="48"/>
      <c r="P182" s="48"/>
      <c r="Q182" s="48"/>
      <c r="R182" s="48"/>
      <c r="S182" s="48"/>
      <c r="T182" s="48"/>
      <c r="U182" s="48"/>
      <c r="V182" s="48"/>
    </row>
    <row r="183" spans="2:22" ht="18" customHeight="1" x14ac:dyDescent="0.2">
      <c r="B183" s="59">
        <v>150</v>
      </c>
      <c r="C183" s="60">
        <f t="shared" ca="1" si="29"/>
        <v>0.43935585505753494</v>
      </c>
      <c r="D183" s="56">
        <f t="shared" ca="1" si="28"/>
        <v>3000</v>
      </c>
      <c r="E183" s="57">
        <f t="shared" ca="1" si="30"/>
        <v>9000</v>
      </c>
      <c r="F183" s="57">
        <f t="shared" ca="1" si="30"/>
        <v>17500</v>
      </c>
      <c r="G183" s="57">
        <f t="shared" ca="1" si="31"/>
        <v>15500</v>
      </c>
      <c r="H183" s="57">
        <f t="shared" ca="1" si="31"/>
        <v>12000</v>
      </c>
      <c r="I183" s="48"/>
      <c r="J183" s="48"/>
      <c r="K183" s="48"/>
      <c r="L183" s="48"/>
      <c r="M183" s="48"/>
      <c r="N183" s="48"/>
      <c r="O183" s="48"/>
      <c r="P183" s="48"/>
      <c r="Q183" s="48"/>
      <c r="R183" s="48"/>
      <c r="S183" s="48"/>
      <c r="T183" s="48"/>
      <c r="U183" s="48"/>
      <c r="V183" s="48"/>
    </row>
    <row r="184" spans="2:22" ht="18" customHeight="1" x14ac:dyDescent="0.2">
      <c r="B184" s="59">
        <v>151</v>
      </c>
      <c r="C184" s="60">
        <f t="shared" ca="1" si="29"/>
        <v>0.96544777780614277</v>
      </c>
      <c r="D184" s="56">
        <f t="shared" ca="1" si="28"/>
        <v>5000</v>
      </c>
      <c r="E184" s="57">
        <f t="shared" ca="1" si="30"/>
        <v>9000</v>
      </c>
      <c r="F184" s="57">
        <f t="shared" ca="1" si="30"/>
        <v>17500</v>
      </c>
      <c r="G184" s="57">
        <f t="shared" ca="1" si="31"/>
        <v>24500</v>
      </c>
      <c r="H184" s="57">
        <f t="shared" ca="1" si="31"/>
        <v>31500</v>
      </c>
      <c r="I184" s="48"/>
      <c r="J184" s="48"/>
      <c r="K184" s="48"/>
      <c r="L184" s="48"/>
      <c r="M184" s="48"/>
      <c r="N184" s="48"/>
      <c r="O184" s="48"/>
      <c r="P184" s="48"/>
      <c r="Q184" s="48"/>
      <c r="R184" s="48"/>
      <c r="S184" s="48"/>
      <c r="T184" s="48"/>
      <c r="U184" s="48"/>
      <c r="V184" s="48"/>
    </row>
    <row r="185" spans="2:22" ht="18" customHeight="1" x14ac:dyDescent="0.2">
      <c r="B185" s="59">
        <v>152</v>
      </c>
      <c r="C185" s="60">
        <f t="shared" ca="1" si="29"/>
        <v>0.75156306897691361</v>
      </c>
      <c r="D185" s="56">
        <f t="shared" ca="1" si="28"/>
        <v>4000</v>
      </c>
      <c r="E185" s="57">
        <f t="shared" ca="1" si="30"/>
        <v>9000</v>
      </c>
      <c r="F185" s="57">
        <f t="shared" ca="1" si="30"/>
        <v>17500</v>
      </c>
      <c r="G185" s="57">
        <f t="shared" ca="1" si="31"/>
        <v>24500</v>
      </c>
      <c r="H185" s="57">
        <f t="shared" ca="1" si="31"/>
        <v>21000</v>
      </c>
      <c r="I185" s="48"/>
      <c r="J185" s="48"/>
      <c r="K185" s="48"/>
      <c r="L185" s="48"/>
      <c r="M185" s="48"/>
      <c r="N185" s="48"/>
      <c r="O185" s="48"/>
      <c r="P185" s="48"/>
      <c r="Q185" s="48"/>
      <c r="R185" s="48"/>
      <c r="S185" s="48"/>
      <c r="T185" s="48"/>
      <c r="U185" s="48"/>
      <c r="V185" s="48"/>
    </row>
    <row r="186" spans="2:22" ht="18" customHeight="1" x14ac:dyDescent="0.2">
      <c r="B186" s="59">
        <v>153</v>
      </c>
      <c r="C186" s="60">
        <f t="shared" ca="1" si="29"/>
        <v>0.93545742842420376</v>
      </c>
      <c r="D186" s="56">
        <f t="shared" ca="1" si="28"/>
        <v>5000</v>
      </c>
      <c r="E186" s="57">
        <f t="shared" ca="1" si="30"/>
        <v>9000</v>
      </c>
      <c r="F186" s="57">
        <f t="shared" ca="1" si="30"/>
        <v>17500</v>
      </c>
      <c r="G186" s="57">
        <f t="shared" ca="1" si="31"/>
        <v>24500</v>
      </c>
      <c r="H186" s="57">
        <f t="shared" ca="1" si="31"/>
        <v>31500</v>
      </c>
      <c r="I186" s="48"/>
      <c r="J186" s="48"/>
      <c r="K186" s="48"/>
      <c r="L186" s="48"/>
      <c r="M186" s="48"/>
      <c r="N186" s="48"/>
      <c r="O186" s="48"/>
      <c r="P186" s="48"/>
      <c r="Q186" s="48"/>
      <c r="R186" s="48"/>
      <c r="S186" s="48"/>
      <c r="T186" s="48"/>
      <c r="U186" s="48"/>
      <c r="V186" s="48"/>
    </row>
    <row r="187" spans="2:22" ht="18" customHeight="1" x14ac:dyDescent="0.2">
      <c r="B187" s="59">
        <v>154</v>
      </c>
      <c r="C187" s="60">
        <f t="shared" ca="1" si="29"/>
        <v>0.72737233007658164</v>
      </c>
      <c r="D187" s="56">
        <f t="shared" ca="1" si="28"/>
        <v>4000</v>
      </c>
      <c r="E187" s="57">
        <f t="shared" ca="1" si="30"/>
        <v>9000</v>
      </c>
      <c r="F187" s="57">
        <f t="shared" ca="1" si="30"/>
        <v>17500</v>
      </c>
      <c r="G187" s="57">
        <f t="shared" ca="1" si="31"/>
        <v>24500</v>
      </c>
      <c r="H187" s="57">
        <f t="shared" ca="1" si="31"/>
        <v>21000</v>
      </c>
      <c r="I187" s="48"/>
      <c r="J187" s="48"/>
      <c r="K187" s="48"/>
      <c r="L187" s="48"/>
      <c r="M187" s="48"/>
      <c r="N187" s="48"/>
      <c r="O187" s="48"/>
      <c r="P187" s="48"/>
      <c r="Q187" s="48"/>
      <c r="R187" s="48"/>
      <c r="S187" s="48"/>
      <c r="T187" s="48"/>
      <c r="U187" s="48"/>
      <c r="V187" s="48"/>
    </row>
    <row r="188" spans="2:22" ht="18" customHeight="1" x14ac:dyDescent="0.2">
      <c r="B188" s="59">
        <v>155</v>
      </c>
      <c r="C188" s="60">
        <f t="shared" ca="1" si="29"/>
        <v>0.9398831315084446</v>
      </c>
      <c r="D188" s="56">
        <f t="shared" ca="1" si="28"/>
        <v>5000</v>
      </c>
      <c r="E188" s="57">
        <f t="shared" ca="1" si="30"/>
        <v>9000</v>
      </c>
      <c r="F188" s="57">
        <f t="shared" ca="1" si="30"/>
        <v>17500</v>
      </c>
      <c r="G188" s="57">
        <f t="shared" ca="1" si="31"/>
        <v>24500</v>
      </c>
      <c r="H188" s="57">
        <f t="shared" ca="1" si="31"/>
        <v>31500</v>
      </c>
      <c r="I188" s="48"/>
      <c r="J188" s="48"/>
      <c r="K188" s="48"/>
      <c r="L188" s="48"/>
      <c r="M188" s="48"/>
      <c r="N188" s="48"/>
      <c r="O188" s="48"/>
      <c r="P188" s="48"/>
      <c r="Q188" s="48"/>
      <c r="R188" s="48"/>
      <c r="S188" s="48"/>
      <c r="T188" s="48"/>
      <c r="U188" s="48"/>
      <c r="V188" s="48"/>
    </row>
    <row r="189" spans="2:22" ht="18" customHeight="1" x14ac:dyDescent="0.2">
      <c r="B189" s="59">
        <v>156</v>
      </c>
      <c r="C189" s="60">
        <f t="shared" ca="1" si="29"/>
        <v>0.49975804724773454</v>
      </c>
      <c r="D189" s="56">
        <f t="shared" ca="1" si="28"/>
        <v>3000</v>
      </c>
      <c r="E189" s="57">
        <f t="shared" ca="1" si="30"/>
        <v>9000</v>
      </c>
      <c r="F189" s="57">
        <f t="shared" ca="1" si="30"/>
        <v>17500</v>
      </c>
      <c r="G189" s="57">
        <f t="shared" ca="1" si="31"/>
        <v>15500</v>
      </c>
      <c r="H189" s="57">
        <f t="shared" ca="1" si="31"/>
        <v>12000</v>
      </c>
      <c r="I189" s="48"/>
      <c r="J189" s="48"/>
      <c r="K189" s="48"/>
      <c r="L189" s="48"/>
      <c r="M189" s="48"/>
      <c r="N189" s="48"/>
      <c r="O189" s="48"/>
      <c r="P189" s="48"/>
      <c r="Q189" s="48"/>
      <c r="R189" s="48"/>
      <c r="S189" s="48"/>
      <c r="T189" s="48"/>
      <c r="U189" s="48"/>
      <c r="V189" s="48"/>
    </row>
    <row r="190" spans="2:22" ht="18" customHeight="1" x14ac:dyDescent="0.2">
      <c r="B190" s="59">
        <v>157</v>
      </c>
      <c r="C190" s="60">
        <f t="shared" ca="1" si="29"/>
        <v>0.54232356171857277</v>
      </c>
      <c r="D190" s="56">
        <f t="shared" ca="1" si="28"/>
        <v>4000</v>
      </c>
      <c r="E190" s="57">
        <f t="shared" ca="1" si="30"/>
        <v>9000</v>
      </c>
      <c r="F190" s="57">
        <f t="shared" ca="1" si="30"/>
        <v>17500</v>
      </c>
      <c r="G190" s="57">
        <f t="shared" ca="1" si="31"/>
        <v>24500</v>
      </c>
      <c r="H190" s="57">
        <f t="shared" ca="1" si="31"/>
        <v>21000</v>
      </c>
      <c r="I190" s="48"/>
      <c r="J190" s="48"/>
      <c r="K190" s="48"/>
      <c r="L190" s="48"/>
      <c r="M190" s="48"/>
      <c r="N190" s="48"/>
      <c r="O190" s="48"/>
      <c r="P190" s="48"/>
      <c r="Q190" s="48"/>
      <c r="R190" s="48"/>
      <c r="S190" s="48"/>
      <c r="T190" s="48"/>
      <c r="U190" s="48"/>
      <c r="V190" s="48"/>
    </row>
    <row r="191" spans="2:22" ht="18" customHeight="1" x14ac:dyDescent="0.2">
      <c r="B191" s="59">
        <v>158</v>
      </c>
      <c r="C191" s="60">
        <f t="shared" ca="1" si="29"/>
        <v>0.5940641386145431</v>
      </c>
      <c r="D191" s="56">
        <f t="shared" ca="1" si="28"/>
        <v>4000</v>
      </c>
      <c r="E191" s="57">
        <f t="shared" ca="1" si="30"/>
        <v>9000</v>
      </c>
      <c r="F191" s="57">
        <f t="shared" ca="1" si="30"/>
        <v>17500</v>
      </c>
      <c r="G191" s="57">
        <f t="shared" ca="1" si="31"/>
        <v>24500</v>
      </c>
      <c r="H191" s="57">
        <f t="shared" ca="1" si="31"/>
        <v>21000</v>
      </c>
      <c r="I191" s="48"/>
      <c r="J191" s="48"/>
      <c r="K191" s="48"/>
      <c r="L191" s="48"/>
      <c r="M191" s="48"/>
      <c r="N191" s="48"/>
      <c r="O191" s="48"/>
      <c r="P191" s="48"/>
      <c r="Q191" s="48"/>
      <c r="R191" s="48"/>
      <c r="S191" s="48"/>
      <c r="T191" s="48"/>
      <c r="U191" s="48"/>
      <c r="V191" s="48"/>
    </row>
    <row r="192" spans="2:22" ht="18" customHeight="1" x14ac:dyDescent="0.2">
      <c r="B192" s="59">
        <v>159</v>
      </c>
      <c r="C192" s="60">
        <f t="shared" ca="1" si="29"/>
        <v>0.5001993439340009</v>
      </c>
      <c r="D192" s="56">
        <f t="shared" ca="1" si="28"/>
        <v>3000</v>
      </c>
      <c r="E192" s="57">
        <f t="shared" ca="1" si="30"/>
        <v>9000</v>
      </c>
      <c r="F192" s="57">
        <f t="shared" ca="1" si="30"/>
        <v>17500</v>
      </c>
      <c r="G192" s="57">
        <f t="shared" ca="1" si="31"/>
        <v>15500</v>
      </c>
      <c r="H192" s="57">
        <f t="shared" ca="1" si="31"/>
        <v>12000</v>
      </c>
      <c r="I192" s="48"/>
      <c r="J192" s="48"/>
      <c r="K192" s="48"/>
      <c r="L192" s="48"/>
      <c r="M192" s="48"/>
      <c r="N192" s="48"/>
      <c r="O192" s="48"/>
      <c r="P192" s="48"/>
      <c r="Q192" s="48"/>
      <c r="R192" s="48"/>
      <c r="S192" s="48"/>
      <c r="T192" s="48"/>
      <c r="U192" s="48"/>
      <c r="V192" s="48"/>
    </row>
    <row r="193" spans="2:22" ht="18" customHeight="1" x14ac:dyDescent="0.2">
      <c r="B193" s="59">
        <v>160</v>
      </c>
      <c r="C193" s="60">
        <f t="shared" ca="1" si="29"/>
        <v>0.86186051295653243</v>
      </c>
      <c r="D193" s="56">
        <f t="shared" ca="1" si="28"/>
        <v>5000</v>
      </c>
      <c r="E193" s="57">
        <f t="shared" ca="1" si="30"/>
        <v>9000</v>
      </c>
      <c r="F193" s="57">
        <f t="shared" ca="1" si="30"/>
        <v>17500</v>
      </c>
      <c r="G193" s="57">
        <f t="shared" ca="1" si="31"/>
        <v>24500</v>
      </c>
      <c r="H193" s="57">
        <f t="shared" ca="1" si="31"/>
        <v>31500</v>
      </c>
      <c r="I193" s="48"/>
      <c r="J193" s="48"/>
      <c r="K193" s="48"/>
      <c r="L193" s="48"/>
      <c r="M193" s="48"/>
      <c r="N193" s="48"/>
      <c r="O193" s="48"/>
      <c r="P193" s="48"/>
      <c r="Q193" s="48"/>
      <c r="R193" s="48"/>
      <c r="S193" s="48"/>
      <c r="T193" s="48"/>
      <c r="U193" s="48"/>
      <c r="V193" s="48"/>
    </row>
    <row r="194" spans="2:22" ht="18" customHeight="1" x14ac:dyDescent="0.2">
      <c r="B194" s="59">
        <v>161</v>
      </c>
      <c r="C194" s="60">
        <f t="shared" ca="1" si="29"/>
        <v>0.16752016862979291</v>
      </c>
      <c r="D194" s="56">
        <f t="shared" ref="D194:D225" ca="1" si="32">VLOOKUP(C194,Updated_demand,2,TRUE)</f>
        <v>2000</v>
      </c>
      <c r="E194" s="57">
        <f t="shared" ref="E194:F213" ca="1" si="33">MIN(E$33,$D194)*VLOOKUP(MIN(E$33,$D194),updated_selling,2,TRUE)+IF($D194-E$33&gt;0,0,-($D194-E$33)*$F$18)-E$33*VLOOKUP(E$33,updated_production,2,TRUE)-$B$16</f>
        <v>9000</v>
      </c>
      <c r="F194" s="57">
        <f t="shared" ca="1" si="33"/>
        <v>6500</v>
      </c>
      <c r="G194" s="57">
        <f t="shared" ref="G194:H213" ca="1" si="34">MIN(G$33,$D194)*VLOOKUP(MIN(G$33,$D194),updated_selling,2,TRUE)+IF($D194-G$33&gt;0,0,-($D194-G$33)*$F$18)-G$33*VLOOKUP(G$33,updated_production,2,TRUE)-$B$17</f>
        <v>4500</v>
      </c>
      <c r="H194" s="57">
        <f t="shared" ca="1" si="34"/>
        <v>1000</v>
      </c>
      <c r="I194" s="48"/>
      <c r="J194" s="48"/>
      <c r="K194" s="48"/>
      <c r="L194" s="48"/>
      <c r="M194" s="48"/>
      <c r="N194" s="48"/>
      <c r="O194" s="48"/>
      <c r="P194" s="48"/>
      <c r="Q194" s="48"/>
      <c r="R194" s="48"/>
      <c r="S194" s="48"/>
      <c r="T194" s="48"/>
      <c r="U194" s="48"/>
      <c r="V194" s="48"/>
    </row>
    <row r="195" spans="2:22" ht="18" customHeight="1" x14ac:dyDescent="0.2">
      <c r="B195" s="59">
        <v>162</v>
      </c>
      <c r="C195" s="60">
        <f t="shared" ca="1" si="29"/>
        <v>0.48440767224861869</v>
      </c>
      <c r="D195" s="56">
        <f t="shared" ca="1" si="32"/>
        <v>3000</v>
      </c>
      <c r="E195" s="57">
        <f t="shared" ca="1" si="33"/>
        <v>9000</v>
      </c>
      <c r="F195" s="57">
        <f t="shared" ca="1" si="33"/>
        <v>17500</v>
      </c>
      <c r="G195" s="57">
        <f t="shared" ca="1" si="34"/>
        <v>15500</v>
      </c>
      <c r="H195" s="57">
        <f t="shared" ca="1" si="34"/>
        <v>12000</v>
      </c>
      <c r="I195" s="48"/>
      <c r="J195" s="48"/>
      <c r="K195" s="48"/>
      <c r="L195" s="48"/>
      <c r="M195" s="48"/>
      <c r="N195" s="48"/>
      <c r="O195" s="48"/>
      <c r="P195" s="48"/>
      <c r="Q195" s="48"/>
      <c r="R195" s="48"/>
      <c r="S195" s="48"/>
      <c r="T195" s="48"/>
      <c r="U195" s="48"/>
      <c r="V195" s="48"/>
    </row>
    <row r="196" spans="2:22" ht="18" customHeight="1" x14ac:dyDescent="0.2">
      <c r="B196" s="59">
        <v>163</v>
      </c>
      <c r="C196" s="60">
        <f t="shared" ca="1" si="29"/>
        <v>0.23004537065268893</v>
      </c>
      <c r="D196" s="56">
        <f t="shared" ca="1" si="32"/>
        <v>3000</v>
      </c>
      <c r="E196" s="57">
        <f t="shared" ca="1" si="33"/>
        <v>9000</v>
      </c>
      <c r="F196" s="57">
        <f t="shared" ca="1" si="33"/>
        <v>17500</v>
      </c>
      <c r="G196" s="57">
        <f t="shared" ca="1" si="34"/>
        <v>15500</v>
      </c>
      <c r="H196" s="57">
        <f t="shared" ca="1" si="34"/>
        <v>12000</v>
      </c>
      <c r="I196" s="48"/>
      <c r="J196" s="48"/>
      <c r="K196" s="48"/>
      <c r="L196" s="48"/>
      <c r="M196" s="48"/>
      <c r="N196" s="48"/>
      <c r="O196" s="48"/>
      <c r="P196" s="48"/>
      <c r="Q196" s="48"/>
      <c r="R196" s="48"/>
      <c r="S196" s="48"/>
      <c r="T196" s="48"/>
      <c r="U196" s="48"/>
      <c r="V196" s="48"/>
    </row>
    <row r="197" spans="2:22" ht="18" customHeight="1" x14ac:dyDescent="0.2">
      <c r="B197" s="59">
        <v>164</v>
      </c>
      <c r="C197" s="60">
        <f t="shared" ca="1" si="29"/>
        <v>8.5838237871370238E-2</v>
      </c>
      <c r="D197" s="56">
        <f t="shared" ca="1" si="32"/>
        <v>2000</v>
      </c>
      <c r="E197" s="57">
        <f t="shared" ca="1" si="33"/>
        <v>9000</v>
      </c>
      <c r="F197" s="57">
        <f t="shared" ca="1" si="33"/>
        <v>6500</v>
      </c>
      <c r="G197" s="57">
        <f t="shared" ca="1" si="34"/>
        <v>4500</v>
      </c>
      <c r="H197" s="57">
        <f t="shared" ca="1" si="34"/>
        <v>1000</v>
      </c>
      <c r="I197" s="48"/>
      <c r="J197" s="48"/>
      <c r="K197" s="48"/>
      <c r="L197" s="48"/>
      <c r="M197" s="48"/>
      <c r="N197" s="48"/>
      <c r="O197" s="48"/>
      <c r="P197" s="48"/>
      <c r="Q197" s="48"/>
      <c r="R197" s="48"/>
      <c r="S197" s="48"/>
      <c r="T197" s="48"/>
      <c r="U197" s="48"/>
      <c r="V197" s="48"/>
    </row>
    <row r="198" spans="2:22" ht="18" customHeight="1" x14ac:dyDescent="0.2">
      <c r="B198" s="59">
        <v>165</v>
      </c>
      <c r="C198" s="60">
        <f t="shared" ca="1" si="29"/>
        <v>0.89010053020086488</v>
      </c>
      <c r="D198" s="56">
        <f t="shared" ca="1" si="32"/>
        <v>5000</v>
      </c>
      <c r="E198" s="57">
        <f t="shared" ca="1" si="33"/>
        <v>9000</v>
      </c>
      <c r="F198" s="57">
        <f t="shared" ca="1" si="33"/>
        <v>17500</v>
      </c>
      <c r="G198" s="57">
        <f t="shared" ca="1" si="34"/>
        <v>24500</v>
      </c>
      <c r="H198" s="57">
        <f t="shared" ca="1" si="34"/>
        <v>31500</v>
      </c>
      <c r="I198" s="48"/>
      <c r="J198" s="48"/>
      <c r="K198" s="48"/>
      <c r="L198" s="48"/>
      <c r="M198" s="48"/>
      <c r="N198" s="48"/>
      <c r="O198" s="48"/>
      <c r="P198" s="48"/>
      <c r="Q198" s="48"/>
      <c r="R198" s="48"/>
      <c r="S198" s="48"/>
      <c r="T198" s="48"/>
      <c r="U198" s="48"/>
      <c r="V198" s="48"/>
    </row>
    <row r="199" spans="2:22" ht="18" customHeight="1" x14ac:dyDescent="0.2">
      <c r="B199" s="59">
        <v>166</v>
      </c>
      <c r="C199" s="60">
        <f t="shared" ca="1" si="29"/>
        <v>0.26857971222738475</v>
      </c>
      <c r="D199" s="56">
        <f t="shared" ca="1" si="32"/>
        <v>3000</v>
      </c>
      <c r="E199" s="57">
        <f t="shared" ca="1" si="33"/>
        <v>9000</v>
      </c>
      <c r="F199" s="57">
        <f t="shared" ca="1" si="33"/>
        <v>17500</v>
      </c>
      <c r="G199" s="57">
        <f t="shared" ca="1" si="34"/>
        <v>15500</v>
      </c>
      <c r="H199" s="57">
        <f t="shared" ca="1" si="34"/>
        <v>12000</v>
      </c>
      <c r="I199" s="48"/>
      <c r="J199" s="48"/>
      <c r="K199" s="48"/>
      <c r="L199" s="48"/>
      <c r="M199" s="48"/>
      <c r="N199" s="48"/>
      <c r="O199" s="48"/>
      <c r="P199" s="48"/>
      <c r="Q199" s="48"/>
      <c r="R199" s="48"/>
      <c r="S199" s="48"/>
      <c r="T199" s="48"/>
      <c r="U199" s="48"/>
      <c r="V199" s="48"/>
    </row>
    <row r="200" spans="2:22" ht="18" customHeight="1" x14ac:dyDescent="0.2">
      <c r="B200" s="59">
        <v>167</v>
      </c>
      <c r="C200" s="60">
        <f t="shared" ca="1" si="29"/>
        <v>0.72638883879174865</v>
      </c>
      <c r="D200" s="56">
        <f t="shared" ca="1" si="32"/>
        <v>4000</v>
      </c>
      <c r="E200" s="57">
        <f t="shared" ca="1" si="33"/>
        <v>9000</v>
      </c>
      <c r="F200" s="57">
        <f t="shared" ca="1" si="33"/>
        <v>17500</v>
      </c>
      <c r="G200" s="57">
        <f t="shared" ca="1" si="34"/>
        <v>24500</v>
      </c>
      <c r="H200" s="57">
        <f t="shared" ca="1" si="34"/>
        <v>21000</v>
      </c>
      <c r="I200" s="48"/>
      <c r="J200" s="48"/>
      <c r="K200" s="48"/>
      <c r="L200" s="48"/>
      <c r="M200" s="48"/>
      <c r="N200" s="48"/>
      <c r="O200" s="48"/>
      <c r="P200" s="48"/>
      <c r="Q200" s="48"/>
      <c r="R200" s="48"/>
      <c r="S200" s="48"/>
      <c r="T200" s="48"/>
      <c r="U200" s="48"/>
      <c r="V200" s="48"/>
    </row>
    <row r="201" spans="2:22" ht="18" customHeight="1" x14ac:dyDescent="0.2">
      <c r="B201" s="59">
        <v>168</v>
      </c>
      <c r="C201" s="60">
        <f t="shared" ca="1" si="29"/>
        <v>0.8393665871726671</v>
      </c>
      <c r="D201" s="56">
        <f t="shared" ca="1" si="32"/>
        <v>5000</v>
      </c>
      <c r="E201" s="57">
        <f t="shared" ca="1" si="33"/>
        <v>9000</v>
      </c>
      <c r="F201" s="57">
        <f t="shared" ca="1" si="33"/>
        <v>17500</v>
      </c>
      <c r="G201" s="57">
        <f t="shared" ca="1" si="34"/>
        <v>24500</v>
      </c>
      <c r="H201" s="57">
        <f t="shared" ca="1" si="34"/>
        <v>31500</v>
      </c>
      <c r="I201" s="48"/>
      <c r="J201" s="48"/>
      <c r="K201" s="48"/>
      <c r="L201" s="48"/>
      <c r="M201" s="48"/>
      <c r="N201" s="48"/>
      <c r="O201" s="48"/>
      <c r="P201" s="48"/>
      <c r="Q201" s="48"/>
      <c r="R201" s="48"/>
      <c r="S201" s="48"/>
      <c r="T201" s="48"/>
      <c r="U201" s="48"/>
      <c r="V201" s="48"/>
    </row>
    <row r="202" spans="2:22" ht="18" customHeight="1" x14ac:dyDescent="0.2">
      <c r="B202" s="59">
        <v>169</v>
      </c>
      <c r="C202" s="60">
        <f t="shared" ca="1" si="29"/>
        <v>0.14726952562732232</v>
      </c>
      <c r="D202" s="56">
        <f t="shared" ca="1" si="32"/>
        <v>2000</v>
      </c>
      <c r="E202" s="57">
        <f t="shared" ca="1" si="33"/>
        <v>9000</v>
      </c>
      <c r="F202" s="57">
        <f t="shared" ca="1" si="33"/>
        <v>6500</v>
      </c>
      <c r="G202" s="57">
        <f t="shared" ca="1" si="34"/>
        <v>4500</v>
      </c>
      <c r="H202" s="57">
        <f t="shared" ca="1" si="34"/>
        <v>1000</v>
      </c>
      <c r="I202" s="48"/>
      <c r="J202" s="48"/>
      <c r="K202" s="48"/>
      <c r="L202" s="48"/>
      <c r="M202" s="48"/>
      <c r="N202" s="48"/>
      <c r="O202" s="48"/>
      <c r="P202" s="48"/>
      <c r="Q202" s="48"/>
      <c r="R202" s="48"/>
      <c r="S202" s="48"/>
      <c r="T202" s="48"/>
      <c r="U202" s="48"/>
      <c r="V202" s="48"/>
    </row>
    <row r="203" spans="2:22" ht="18" customHeight="1" x14ac:dyDescent="0.2">
      <c r="B203" s="59">
        <v>170</v>
      </c>
      <c r="C203" s="60">
        <f t="shared" ca="1" si="29"/>
        <v>0.5952233476329849</v>
      </c>
      <c r="D203" s="56">
        <f t="shared" ca="1" si="32"/>
        <v>4000</v>
      </c>
      <c r="E203" s="57">
        <f t="shared" ca="1" si="33"/>
        <v>9000</v>
      </c>
      <c r="F203" s="57">
        <f t="shared" ca="1" si="33"/>
        <v>17500</v>
      </c>
      <c r="G203" s="57">
        <f t="shared" ca="1" si="34"/>
        <v>24500</v>
      </c>
      <c r="H203" s="57">
        <f t="shared" ca="1" si="34"/>
        <v>21000</v>
      </c>
      <c r="I203" s="48"/>
      <c r="J203" s="48"/>
      <c r="K203" s="48"/>
      <c r="L203" s="48"/>
      <c r="M203" s="48"/>
      <c r="N203" s="48"/>
      <c r="O203" s="48"/>
      <c r="P203" s="48"/>
      <c r="Q203" s="48"/>
      <c r="R203" s="48"/>
      <c r="S203" s="48"/>
      <c r="T203" s="48"/>
      <c r="U203" s="48"/>
      <c r="V203" s="48"/>
    </row>
    <row r="204" spans="2:22" ht="18" customHeight="1" x14ac:dyDescent="0.2">
      <c r="B204" s="59">
        <v>171</v>
      </c>
      <c r="C204" s="60">
        <f t="shared" ca="1" si="29"/>
        <v>0.3297000017064321</v>
      </c>
      <c r="D204" s="56">
        <f t="shared" ca="1" si="32"/>
        <v>3000</v>
      </c>
      <c r="E204" s="57">
        <f t="shared" ca="1" si="33"/>
        <v>9000</v>
      </c>
      <c r="F204" s="57">
        <f t="shared" ca="1" si="33"/>
        <v>17500</v>
      </c>
      <c r="G204" s="57">
        <f t="shared" ca="1" si="34"/>
        <v>15500</v>
      </c>
      <c r="H204" s="57">
        <f t="shared" ca="1" si="34"/>
        <v>12000</v>
      </c>
      <c r="I204" s="48"/>
      <c r="J204" s="48"/>
      <c r="K204" s="48"/>
      <c r="L204" s="48"/>
      <c r="M204" s="48"/>
      <c r="N204" s="48"/>
      <c r="O204" s="48"/>
      <c r="P204" s="48"/>
      <c r="Q204" s="48"/>
      <c r="R204" s="48"/>
      <c r="S204" s="48"/>
      <c r="T204" s="48"/>
      <c r="U204" s="48"/>
      <c r="V204" s="48"/>
    </row>
    <row r="205" spans="2:22" ht="18" customHeight="1" x14ac:dyDescent="0.2">
      <c r="B205" s="59">
        <v>172</v>
      </c>
      <c r="C205" s="60">
        <f t="shared" ca="1" si="29"/>
        <v>0.36521882540565109</v>
      </c>
      <c r="D205" s="56">
        <f t="shared" ca="1" si="32"/>
        <v>3000</v>
      </c>
      <c r="E205" s="57">
        <f t="shared" ca="1" si="33"/>
        <v>9000</v>
      </c>
      <c r="F205" s="57">
        <f t="shared" ca="1" si="33"/>
        <v>17500</v>
      </c>
      <c r="G205" s="57">
        <f t="shared" ca="1" si="34"/>
        <v>15500</v>
      </c>
      <c r="H205" s="57">
        <f t="shared" ca="1" si="34"/>
        <v>12000</v>
      </c>
      <c r="I205" s="48"/>
      <c r="J205" s="48"/>
      <c r="K205" s="48"/>
      <c r="L205" s="48"/>
      <c r="M205" s="48"/>
      <c r="N205" s="48"/>
      <c r="O205" s="48"/>
      <c r="P205" s="48"/>
      <c r="Q205" s="48"/>
      <c r="R205" s="48"/>
      <c r="S205" s="48"/>
      <c r="T205" s="48"/>
      <c r="U205" s="48"/>
      <c r="V205" s="48"/>
    </row>
    <row r="206" spans="2:22" ht="18" customHeight="1" x14ac:dyDescent="0.2">
      <c r="B206" s="59">
        <v>173</v>
      </c>
      <c r="C206" s="60">
        <f t="shared" ca="1" si="29"/>
        <v>0.46171158310296734</v>
      </c>
      <c r="D206" s="56">
        <f t="shared" ca="1" si="32"/>
        <v>3000</v>
      </c>
      <c r="E206" s="57">
        <f t="shared" ca="1" si="33"/>
        <v>9000</v>
      </c>
      <c r="F206" s="57">
        <f t="shared" ca="1" si="33"/>
        <v>17500</v>
      </c>
      <c r="G206" s="57">
        <f t="shared" ca="1" si="34"/>
        <v>15500</v>
      </c>
      <c r="H206" s="57">
        <f t="shared" ca="1" si="34"/>
        <v>12000</v>
      </c>
      <c r="I206" s="48"/>
      <c r="J206" s="48"/>
      <c r="K206" s="48"/>
      <c r="L206" s="48"/>
      <c r="M206" s="48"/>
      <c r="N206" s="48"/>
      <c r="O206" s="48"/>
      <c r="P206" s="48"/>
      <c r="Q206" s="48"/>
      <c r="R206" s="48"/>
      <c r="S206" s="48"/>
      <c r="T206" s="48"/>
      <c r="U206" s="48"/>
      <c r="V206" s="48"/>
    </row>
    <row r="207" spans="2:22" ht="18" customHeight="1" x14ac:dyDescent="0.2">
      <c r="B207" s="59">
        <v>174</v>
      </c>
      <c r="C207" s="60">
        <f t="shared" ca="1" si="29"/>
        <v>0.74266095199606696</v>
      </c>
      <c r="D207" s="56">
        <f t="shared" ca="1" si="32"/>
        <v>4000</v>
      </c>
      <c r="E207" s="57">
        <f t="shared" ca="1" si="33"/>
        <v>9000</v>
      </c>
      <c r="F207" s="57">
        <f t="shared" ca="1" si="33"/>
        <v>17500</v>
      </c>
      <c r="G207" s="57">
        <f t="shared" ca="1" si="34"/>
        <v>24500</v>
      </c>
      <c r="H207" s="57">
        <f t="shared" ca="1" si="34"/>
        <v>21000</v>
      </c>
      <c r="I207" s="48"/>
      <c r="J207" s="48"/>
      <c r="K207" s="48"/>
      <c r="L207" s="48"/>
      <c r="M207" s="48"/>
      <c r="N207" s="48"/>
      <c r="O207" s="48"/>
      <c r="P207" s="48"/>
      <c r="Q207" s="48"/>
      <c r="R207" s="48"/>
      <c r="S207" s="48"/>
      <c r="T207" s="48"/>
      <c r="U207" s="48"/>
      <c r="V207" s="48"/>
    </row>
    <row r="208" spans="2:22" ht="18" customHeight="1" x14ac:dyDescent="0.2">
      <c r="B208" s="59">
        <v>175</v>
      </c>
      <c r="C208" s="60">
        <f t="shared" ca="1" si="29"/>
        <v>0.40201425327591389</v>
      </c>
      <c r="D208" s="56">
        <f t="shared" ca="1" si="32"/>
        <v>3000</v>
      </c>
      <c r="E208" s="57">
        <f t="shared" ca="1" si="33"/>
        <v>9000</v>
      </c>
      <c r="F208" s="57">
        <f t="shared" ca="1" si="33"/>
        <v>17500</v>
      </c>
      <c r="G208" s="57">
        <f t="shared" ca="1" si="34"/>
        <v>15500</v>
      </c>
      <c r="H208" s="57">
        <f t="shared" ca="1" si="34"/>
        <v>12000</v>
      </c>
      <c r="I208" s="48"/>
      <c r="J208" s="48"/>
      <c r="K208" s="48"/>
      <c r="L208" s="48"/>
      <c r="M208" s="48"/>
      <c r="N208" s="48"/>
      <c r="O208" s="48"/>
      <c r="P208" s="48"/>
      <c r="Q208" s="48"/>
      <c r="R208" s="48"/>
      <c r="S208" s="48"/>
      <c r="T208" s="48"/>
      <c r="U208" s="48"/>
      <c r="V208" s="48"/>
    </row>
    <row r="209" spans="2:22" ht="18" customHeight="1" x14ac:dyDescent="0.2">
      <c r="B209" s="59">
        <v>176</v>
      </c>
      <c r="C209" s="60">
        <f t="shared" ca="1" si="29"/>
        <v>0.15301224560156867</v>
      </c>
      <c r="D209" s="56">
        <f t="shared" ca="1" si="32"/>
        <v>2000</v>
      </c>
      <c r="E209" s="57">
        <f t="shared" ca="1" si="33"/>
        <v>9000</v>
      </c>
      <c r="F209" s="57">
        <f t="shared" ca="1" si="33"/>
        <v>6500</v>
      </c>
      <c r="G209" s="57">
        <f t="shared" ca="1" si="34"/>
        <v>4500</v>
      </c>
      <c r="H209" s="57">
        <f t="shared" ca="1" si="34"/>
        <v>1000</v>
      </c>
      <c r="I209" s="48"/>
      <c r="J209" s="48"/>
      <c r="K209" s="48"/>
      <c r="L209" s="48"/>
      <c r="M209" s="48"/>
      <c r="N209" s="48"/>
      <c r="O209" s="48"/>
      <c r="P209" s="48"/>
      <c r="Q209" s="48"/>
      <c r="R209" s="48"/>
      <c r="S209" s="48"/>
      <c r="T209" s="48"/>
      <c r="U209" s="48"/>
      <c r="V209" s="48"/>
    </row>
    <row r="210" spans="2:22" ht="18" customHeight="1" x14ac:dyDescent="0.2">
      <c r="B210" s="59">
        <v>177</v>
      </c>
      <c r="C210" s="60">
        <f t="shared" ca="1" si="29"/>
        <v>0.6222444525311206</v>
      </c>
      <c r="D210" s="56">
        <f t="shared" ca="1" si="32"/>
        <v>4000</v>
      </c>
      <c r="E210" s="57">
        <f t="shared" ca="1" si="33"/>
        <v>9000</v>
      </c>
      <c r="F210" s="57">
        <f t="shared" ca="1" si="33"/>
        <v>17500</v>
      </c>
      <c r="G210" s="57">
        <f t="shared" ca="1" si="34"/>
        <v>24500</v>
      </c>
      <c r="H210" s="57">
        <f t="shared" ca="1" si="34"/>
        <v>21000</v>
      </c>
      <c r="I210" s="48"/>
      <c r="J210" s="48"/>
      <c r="K210" s="48"/>
      <c r="L210" s="48"/>
      <c r="M210" s="48"/>
      <c r="N210" s="48"/>
      <c r="O210" s="48"/>
      <c r="P210" s="48"/>
      <c r="Q210" s="48"/>
      <c r="R210" s="48"/>
      <c r="S210" s="48"/>
      <c r="T210" s="48"/>
      <c r="U210" s="48"/>
      <c r="V210" s="48"/>
    </row>
    <row r="211" spans="2:22" ht="18" customHeight="1" x14ac:dyDescent="0.2">
      <c r="B211" s="59">
        <v>178</v>
      </c>
      <c r="C211" s="60">
        <f t="shared" ca="1" si="29"/>
        <v>0.44707342042079823</v>
      </c>
      <c r="D211" s="56">
        <f t="shared" ca="1" si="32"/>
        <v>3000</v>
      </c>
      <c r="E211" s="57">
        <f t="shared" ca="1" si="33"/>
        <v>9000</v>
      </c>
      <c r="F211" s="57">
        <f t="shared" ca="1" si="33"/>
        <v>17500</v>
      </c>
      <c r="G211" s="57">
        <f t="shared" ca="1" si="34"/>
        <v>15500</v>
      </c>
      <c r="H211" s="57">
        <f t="shared" ca="1" si="34"/>
        <v>12000</v>
      </c>
      <c r="I211" s="48"/>
      <c r="J211" s="48"/>
      <c r="K211" s="48"/>
      <c r="L211" s="48"/>
      <c r="M211" s="48"/>
      <c r="N211" s="48"/>
      <c r="O211" s="48"/>
      <c r="P211" s="48"/>
      <c r="Q211" s="48"/>
      <c r="R211" s="48"/>
      <c r="S211" s="48"/>
      <c r="T211" s="48"/>
      <c r="U211" s="48"/>
      <c r="V211" s="48"/>
    </row>
    <row r="212" spans="2:22" ht="18" customHeight="1" x14ac:dyDescent="0.2">
      <c r="B212" s="59">
        <v>179</v>
      </c>
      <c r="C212" s="60">
        <f t="shared" ca="1" si="29"/>
        <v>0.69406735135871045</v>
      </c>
      <c r="D212" s="56">
        <f t="shared" ca="1" si="32"/>
        <v>4000</v>
      </c>
      <c r="E212" s="57">
        <f t="shared" ca="1" si="33"/>
        <v>9000</v>
      </c>
      <c r="F212" s="57">
        <f t="shared" ca="1" si="33"/>
        <v>17500</v>
      </c>
      <c r="G212" s="57">
        <f t="shared" ca="1" si="34"/>
        <v>24500</v>
      </c>
      <c r="H212" s="57">
        <f t="shared" ca="1" si="34"/>
        <v>21000</v>
      </c>
      <c r="I212" s="48"/>
      <c r="J212" s="48"/>
      <c r="K212" s="48"/>
      <c r="L212" s="48"/>
      <c r="M212" s="48"/>
      <c r="N212" s="48"/>
      <c r="O212" s="48"/>
      <c r="P212" s="48"/>
      <c r="Q212" s="48"/>
      <c r="R212" s="48"/>
      <c r="S212" s="48"/>
      <c r="T212" s="48"/>
      <c r="U212" s="48"/>
      <c r="V212" s="48"/>
    </row>
    <row r="213" spans="2:22" ht="18" customHeight="1" x14ac:dyDescent="0.2">
      <c r="B213" s="59">
        <v>180</v>
      </c>
      <c r="C213" s="60">
        <f t="shared" ca="1" si="29"/>
        <v>0.20796517225211419</v>
      </c>
      <c r="D213" s="56">
        <f t="shared" ca="1" si="32"/>
        <v>3000</v>
      </c>
      <c r="E213" s="57">
        <f t="shared" ca="1" si="33"/>
        <v>9000</v>
      </c>
      <c r="F213" s="57">
        <f t="shared" ca="1" si="33"/>
        <v>17500</v>
      </c>
      <c r="G213" s="57">
        <f t="shared" ca="1" si="34"/>
        <v>15500</v>
      </c>
      <c r="H213" s="57">
        <f t="shared" ca="1" si="34"/>
        <v>12000</v>
      </c>
      <c r="I213" s="48"/>
      <c r="J213" s="48"/>
      <c r="K213" s="48"/>
      <c r="L213" s="48"/>
      <c r="M213" s="48"/>
      <c r="N213" s="48"/>
      <c r="O213" s="48"/>
      <c r="P213" s="48"/>
      <c r="Q213" s="48"/>
      <c r="R213" s="48"/>
      <c r="S213" s="48"/>
      <c r="T213" s="48"/>
      <c r="U213" s="48"/>
      <c r="V213" s="48"/>
    </row>
    <row r="214" spans="2:22" ht="18" customHeight="1" x14ac:dyDescent="0.2">
      <c r="B214" s="59">
        <v>181</v>
      </c>
      <c r="C214" s="60">
        <f t="shared" ca="1" si="29"/>
        <v>0.62476349759708472</v>
      </c>
      <c r="D214" s="56">
        <f t="shared" ca="1" si="32"/>
        <v>4000</v>
      </c>
      <c r="E214" s="57">
        <f t="shared" ref="E214:F233" ca="1" si="35">MIN(E$33,$D214)*VLOOKUP(MIN(E$33,$D214),updated_selling,2,TRUE)+IF($D214-E$33&gt;0,0,-($D214-E$33)*$F$18)-E$33*VLOOKUP(E$33,updated_production,2,TRUE)-$B$16</f>
        <v>9000</v>
      </c>
      <c r="F214" s="57">
        <f t="shared" ca="1" si="35"/>
        <v>17500</v>
      </c>
      <c r="G214" s="57">
        <f t="shared" ref="G214:H233" ca="1" si="36">MIN(G$33,$D214)*VLOOKUP(MIN(G$33,$D214),updated_selling,2,TRUE)+IF($D214-G$33&gt;0,0,-($D214-G$33)*$F$18)-G$33*VLOOKUP(G$33,updated_production,2,TRUE)-$B$17</f>
        <v>24500</v>
      </c>
      <c r="H214" s="57">
        <f t="shared" ca="1" si="36"/>
        <v>21000</v>
      </c>
      <c r="I214" s="48"/>
      <c r="J214" s="48"/>
      <c r="K214" s="48"/>
      <c r="L214" s="48"/>
      <c r="M214" s="48"/>
      <c r="N214" s="48"/>
      <c r="O214" s="48"/>
      <c r="P214" s="48"/>
      <c r="Q214" s="48"/>
      <c r="R214" s="48"/>
      <c r="S214" s="48"/>
      <c r="T214" s="48"/>
      <c r="U214" s="48"/>
      <c r="V214" s="48"/>
    </row>
    <row r="215" spans="2:22" ht="18" customHeight="1" x14ac:dyDescent="0.2">
      <c r="B215" s="59">
        <v>182</v>
      </c>
      <c r="C215" s="60">
        <f t="shared" ca="1" si="29"/>
        <v>0.27822611634353378</v>
      </c>
      <c r="D215" s="56">
        <f t="shared" ca="1" si="32"/>
        <v>3000</v>
      </c>
      <c r="E215" s="57">
        <f t="shared" ca="1" si="35"/>
        <v>9000</v>
      </c>
      <c r="F215" s="57">
        <f t="shared" ca="1" si="35"/>
        <v>17500</v>
      </c>
      <c r="G215" s="57">
        <f t="shared" ca="1" si="36"/>
        <v>15500</v>
      </c>
      <c r="H215" s="57">
        <f t="shared" ca="1" si="36"/>
        <v>12000</v>
      </c>
      <c r="I215" s="48"/>
      <c r="J215" s="48"/>
      <c r="K215" s="48"/>
      <c r="L215" s="48"/>
      <c r="M215" s="48"/>
      <c r="N215" s="48"/>
      <c r="O215" s="48"/>
      <c r="P215" s="48"/>
      <c r="Q215" s="48"/>
      <c r="R215" s="48"/>
      <c r="S215" s="48"/>
      <c r="T215" s="48"/>
      <c r="U215" s="48"/>
      <c r="V215" s="48"/>
    </row>
    <row r="216" spans="2:22" ht="18" customHeight="1" x14ac:dyDescent="0.2">
      <c r="B216" s="59">
        <v>183</v>
      </c>
      <c r="C216" s="60">
        <f t="shared" ca="1" si="29"/>
        <v>0.71828408423581591</v>
      </c>
      <c r="D216" s="56">
        <f t="shared" ca="1" si="32"/>
        <v>4000</v>
      </c>
      <c r="E216" s="57">
        <f t="shared" ca="1" si="35"/>
        <v>9000</v>
      </c>
      <c r="F216" s="57">
        <f t="shared" ca="1" si="35"/>
        <v>17500</v>
      </c>
      <c r="G216" s="57">
        <f t="shared" ca="1" si="36"/>
        <v>24500</v>
      </c>
      <c r="H216" s="57">
        <f t="shared" ca="1" si="36"/>
        <v>21000</v>
      </c>
      <c r="I216" s="48"/>
      <c r="J216" s="48"/>
      <c r="K216" s="48"/>
      <c r="L216" s="48"/>
      <c r="M216" s="48"/>
      <c r="N216" s="48"/>
      <c r="O216" s="48"/>
      <c r="P216" s="48"/>
      <c r="Q216" s="48"/>
      <c r="R216" s="48"/>
      <c r="S216" s="48"/>
      <c r="T216" s="48"/>
      <c r="U216" s="48"/>
      <c r="V216" s="48"/>
    </row>
    <row r="217" spans="2:22" ht="18" customHeight="1" x14ac:dyDescent="0.2">
      <c r="B217" s="59">
        <v>184</v>
      </c>
      <c r="C217" s="60">
        <f t="shared" ca="1" si="29"/>
        <v>0.21071608910784478</v>
      </c>
      <c r="D217" s="56">
        <f t="shared" ca="1" si="32"/>
        <v>3000</v>
      </c>
      <c r="E217" s="57">
        <f t="shared" ca="1" si="35"/>
        <v>9000</v>
      </c>
      <c r="F217" s="57">
        <f t="shared" ca="1" si="35"/>
        <v>17500</v>
      </c>
      <c r="G217" s="57">
        <f t="shared" ca="1" si="36"/>
        <v>15500</v>
      </c>
      <c r="H217" s="57">
        <f t="shared" ca="1" si="36"/>
        <v>12000</v>
      </c>
      <c r="I217" s="48"/>
      <c r="J217" s="48"/>
      <c r="K217" s="48"/>
      <c r="L217" s="48"/>
      <c r="M217" s="48"/>
      <c r="N217" s="48"/>
      <c r="O217" s="48"/>
      <c r="P217" s="48"/>
      <c r="Q217" s="48"/>
      <c r="R217" s="48"/>
      <c r="S217" s="48"/>
      <c r="T217" s="48"/>
      <c r="U217" s="48"/>
      <c r="V217" s="48"/>
    </row>
    <row r="218" spans="2:22" ht="18" customHeight="1" x14ac:dyDescent="0.2">
      <c r="B218" s="59">
        <v>185</v>
      </c>
      <c r="C218" s="60">
        <f t="shared" ca="1" si="29"/>
        <v>0.57609247039004574</v>
      </c>
      <c r="D218" s="56">
        <f t="shared" ca="1" si="32"/>
        <v>4000</v>
      </c>
      <c r="E218" s="57">
        <f t="shared" ca="1" si="35"/>
        <v>9000</v>
      </c>
      <c r="F218" s="57">
        <f t="shared" ca="1" si="35"/>
        <v>17500</v>
      </c>
      <c r="G218" s="57">
        <f t="shared" ca="1" si="36"/>
        <v>24500</v>
      </c>
      <c r="H218" s="57">
        <f t="shared" ca="1" si="36"/>
        <v>21000</v>
      </c>
      <c r="I218" s="48"/>
      <c r="J218" s="48"/>
      <c r="K218" s="48"/>
      <c r="L218" s="48"/>
      <c r="M218" s="48"/>
      <c r="N218" s="48"/>
      <c r="O218" s="48"/>
      <c r="P218" s="48"/>
      <c r="Q218" s="48"/>
      <c r="R218" s="48"/>
      <c r="S218" s="48"/>
      <c r="T218" s="48"/>
      <c r="U218" s="48"/>
      <c r="V218" s="48"/>
    </row>
    <row r="219" spans="2:22" ht="18" customHeight="1" x14ac:dyDescent="0.2">
      <c r="B219" s="59">
        <v>186</v>
      </c>
      <c r="C219" s="60">
        <f t="shared" ca="1" si="29"/>
        <v>0.35093148603821944</v>
      </c>
      <c r="D219" s="56">
        <f t="shared" ca="1" si="32"/>
        <v>3000</v>
      </c>
      <c r="E219" s="57">
        <f t="shared" ca="1" si="35"/>
        <v>9000</v>
      </c>
      <c r="F219" s="57">
        <f t="shared" ca="1" si="35"/>
        <v>17500</v>
      </c>
      <c r="G219" s="57">
        <f t="shared" ca="1" si="36"/>
        <v>15500</v>
      </c>
      <c r="H219" s="57">
        <f t="shared" ca="1" si="36"/>
        <v>12000</v>
      </c>
      <c r="I219" s="48"/>
      <c r="J219" s="48"/>
      <c r="K219" s="48"/>
      <c r="L219" s="48"/>
      <c r="M219" s="48"/>
      <c r="N219" s="48"/>
      <c r="O219" s="48"/>
      <c r="P219" s="48"/>
      <c r="Q219" s="48"/>
      <c r="R219" s="48"/>
      <c r="S219" s="48"/>
      <c r="T219" s="48"/>
      <c r="U219" s="48"/>
      <c r="V219" s="48"/>
    </row>
    <row r="220" spans="2:22" ht="18" customHeight="1" x14ac:dyDescent="0.2">
      <c r="B220" s="59">
        <v>187</v>
      </c>
      <c r="C220" s="60">
        <f t="shared" ca="1" si="29"/>
        <v>0.2655278508081641</v>
      </c>
      <c r="D220" s="56">
        <f t="shared" ca="1" si="32"/>
        <v>3000</v>
      </c>
      <c r="E220" s="57">
        <f t="shared" ca="1" si="35"/>
        <v>9000</v>
      </c>
      <c r="F220" s="57">
        <f t="shared" ca="1" si="35"/>
        <v>17500</v>
      </c>
      <c r="G220" s="57">
        <f t="shared" ca="1" si="36"/>
        <v>15500</v>
      </c>
      <c r="H220" s="57">
        <f t="shared" ca="1" si="36"/>
        <v>12000</v>
      </c>
      <c r="I220" s="48"/>
      <c r="J220" s="48"/>
      <c r="K220" s="48"/>
      <c r="L220" s="48"/>
      <c r="M220" s="48"/>
      <c r="N220" s="48"/>
      <c r="O220" s="48"/>
      <c r="P220" s="48"/>
      <c r="Q220" s="48"/>
      <c r="R220" s="48"/>
      <c r="S220" s="48"/>
      <c r="T220" s="48"/>
      <c r="U220" s="48"/>
      <c r="V220" s="48"/>
    </row>
    <row r="221" spans="2:22" ht="18" customHeight="1" x14ac:dyDescent="0.2">
      <c r="B221" s="59">
        <v>188</v>
      </c>
      <c r="C221" s="60">
        <f t="shared" ca="1" si="29"/>
        <v>0.70825561524068259</v>
      </c>
      <c r="D221" s="56">
        <f t="shared" ca="1" si="32"/>
        <v>4000</v>
      </c>
      <c r="E221" s="57">
        <f t="shared" ca="1" si="35"/>
        <v>9000</v>
      </c>
      <c r="F221" s="57">
        <f t="shared" ca="1" si="35"/>
        <v>17500</v>
      </c>
      <c r="G221" s="57">
        <f t="shared" ca="1" si="36"/>
        <v>24500</v>
      </c>
      <c r="H221" s="57">
        <f t="shared" ca="1" si="36"/>
        <v>21000</v>
      </c>
      <c r="I221" s="48"/>
      <c r="J221" s="48"/>
      <c r="K221" s="48"/>
      <c r="L221" s="48"/>
      <c r="M221" s="48"/>
      <c r="N221" s="48"/>
      <c r="O221" s="48"/>
      <c r="P221" s="48"/>
      <c r="Q221" s="48"/>
      <c r="R221" s="48"/>
      <c r="S221" s="48"/>
      <c r="T221" s="48"/>
      <c r="U221" s="48"/>
      <c r="V221" s="48"/>
    </row>
    <row r="222" spans="2:22" ht="18" customHeight="1" x14ac:dyDescent="0.2">
      <c r="B222" s="59">
        <v>189</v>
      </c>
      <c r="C222" s="60">
        <f t="shared" ca="1" si="29"/>
        <v>0.38099173399722186</v>
      </c>
      <c r="D222" s="56">
        <f t="shared" ca="1" si="32"/>
        <v>3000</v>
      </c>
      <c r="E222" s="57">
        <f t="shared" ca="1" si="35"/>
        <v>9000</v>
      </c>
      <c r="F222" s="57">
        <f t="shared" ca="1" si="35"/>
        <v>17500</v>
      </c>
      <c r="G222" s="57">
        <f t="shared" ca="1" si="36"/>
        <v>15500</v>
      </c>
      <c r="H222" s="57">
        <f t="shared" ca="1" si="36"/>
        <v>12000</v>
      </c>
      <c r="I222" s="48"/>
      <c r="J222" s="48"/>
      <c r="K222" s="48"/>
    </row>
    <row r="223" spans="2:22" ht="18" customHeight="1" x14ac:dyDescent="0.2">
      <c r="B223" s="59">
        <v>190</v>
      </c>
      <c r="C223" s="60">
        <f t="shared" ca="1" si="29"/>
        <v>0.18119105128095914</v>
      </c>
      <c r="D223" s="56">
        <f t="shared" ca="1" si="32"/>
        <v>3000</v>
      </c>
      <c r="E223" s="57">
        <f t="shared" ca="1" si="35"/>
        <v>9000</v>
      </c>
      <c r="F223" s="57">
        <f t="shared" ca="1" si="35"/>
        <v>17500</v>
      </c>
      <c r="G223" s="57">
        <f t="shared" ca="1" si="36"/>
        <v>15500</v>
      </c>
      <c r="H223" s="57">
        <f t="shared" ca="1" si="36"/>
        <v>12000</v>
      </c>
    </row>
    <row r="224" spans="2:22" ht="18" customHeight="1" x14ac:dyDescent="0.2">
      <c r="B224" s="59">
        <v>191</v>
      </c>
      <c r="C224" s="60">
        <f t="shared" ca="1" si="29"/>
        <v>0.45395640445883034</v>
      </c>
      <c r="D224" s="56">
        <f t="shared" ca="1" si="32"/>
        <v>3000</v>
      </c>
      <c r="E224" s="57">
        <f t="shared" ca="1" si="35"/>
        <v>9000</v>
      </c>
      <c r="F224" s="57">
        <f t="shared" ca="1" si="35"/>
        <v>17500</v>
      </c>
      <c r="G224" s="57">
        <f t="shared" ca="1" si="36"/>
        <v>15500</v>
      </c>
      <c r="H224" s="57">
        <f t="shared" ca="1" si="36"/>
        <v>12000</v>
      </c>
    </row>
    <row r="225" spans="2:8" ht="18" customHeight="1" x14ac:dyDescent="0.2">
      <c r="B225" s="59">
        <v>192</v>
      </c>
      <c r="C225" s="60">
        <f t="shared" ca="1" si="29"/>
        <v>0.75887467014899967</v>
      </c>
      <c r="D225" s="56">
        <f t="shared" ca="1" si="32"/>
        <v>4000</v>
      </c>
      <c r="E225" s="57">
        <f t="shared" ca="1" si="35"/>
        <v>9000</v>
      </c>
      <c r="F225" s="57">
        <f t="shared" ca="1" si="35"/>
        <v>17500</v>
      </c>
      <c r="G225" s="57">
        <f t="shared" ca="1" si="36"/>
        <v>24500</v>
      </c>
      <c r="H225" s="57">
        <f t="shared" ca="1" si="36"/>
        <v>21000</v>
      </c>
    </row>
    <row r="226" spans="2:8" ht="18" customHeight="1" x14ac:dyDescent="0.2">
      <c r="B226" s="59">
        <v>193</v>
      </c>
      <c r="C226" s="60">
        <f t="shared" ca="1" si="29"/>
        <v>0.38759006821552933</v>
      </c>
      <c r="D226" s="56">
        <f t="shared" ref="D226:D257" ca="1" si="37">VLOOKUP(C226,Updated_demand,2,TRUE)</f>
        <v>3000</v>
      </c>
      <c r="E226" s="57">
        <f t="shared" ca="1" si="35"/>
        <v>9000</v>
      </c>
      <c r="F226" s="57">
        <f t="shared" ca="1" si="35"/>
        <v>17500</v>
      </c>
      <c r="G226" s="57">
        <f t="shared" ca="1" si="36"/>
        <v>15500</v>
      </c>
      <c r="H226" s="57">
        <f t="shared" ca="1" si="36"/>
        <v>12000</v>
      </c>
    </row>
    <row r="227" spans="2:8" ht="18" customHeight="1" x14ac:dyDescent="0.2">
      <c r="B227" s="59">
        <v>194</v>
      </c>
      <c r="C227" s="60">
        <f t="shared" ref="C227:C233" ca="1" si="38">RAND()</f>
        <v>0.75847719682491366</v>
      </c>
      <c r="D227" s="56">
        <f t="shared" ca="1" si="37"/>
        <v>4000</v>
      </c>
      <c r="E227" s="57">
        <f t="shared" ca="1" si="35"/>
        <v>9000</v>
      </c>
      <c r="F227" s="57">
        <f t="shared" ca="1" si="35"/>
        <v>17500</v>
      </c>
      <c r="G227" s="57">
        <f t="shared" ca="1" si="36"/>
        <v>24500</v>
      </c>
      <c r="H227" s="57">
        <f t="shared" ca="1" si="36"/>
        <v>21000</v>
      </c>
    </row>
    <row r="228" spans="2:8" ht="18" customHeight="1" x14ac:dyDescent="0.2">
      <c r="B228" s="59">
        <v>195</v>
      </c>
      <c r="C228" s="60">
        <f t="shared" ca="1" si="38"/>
        <v>0.33153990659801935</v>
      </c>
      <c r="D228" s="56">
        <f t="shared" ca="1" si="37"/>
        <v>3000</v>
      </c>
      <c r="E228" s="57">
        <f t="shared" ca="1" si="35"/>
        <v>9000</v>
      </c>
      <c r="F228" s="57">
        <f t="shared" ca="1" si="35"/>
        <v>17500</v>
      </c>
      <c r="G228" s="57">
        <f t="shared" ca="1" si="36"/>
        <v>15500</v>
      </c>
      <c r="H228" s="57">
        <f t="shared" ca="1" si="36"/>
        <v>12000</v>
      </c>
    </row>
    <row r="229" spans="2:8" ht="18" customHeight="1" x14ac:dyDescent="0.2">
      <c r="B229" s="59">
        <v>196</v>
      </c>
      <c r="C229" s="60">
        <f t="shared" ca="1" si="38"/>
        <v>0.81985584382868448</v>
      </c>
      <c r="D229" s="56">
        <f t="shared" ca="1" si="37"/>
        <v>5000</v>
      </c>
      <c r="E229" s="57">
        <f t="shared" ca="1" si="35"/>
        <v>9000</v>
      </c>
      <c r="F229" s="57">
        <f t="shared" ca="1" si="35"/>
        <v>17500</v>
      </c>
      <c r="G229" s="57">
        <f t="shared" ca="1" si="36"/>
        <v>24500</v>
      </c>
      <c r="H229" s="57">
        <f t="shared" ca="1" si="36"/>
        <v>31500</v>
      </c>
    </row>
    <row r="230" spans="2:8" ht="18" customHeight="1" x14ac:dyDescent="0.2">
      <c r="B230" s="59">
        <v>197</v>
      </c>
      <c r="C230" s="60">
        <f t="shared" ca="1" si="38"/>
        <v>0.56047818821128847</v>
      </c>
      <c r="D230" s="56">
        <f t="shared" ca="1" si="37"/>
        <v>4000</v>
      </c>
      <c r="E230" s="57">
        <f t="shared" ca="1" si="35"/>
        <v>9000</v>
      </c>
      <c r="F230" s="57">
        <f t="shared" ca="1" si="35"/>
        <v>17500</v>
      </c>
      <c r="G230" s="57">
        <f t="shared" ca="1" si="36"/>
        <v>24500</v>
      </c>
      <c r="H230" s="57">
        <f t="shared" ca="1" si="36"/>
        <v>21000</v>
      </c>
    </row>
    <row r="231" spans="2:8" ht="18" customHeight="1" x14ac:dyDescent="0.2">
      <c r="B231" s="59">
        <v>198</v>
      </c>
      <c r="C231" s="60">
        <f t="shared" ca="1" si="38"/>
        <v>3.5747184641267027E-2</v>
      </c>
      <c r="D231" s="56">
        <f t="shared" ca="1" si="37"/>
        <v>2000</v>
      </c>
      <c r="E231" s="57">
        <f t="shared" ca="1" si="35"/>
        <v>9000</v>
      </c>
      <c r="F231" s="57">
        <f t="shared" ca="1" si="35"/>
        <v>6500</v>
      </c>
      <c r="G231" s="57">
        <f t="shared" ca="1" si="36"/>
        <v>4500</v>
      </c>
      <c r="H231" s="57">
        <f t="shared" ca="1" si="36"/>
        <v>1000</v>
      </c>
    </row>
    <row r="232" spans="2:8" ht="18" customHeight="1" x14ac:dyDescent="0.2">
      <c r="B232" s="59">
        <v>199</v>
      </c>
      <c r="C232" s="60">
        <f t="shared" ca="1" si="38"/>
        <v>0.58192688917326607</v>
      </c>
      <c r="D232" s="56">
        <f t="shared" ca="1" si="37"/>
        <v>4000</v>
      </c>
      <c r="E232" s="57">
        <f t="shared" ca="1" si="35"/>
        <v>9000</v>
      </c>
      <c r="F232" s="57">
        <f t="shared" ca="1" si="35"/>
        <v>17500</v>
      </c>
      <c r="G232" s="57">
        <f t="shared" ca="1" si="36"/>
        <v>24500</v>
      </c>
      <c r="H232" s="57">
        <f t="shared" ca="1" si="36"/>
        <v>21000</v>
      </c>
    </row>
    <row r="233" spans="2:8" ht="18" customHeight="1" x14ac:dyDescent="0.2">
      <c r="B233" s="59">
        <v>200</v>
      </c>
      <c r="C233" s="60">
        <f t="shared" ca="1" si="38"/>
        <v>0.28482729938918494</v>
      </c>
      <c r="D233" s="56">
        <f t="shared" ca="1" si="37"/>
        <v>3000</v>
      </c>
      <c r="E233" s="57">
        <f t="shared" ca="1" si="35"/>
        <v>9000</v>
      </c>
      <c r="F233" s="57">
        <f t="shared" ca="1" si="35"/>
        <v>17500</v>
      </c>
      <c r="G233" s="57">
        <f t="shared" ca="1" si="36"/>
        <v>15500</v>
      </c>
      <c r="H233" s="57">
        <f t="shared" ca="1" si="36"/>
        <v>12000</v>
      </c>
    </row>
  </sheetData>
  <mergeCells count="8">
    <mergeCell ref="I16:J16"/>
    <mergeCell ref="L16:M16"/>
    <mergeCell ref="C25:G28"/>
    <mergeCell ref="A7:B7"/>
    <mergeCell ref="D7:E7"/>
    <mergeCell ref="E14:F14"/>
    <mergeCell ref="A14:C14"/>
    <mergeCell ref="I9:J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49"/>
  <sheetViews>
    <sheetView workbookViewId="0">
      <selection activeCell="K67" sqref="K67"/>
    </sheetView>
  </sheetViews>
  <sheetFormatPr defaultRowHeight="14.25" x14ac:dyDescent="0.2"/>
  <cols>
    <col min="1" max="1" width="21.21875" customWidth="1"/>
    <col min="2" max="2" width="12.88671875" customWidth="1"/>
    <col min="3" max="3" width="10.21875" bestFit="1" customWidth="1"/>
    <col min="6" max="6" width="12.33203125" customWidth="1"/>
    <col min="7" max="7" width="25.44140625" bestFit="1" customWidth="1"/>
    <col min="8" max="8" width="14.77734375" bestFit="1" customWidth="1"/>
    <col min="9" max="13" width="6.5546875" bestFit="1" customWidth="1"/>
    <col min="14" max="14" width="9.5546875" bestFit="1" customWidth="1"/>
    <col min="15" max="15" width="11.44140625" bestFit="1" customWidth="1"/>
  </cols>
  <sheetData>
    <row r="2" spans="1:8" x14ac:dyDescent="0.2">
      <c r="A2" t="s">
        <v>39</v>
      </c>
    </row>
    <row r="3" spans="1:8" x14ac:dyDescent="0.2">
      <c r="A3" t="s">
        <v>40</v>
      </c>
    </row>
    <row r="5" spans="1:8" ht="15" thickBot="1" x14ac:dyDescent="0.25"/>
    <row r="6" spans="1:8" x14ac:dyDescent="0.2">
      <c r="A6" s="2" t="s">
        <v>36</v>
      </c>
      <c r="B6" s="3" t="s">
        <v>37</v>
      </c>
      <c r="C6" s="4" t="s">
        <v>38</v>
      </c>
    </row>
    <row r="7" spans="1:8" x14ac:dyDescent="0.2">
      <c r="A7" s="5" t="s">
        <v>22</v>
      </c>
      <c r="B7" s="1" t="s">
        <v>28</v>
      </c>
      <c r="C7" s="6">
        <v>2472</v>
      </c>
    </row>
    <row r="8" spans="1:8" x14ac:dyDescent="0.2">
      <c r="A8" s="5" t="s">
        <v>23</v>
      </c>
      <c r="B8" s="1" t="s">
        <v>33</v>
      </c>
      <c r="C8" s="6">
        <v>3797</v>
      </c>
    </row>
    <row r="9" spans="1:8" x14ac:dyDescent="0.2">
      <c r="A9" s="5" t="s">
        <v>21</v>
      </c>
      <c r="B9" s="1" t="s">
        <v>35</v>
      </c>
      <c r="C9" s="6">
        <v>3574</v>
      </c>
    </row>
    <row r="10" spans="1:8" x14ac:dyDescent="0.2">
      <c r="A10" s="5" t="s">
        <v>24</v>
      </c>
      <c r="B10" s="1" t="s">
        <v>32</v>
      </c>
      <c r="C10" s="6">
        <v>3403</v>
      </c>
      <c r="G10" s="62" t="s">
        <v>72</v>
      </c>
      <c r="H10" t="s">
        <v>71</v>
      </c>
    </row>
    <row r="11" spans="1:8" x14ac:dyDescent="0.2">
      <c r="A11" s="5" t="s">
        <v>22</v>
      </c>
      <c r="B11" s="1" t="s">
        <v>30</v>
      </c>
      <c r="C11" s="6">
        <v>3480</v>
      </c>
      <c r="G11" s="63" t="s">
        <v>33</v>
      </c>
      <c r="H11" s="61">
        <v>53777</v>
      </c>
    </row>
    <row r="12" spans="1:8" x14ac:dyDescent="0.2">
      <c r="A12" s="5" t="s">
        <v>25</v>
      </c>
      <c r="B12" s="1" t="s">
        <v>34</v>
      </c>
      <c r="C12" s="6">
        <v>3232</v>
      </c>
      <c r="G12" s="64" t="s">
        <v>20</v>
      </c>
      <c r="H12" s="61">
        <v>6912</v>
      </c>
    </row>
    <row r="13" spans="1:8" x14ac:dyDescent="0.2">
      <c r="A13" s="5" t="s">
        <v>22</v>
      </c>
      <c r="B13" s="1" t="s">
        <v>31</v>
      </c>
      <c r="C13" s="6">
        <v>4938</v>
      </c>
      <c r="G13" s="64" t="s">
        <v>22</v>
      </c>
      <c r="H13" s="61">
        <v>16131</v>
      </c>
    </row>
    <row r="14" spans="1:8" x14ac:dyDescent="0.2">
      <c r="A14" s="5" t="s">
        <v>24</v>
      </c>
      <c r="B14" s="1" t="s">
        <v>30</v>
      </c>
      <c r="C14" s="6">
        <v>4592</v>
      </c>
      <c r="G14" s="64" t="s">
        <v>26</v>
      </c>
      <c r="H14" s="61">
        <v>11276</v>
      </c>
    </row>
    <row r="15" spans="1:8" x14ac:dyDescent="0.2">
      <c r="A15" s="5" t="s">
        <v>20</v>
      </c>
      <c r="B15" s="1" t="s">
        <v>31</v>
      </c>
      <c r="C15" s="6">
        <v>4149</v>
      </c>
      <c r="G15" s="64" t="s">
        <v>24</v>
      </c>
      <c r="H15" s="61">
        <v>19458</v>
      </c>
    </row>
    <row r="16" spans="1:8" x14ac:dyDescent="0.2">
      <c r="A16" s="5" t="s">
        <v>21</v>
      </c>
      <c r="B16" s="1" t="s">
        <v>33</v>
      </c>
      <c r="C16" s="6">
        <v>3462</v>
      </c>
      <c r="G16" s="63" t="s">
        <v>28</v>
      </c>
      <c r="H16" s="61">
        <v>39522</v>
      </c>
    </row>
    <row r="17" spans="1:8" x14ac:dyDescent="0.2">
      <c r="A17" s="5" t="s">
        <v>23</v>
      </c>
      <c r="B17" s="1" t="s">
        <v>32</v>
      </c>
      <c r="C17" s="6">
        <v>4645</v>
      </c>
      <c r="G17" s="64" t="s">
        <v>20</v>
      </c>
      <c r="H17" s="61">
        <v>7065</v>
      </c>
    </row>
    <row r="18" spans="1:8" x14ac:dyDescent="0.2">
      <c r="A18" s="5" t="s">
        <v>21</v>
      </c>
      <c r="B18" s="1" t="s">
        <v>28</v>
      </c>
      <c r="C18" s="6">
        <v>2076</v>
      </c>
      <c r="G18" s="64" t="s">
        <v>22</v>
      </c>
      <c r="H18" s="61">
        <v>12358</v>
      </c>
    </row>
    <row r="19" spans="1:8" x14ac:dyDescent="0.2">
      <c r="A19" s="5" t="s">
        <v>20</v>
      </c>
      <c r="B19" s="1" t="s">
        <v>32</v>
      </c>
      <c r="C19" s="6">
        <v>3330</v>
      </c>
      <c r="G19" s="64" t="s">
        <v>26</v>
      </c>
      <c r="H19" s="61">
        <v>15595</v>
      </c>
    </row>
    <row r="20" spans="1:8" x14ac:dyDescent="0.2">
      <c r="A20" s="5" t="s">
        <v>22</v>
      </c>
      <c r="B20" s="1" t="s">
        <v>33</v>
      </c>
      <c r="C20" s="6">
        <v>4508</v>
      </c>
      <c r="G20" s="64" t="s">
        <v>24</v>
      </c>
      <c r="H20" s="61">
        <v>4504</v>
      </c>
    </row>
    <row r="21" spans="1:8" x14ac:dyDescent="0.2">
      <c r="A21" s="5" t="s">
        <v>25</v>
      </c>
      <c r="B21" s="1" t="s">
        <v>35</v>
      </c>
      <c r="C21" s="6">
        <v>4483</v>
      </c>
      <c r="G21" s="63" t="s">
        <v>35</v>
      </c>
      <c r="H21" s="61">
        <v>39220</v>
      </c>
    </row>
    <row r="22" spans="1:8" x14ac:dyDescent="0.2">
      <c r="A22" s="5" t="s">
        <v>22</v>
      </c>
      <c r="B22" s="1" t="s">
        <v>32</v>
      </c>
      <c r="C22" s="6">
        <v>2572</v>
      </c>
      <c r="G22" s="64" t="s">
        <v>20</v>
      </c>
      <c r="H22" s="61">
        <v>19873</v>
      </c>
    </row>
    <row r="23" spans="1:8" x14ac:dyDescent="0.2">
      <c r="A23" s="5" t="s">
        <v>25</v>
      </c>
      <c r="B23" s="1" t="s">
        <v>30</v>
      </c>
      <c r="C23" s="6">
        <v>2901</v>
      </c>
      <c r="G23" s="64" t="s">
        <v>22</v>
      </c>
      <c r="H23" s="61">
        <v>10058</v>
      </c>
    </row>
    <row r="24" spans="1:8" x14ac:dyDescent="0.2">
      <c r="A24" s="5" t="s">
        <v>23</v>
      </c>
      <c r="B24" s="1" t="s">
        <v>28</v>
      </c>
      <c r="C24" s="6">
        <v>2760</v>
      </c>
      <c r="G24" s="64" t="s">
        <v>26</v>
      </c>
      <c r="H24" s="61">
        <v>4336</v>
      </c>
    </row>
    <row r="25" spans="1:8" x14ac:dyDescent="0.2">
      <c r="A25" s="5" t="s">
        <v>21</v>
      </c>
      <c r="B25" s="1" t="s">
        <v>29</v>
      </c>
      <c r="C25" s="6">
        <v>3735</v>
      </c>
      <c r="G25" s="64" t="s">
        <v>24</v>
      </c>
      <c r="H25" s="61">
        <v>4953</v>
      </c>
    </row>
    <row r="26" spans="1:8" x14ac:dyDescent="0.2">
      <c r="A26" s="5" t="s">
        <v>20</v>
      </c>
      <c r="B26" s="1" t="s">
        <v>30</v>
      </c>
      <c r="C26" s="6">
        <v>4945</v>
      </c>
      <c r="G26" s="63" t="s">
        <v>29</v>
      </c>
      <c r="H26" s="61">
        <v>34497</v>
      </c>
    </row>
    <row r="27" spans="1:8" x14ac:dyDescent="0.2">
      <c r="A27" s="5" t="s">
        <v>27</v>
      </c>
      <c r="B27" s="1" t="s">
        <v>30</v>
      </c>
      <c r="C27" s="6">
        <v>2565</v>
      </c>
      <c r="G27" s="64" t="s">
        <v>20</v>
      </c>
      <c r="H27" s="61">
        <v>3820</v>
      </c>
    </row>
    <row r="28" spans="1:8" x14ac:dyDescent="0.2">
      <c r="A28" s="5" t="s">
        <v>25</v>
      </c>
      <c r="B28" s="1" t="s">
        <v>29</v>
      </c>
      <c r="C28" s="6">
        <v>4312</v>
      </c>
      <c r="G28" s="64" t="s">
        <v>22</v>
      </c>
      <c r="H28" s="61">
        <v>14220</v>
      </c>
    </row>
    <row r="29" spans="1:8" x14ac:dyDescent="0.2">
      <c r="A29" s="5" t="s">
        <v>24</v>
      </c>
      <c r="B29" s="1" t="s">
        <v>33</v>
      </c>
      <c r="C29" s="6">
        <v>4754</v>
      </c>
      <c r="G29" s="64" t="s">
        <v>26</v>
      </c>
      <c r="H29" s="61">
        <v>14023</v>
      </c>
    </row>
    <row r="30" spans="1:8" x14ac:dyDescent="0.2">
      <c r="A30" s="5" t="s">
        <v>24</v>
      </c>
      <c r="B30" s="1" t="s">
        <v>33</v>
      </c>
      <c r="C30" s="6">
        <v>3846</v>
      </c>
      <c r="G30" s="64" t="s">
        <v>24</v>
      </c>
      <c r="H30" s="61">
        <v>2434</v>
      </c>
    </row>
    <row r="31" spans="1:8" x14ac:dyDescent="0.2">
      <c r="A31" s="5" t="s">
        <v>23</v>
      </c>
      <c r="B31" s="1" t="s">
        <v>30</v>
      </c>
      <c r="C31" s="6">
        <v>3040</v>
      </c>
      <c r="G31" s="63" t="s">
        <v>34</v>
      </c>
      <c r="H31" s="61">
        <v>17093</v>
      </c>
    </row>
    <row r="32" spans="1:8" x14ac:dyDescent="0.2">
      <c r="A32" s="5" t="s">
        <v>22</v>
      </c>
      <c r="B32" s="1" t="s">
        <v>30</v>
      </c>
      <c r="C32" s="6">
        <v>4125</v>
      </c>
      <c r="G32" s="64" t="s">
        <v>20</v>
      </c>
      <c r="H32" s="61">
        <v>3067</v>
      </c>
    </row>
    <row r="33" spans="1:8" x14ac:dyDescent="0.2">
      <c r="A33" s="5" t="s">
        <v>24</v>
      </c>
      <c r="B33" s="1" t="s">
        <v>32</v>
      </c>
      <c r="C33" s="6">
        <v>4585</v>
      </c>
      <c r="G33" s="64" t="s">
        <v>22</v>
      </c>
      <c r="H33" s="61">
        <v>2133</v>
      </c>
    </row>
    <row r="34" spans="1:8" x14ac:dyDescent="0.2">
      <c r="A34" s="5" t="s">
        <v>22</v>
      </c>
      <c r="B34" s="1" t="s">
        <v>29</v>
      </c>
      <c r="C34" s="6">
        <v>4687</v>
      </c>
      <c r="G34" s="64" t="s">
        <v>26</v>
      </c>
      <c r="H34" s="61">
        <v>3493</v>
      </c>
    </row>
    <row r="35" spans="1:8" x14ac:dyDescent="0.2">
      <c r="A35" s="5" t="s">
        <v>25</v>
      </c>
      <c r="B35" s="1" t="s">
        <v>35</v>
      </c>
      <c r="C35" s="6">
        <v>4650</v>
      </c>
      <c r="G35" s="64" t="s">
        <v>24</v>
      </c>
      <c r="H35" s="61">
        <v>8400</v>
      </c>
    </row>
    <row r="36" spans="1:8" x14ac:dyDescent="0.2">
      <c r="A36" s="5" t="s">
        <v>22</v>
      </c>
      <c r="B36" s="1" t="s">
        <v>28</v>
      </c>
      <c r="C36" s="6">
        <v>3011</v>
      </c>
      <c r="G36" s="63" t="s">
        <v>30</v>
      </c>
      <c r="H36" s="61">
        <v>53291</v>
      </c>
    </row>
    <row r="37" spans="1:8" x14ac:dyDescent="0.2">
      <c r="A37" s="5" t="s">
        <v>20</v>
      </c>
      <c r="B37" s="1" t="s">
        <v>31</v>
      </c>
      <c r="C37" s="6">
        <v>3511</v>
      </c>
      <c r="G37" s="64" t="s">
        <v>20</v>
      </c>
      <c r="H37" s="61">
        <v>8944</v>
      </c>
    </row>
    <row r="38" spans="1:8" x14ac:dyDescent="0.2">
      <c r="A38" s="5" t="s">
        <v>20</v>
      </c>
      <c r="B38" s="1" t="s">
        <v>33</v>
      </c>
      <c r="C38" s="6">
        <v>2631</v>
      </c>
      <c r="G38" s="64" t="s">
        <v>22</v>
      </c>
      <c r="H38" s="61">
        <v>22169</v>
      </c>
    </row>
    <row r="39" spans="1:8" x14ac:dyDescent="0.2">
      <c r="A39" s="5" t="s">
        <v>21</v>
      </c>
      <c r="B39" s="1" t="s">
        <v>35</v>
      </c>
      <c r="C39" s="6">
        <v>3407</v>
      </c>
      <c r="G39" s="64" t="s">
        <v>26</v>
      </c>
      <c r="H39" s="61">
        <v>9889</v>
      </c>
    </row>
    <row r="40" spans="1:8" x14ac:dyDescent="0.2">
      <c r="A40" s="5" t="s">
        <v>20</v>
      </c>
      <c r="B40" s="1" t="s">
        <v>35</v>
      </c>
      <c r="C40" s="6">
        <v>4726</v>
      </c>
      <c r="G40" s="64" t="s">
        <v>24</v>
      </c>
      <c r="H40" s="61">
        <v>12289</v>
      </c>
    </row>
    <row r="41" spans="1:8" x14ac:dyDescent="0.2">
      <c r="A41" s="5" t="s">
        <v>27</v>
      </c>
      <c r="B41" s="1" t="s">
        <v>32</v>
      </c>
      <c r="C41" s="6">
        <v>3233</v>
      </c>
      <c r="G41" s="63" t="s">
        <v>31</v>
      </c>
      <c r="H41" s="61">
        <v>24373</v>
      </c>
    </row>
    <row r="42" spans="1:8" x14ac:dyDescent="0.2">
      <c r="A42" s="5" t="s">
        <v>22</v>
      </c>
      <c r="B42" s="1" t="s">
        <v>33</v>
      </c>
      <c r="C42" s="6">
        <v>3281</v>
      </c>
      <c r="G42" s="64" t="s">
        <v>20</v>
      </c>
      <c r="H42" s="61">
        <v>7660</v>
      </c>
    </row>
    <row r="43" spans="1:8" x14ac:dyDescent="0.2">
      <c r="A43" s="5" t="s">
        <v>26</v>
      </c>
      <c r="B43" s="1" t="s">
        <v>28</v>
      </c>
      <c r="C43" s="6">
        <v>3279</v>
      </c>
      <c r="G43" s="64" t="s">
        <v>22</v>
      </c>
      <c r="H43" s="61">
        <v>10521</v>
      </c>
    </row>
    <row r="44" spans="1:8" x14ac:dyDescent="0.2">
      <c r="A44" s="5" t="s">
        <v>20</v>
      </c>
      <c r="B44" s="1" t="s">
        <v>32</v>
      </c>
      <c r="C44" s="6">
        <v>4317</v>
      </c>
      <c r="G44" s="64" t="s">
        <v>24</v>
      </c>
      <c r="H44" s="61">
        <v>6192</v>
      </c>
    </row>
    <row r="45" spans="1:8" x14ac:dyDescent="0.2">
      <c r="A45" s="5" t="s">
        <v>26</v>
      </c>
      <c r="B45" s="1" t="s">
        <v>33</v>
      </c>
      <c r="C45" s="6">
        <v>4894</v>
      </c>
      <c r="G45" s="63" t="s">
        <v>32</v>
      </c>
      <c r="H45" s="61">
        <v>47455</v>
      </c>
    </row>
    <row r="46" spans="1:8" x14ac:dyDescent="0.2">
      <c r="A46" s="5" t="s">
        <v>27</v>
      </c>
      <c r="B46" s="1" t="s">
        <v>33</v>
      </c>
      <c r="C46" s="6">
        <v>2539</v>
      </c>
      <c r="G46" s="64" t="s">
        <v>20</v>
      </c>
      <c r="H46" s="61">
        <v>17839</v>
      </c>
    </row>
    <row r="47" spans="1:8" x14ac:dyDescent="0.2">
      <c r="A47" s="5" t="s">
        <v>26</v>
      </c>
      <c r="B47" s="1" t="s">
        <v>35</v>
      </c>
      <c r="C47" s="6">
        <v>4336</v>
      </c>
      <c r="G47" s="64" t="s">
        <v>22</v>
      </c>
      <c r="H47" s="61">
        <v>14860</v>
      </c>
    </row>
    <row r="48" spans="1:8" x14ac:dyDescent="0.2">
      <c r="A48" s="5" t="s">
        <v>21</v>
      </c>
      <c r="B48" s="1" t="s">
        <v>32</v>
      </c>
      <c r="C48" s="6">
        <v>2010</v>
      </c>
      <c r="G48" s="64" t="s">
        <v>24</v>
      </c>
      <c r="H48" s="61">
        <v>14756</v>
      </c>
    </row>
    <row r="49" spans="1:8" x14ac:dyDescent="0.2">
      <c r="A49" s="5" t="s">
        <v>22</v>
      </c>
      <c r="B49" s="1" t="s">
        <v>30</v>
      </c>
      <c r="C49" s="6">
        <v>2527</v>
      </c>
      <c r="G49" s="63" t="s">
        <v>73</v>
      </c>
      <c r="H49" s="61">
        <v>309228</v>
      </c>
    </row>
    <row r="50" spans="1:8" x14ac:dyDescent="0.2">
      <c r="A50" s="5" t="s">
        <v>27</v>
      </c>
      <c r="B50" s="1" t="s">
        <v>33</v>
      </c>
      <c r="C50" s="6">
        <v>3901</v>
      </c>
    </row>
    <row r="51" spans="1:8" x14ac:dyDescent="0.2">
      <c r="A51" s="5" t="s">
        <v>20</v>
      </c>
      <c r="B51" s="1" t="s">
        <v>33</v>
      </c>
      <c r="C51" s="6">
        <v>4281</v>
      </c>
    </row>
    <row r="52" spans="1:8" x14ac:dyDescent="0.2">
      <c r="A52" s="5" t="s">
        <v>24</v>
      </c>
      <c r="B52" s="1" t="s">
        <v>31</v>
      </c>
      <c r="C52" s="6">
        <v>2114</v>
      </c>
    </row>
    <row r="53" spans="1:8" x14ac:dyDescent="0.2">
      <c r="A53" s="5" t="s">
        <v>24</v>
      </c>
      <c r="B53" s="1" t="s">
        <v>33</v>
      </c>
      <c r="C53" s="6">
        <v>2207</v>
      </c>
    </row>
    <row r="54" spans="1:8" x14ac:dyDescent="0.2">
      <c r="A54" s="5" t="s">
        <v>24</v>
      </c>
      <c r="B54" s="1" t="s">
        <v>28</v>
      </c>
      <c r="C54" s="6">
        <v>4504</v>
      </c>
    </row>
    <row r="55" spans="1:8" x14ac:dyDescent="0.2">
      <c r="A55" s="5" t="s">
        <v>26</v>
      </c>
      <c r="B55" s="1" t="s">
        <v>28</v>
      </c>
      <c r="C55" s="6">
        <v>4760</v>
      </c>
    </row>
    <row r="56" spans="1:8" x14ac:dyDescent="0.2">
      <c r="A56" s="5" t="s">
        <v>20</v>
      </c>
      <c r="B56" s="1" t="s">
        <v>35</v>
      </c>
      <c r="C56" s="6">
        <v>3204</v>
      </c>
    </row>
    <row r="57" spans="1:8" x14ac:dyDescent="0.2">
      <c r="A57" s="5" t="s">
        <v>22</v>
      </c>
      <c r="B57" s="1" t="s">
        <v>35</v>
      </c>
      <c r="C57" s="6">
        <v>4115</v>
      </c>
    </row>
    <row r="58" spans="1:8" x14ac:dyDescent="0.2">
      <c r="A58" s="5" t="s">
        <v>27</v>
      </c>
      <c r="B58" s="1" t="s">
        <v>35</v>
      </c>
      <c r="C58" s="6">
        <v>3337</v>
      </c>
    </row>
    <row r="59" spans="1:8" x14ac:dyDescent="0.2">
      <c r="A59" s="5" t="s">
        <v>22</v>
      </c>
      <c r="B59" s="1" t="s">
        <v>28</v>
      </c>
      <c r="C59" s="6">
        <v>3608</v>
      </c>
    </row>
    <row r="60" spans="1:8" x14ac:dyDescent="0.2">
      <c r="A60" s="5" t="s">
        <v>27</v>
      </c>
      <c r="B60" s="1" t="s">
        <v>30</v>
      </c>
      <c r="C60" s="6">
        <v>3314</v>
      </c>
    </row>
    <row r="61" spans="1:8" x14ac:dyDescent="0.2">
      <c r="A61" s="5" t="s">
        <v>26</v>
      </c>
      <c r="B61" s="1" t="s">
        <v>30</v>
      </c>
      <c r="C61" s="6">
        <v>3354</v>
      </c>
    </row>
    <row r="62" spans="1:8" x14ac:dyDescent="0.2">
      <c r="A62" s="5" t="s">
        <v>24</v>
      </c>
      <c r="B62" s="1" t="s">
        <v>30</v>
      </c>
      <c r="C62" s="6">
        <v>2890</v>
      </c>
    </row>
    <row r="63" spans="1:8" x14ac:dyDescent="0.2">
      <c r="A63" s="5" t="s">
        <v>26</v>
      </c>
      <c r="B63" s="1" t="s">
        <v>29</v>
      </c>
      <c r="C63" s="6">
        <v>3378</v>
      </c>
    </row>
    <row r="64" spans="1:8" x14ac:dyDescent="0.2">
      <c r="A64" s="5" t="s">
        <v>22</v>
      </c>
      <c r="B64" s="1" t="s">
        <v>30</v>
      </c>
      <c r="C64" s="6">
        <v>4188</v>
      </c>
      <c r="G64" s="62" t="s">
        <v>72</v>
      </c>
      <c r="H64" t="s">
        <v>71</v>
      </c>
    </row>
    <row r="65" spans="1:8" x14ac:dyDescent="0.2">
      <c r="A65" s="5" t="s">
        <v>20</v>
      </c>
      <c r="B65" s="1" t="s">
        <v>32</v>
      </c>
      <c r="C65" s="6">
        <v>3592</v>
      </c>
      <c r="G65" s="63" t="s">
        <v>33</v>
      </c>
      <c r="H65" s="61">
        <v>53777</v>
      </c>
    </row>
    <row r="66" spans="1:8" x14ac:dyDescent="0.2">
      <c r="A66" s="5" t="s">
        <v>23</v>
      </c>
      <c r="B66" s="1" t="s">
        <v>30</v>
      </c>
      <c r="C66" s="6">
        <v>2560</v>
      </c>
      <c r="G66" s="64" t="s">
        <v>20</v>
      </c>
      <c r="H66" s="61">
        <v>6912</v>
      </c>
    </row>
    <row r="67" spans="1:8" x14ac:dyDescent="0.2">
      <c r="A67" s="5" t="s">
        <v>20</v>
      </c>
      <c r="B67" s="1" t="s">
        <v>32</v>
      </c>
      <c r="C67" s="6">
        <v>2019</v>
      </c>
      <c r="G67" s="64" t="s">
        <v>22</v>
      </c>
      <c r="H67" s="61">
        <v>16131</v>
      </c>
    </row>
    <row r="68" spans="1:8" x14ac:dyDescent="0.2">
      <c r="A68" s="5" t="s">
        <v>22</v>
      </c>
      <c r="B68" s="1" t="s">
        <v>32</v>
      </c>
      <c r="C68" s="6">
        <v>4286</v>
      </c>
      <c r="G68" s="64" t="s">
        <v>26</v>
      </c>
      <c r="H68" s="61">
        <v>11276</v>
      </c>
    </row>
    <row r="69" spans="1:8" x14ac:dyDescent="0.2">
      <c r="A69" s="5" t="s">
        <v>22</v>
      </c>
      <c r="B69" s="1" t="s">
        <v>33</v>
      </c>
      <c r="C69" s="6">
        <v>3901</v>
      </c>
      <c r="G69" s="64" t="s">
        <v>24</v>
      </c>
      <c r="H69" s="61">
        <v>19458</v>
      </c>
    </row>
    <row r="70" spans="1:8" x14ac:dyDescent="0.2">
      <c r="A70" s="5" t="s">
        <v>21</v>
      </c>
      <c r="B70" s="1" t="s">
        <v>32</v>
      </c>
      <c r="C70" s="6">
        <v>4057</v>
      </c>
      <c r="G70" s="63" t="s">
        <v>28</v>
      </c>
      <c r="H70" s="61">
        <v>39522</v>
      </c>
    </row>
    <row r="71" spans="1:8" x14ac:dyDescent="0.2">
      <c r="A71" s="5" t="s">
        <v>26</v>
      </c>
      <c r="B71" s="1" t="s">
        <v>29</v>
      </c>
      <c r="C71" s="6">
        <v>4871</v>
      </c>
      <c r="G71" s="64" t="s">
        <v>20</v>
      </c>
      <c r="H71" s="61">
        <v>7065</v>
      </c>
    </row>
    <row r="72" spans="1:8" x14ac:dyDescent="0.2">
      <c r="A72" s="5" t="s">
        <v>25</v>
      </c>
      <c r="B72" s="1" t="s">
        <v>33</v>
      </c>
      <c r="C72" s="6">
        <v>2351</v>
      </c>
      <c r="G72" s="64" t="s">
        <v>22</v>
      </c>
      <c r="H72" s="61">
        <v>12358</v>
      </c>
    </row>
    <row r="73" spans="1:8" x14ac:dyDescent="0.2">
      <c r="A73" s="5" t="s">
        <v>23</v>
      </c>
      <c r="B73" s="1" t="s">
        <v>35</v>
      </c>
      <c r="C73" s="6">
        <v>3497</v>
      </c>
      <c r="G73" s="64" t="s">
        <v>26</v>
      </c>
      <c r="H73" s="61">
        <v>15595</v>
      </c>
    </row>
    <row r="74" spans="1:8" x14ac:dyDescent="0.2">
      <c r="A74" s="5" t="s">
        <v>26</v>
      </c>
      <c r="B74" s="1" t="s">
        <v>33</v>
      </c>
      <c r="C74" s="6">
        <v>2108</v>
      </c>
      <c r="G74" s="64" t="s">
        <v>24</v>
      </c>
      <c r="H74" s="61">
        <v>4504</v>
      </c>
    </row>
    <row r="75" spans="1:8" x14ac:dyDescent="0.2">
      <c r="A75" s="5" t="s">
        <v>27</v>
      </c>
      <c r="B75" s="1" t="s">
        <v>29</v>
      </c>
      <c r="C75" s="6">
        <v>4141</v>
      </c>
      <c r="G75" s="63" t="s">
        <v>35</v>
      </c>
      <c r="H75" s="61">
        <v>39220</v>
      </c>
    </row>
    <row r="76" spans="1:8" x14ac:dyDescent="0.2">
      <c r="A76" s="5" t="s">
        <v>27</v>
      </c>
      <c r="B76" s="1" t="s">
        <v>34</v>
      </c>
      <c r="C76" s="6">
        <v>3162</v>
      </c>
      <c r="G76" s="64" t="s">
        <v>20</v>
      </c>
      <c r="H76" s="61">
        <v>19873</v>
      </c>
    </row>
    <row r="77" spans="1:8" x14ac:dyDescent="0.2">
      <c r="A77" s="5" t="s">
        <v>24</v>
      </c>
      <c r="B77" s="1" t="s">
        <v>32</v>
      </c>
      <c r="C77" s="6">
        <v>2373</v>
      </c>
      <c r="G77" s="64" t="s">
        <v>22</v>
      </c>
      <c r="H77" s="61">
        <v>10058</v>
      </c>
    </row>
    <row r="78" spans="1:8" x14ac:dyDescent="0.2">
      <c r="A78" s="5" t="s">
        <v>21</v>
      </c>
      <c r="B78" s="1" t="s">
        <v>33</v>
      </c>
      <c r="C78" s="6">
        <v>2791</v>
      </c>
      <c r="G78" s="64" t="s">
        <v>26</v>
      </c>
      <c r="H78" s="61">
        <v>4336</v>
      </c>
    </row>
    <row r="79" spans="1:8" x14ac:dyDescent="0.2">
      <c r="A79" s="5" t="s">
        <v>21</v>
      </c>
      <c r="B79" s="1" t="s">
        <v>29</v>
      </c>
      <c r="C79" s="6">
        <v>2252</v>
      </c>
      <c r="G79" s="64" t="s">
        <v>24</v>
      </c>
      <c r="H79" s="61">
        <v>4953</v>
      </c>
    </row>
    <row r="80" spans="1:8" x14ac:dyDescent="0.2">
      <c r="A80" s="5" t="s">
        <v>20</v>
      </c>
      <c r="B80" s="1" t="s">
        <v>28</v>
      </c>
      <c r="C80" s="6">
        <v>4637</v>
      </c>
      <c r="G80" s="63" t="s">
        <v>29</v>
      </c>
      <c r="H80" s="61">
        <v>34497</v>
      </c>
    </row>
    <row r="81" spans="1:8" x14ac:dyDescent="0.2">
      <c r="A81" s="5" t="s">
        <v>22</v>
      </c>
      <c r="B81" s="1" t="s">
        <v>28</v>
      </c>
      <c r="C81" s="6">
        <v>3267</v>
      </c>
      <c r="G81" s="64" t="s">
        <v>20</v>
      </c>
      <c r="H81" s="61">
        <v>3820</v>
      </c>
    </row>
    <row r="82" spans="1:8" x14ac:dyDescent="0.2">
      <c r="A82" s="5" t="s">
        <v>22</v>
      </c>
      <c r="B82" s="1" t="s">
        <v>34</v>
      </c>
      <c r="C82" s="6">
        <v>2133</v>
      </c>
      <c r="G82" s="64" t="s">
        <v>22</v>
      </c>
      <c r="H82" s="61">
        <v>14220</v>
      </c>
    </row>
    <row r="83" spans="1:8" x14ac:dyDescent="0.2">
      <c r="A83" s="5" t="s">
        <v>20</v>
      </c>
      <c r="B83" s="1" t="s">
        <v>30</v>
      </c>
      <c r="C83" s="6">
        <v>3999</v>
      </c>
      <c r="G83" s="64" t="s">
        <v>26</v>
      </c>
      <c r="H83" s="61">
        <v>14023</v>
      </c>
    </row>
    <row r="84" spans="1:8" x14ac:dyDescent="0.2">
      <c r="A84" s="5" t="s">
        <v>24</v>
      </c>
      <c r="B84" s="1" t="s">
        <v>29</v>
      </c>
      <c r="C84" s="6">
        <v>2434</v>
      </c>
      <c r="G84" s="64" t="s">
        <v>24</v>
      </c>
      <c r="H84" s="61">
        <v>2434</v>
      </c>
    </row>
    <row r="85" spans="1:8" x14ac:dyDescent="0.2">
      <c r="A85" s="5" t="s">
        <v>23</v>
      </c>
      <c r="B85" s="1" t="s">
        <v>33</v>
      </c>
      <c r="C85" s="6">
        <v>2680</v>
      </c>
      <c r="G85" s="63" t="s">
        <v>34</v>
      </c>
      <c r="H85" s="61">
        <v>17093</v>
      </c>
    </row>
    <row r="86" spans="1:8" x14ac:dyDescent="0.2">
      <c r="A86" s="5" t="s">
        <v>24</v>
      </c>
      <c r="B86" s="1" t="s">
        <v>30</v>
      </c>
      <c r="C86" s="6">
        <v>4807</v>
      </c>
      <c r="G86" s="64" t="s">
        <v>20</v>
      </c>
      <c r="H86" s="61">
        <v>3067</v>
      </c>
    </row>
    <row r="87" spans="1:8" x14ac:dyDescent="0.2">
      <c r="A87" s="5" t="s">
        <v>27</v>
      </c>
      <c r="B87" s="1" t="s">
        <v>31</v>
      </c>
      <c r="C87" s="6">
        <v>4052</v>
      </c>
      <c r="G87" s="64" t="s">
        <v>22</v>
      </c>
      <c r="H87" s="61">
        <v>2133</v>
      </c>
    </row>
    <row r="88" spans="1:8" x14ac:dyDescent="0.2">
      <c r="A88" s="5" t="s">
        <v>21</v>
      </c>
      <c r="B88" s="1" t="s">
        <v>33</v>
      </c>
      <c r="C88" s="6">
        <v>3148</v>
      </c>
      <c r="G88" s="64" t="s">
        <v>26</v>
      </c>
      <c r="H88" s="61">
        <v>3493</v>
      </c>
    </row>
    <row r="89" spans="1:8" x14ac:dyDescent="0.2">
      <c r="A89" s="5" t="s">
        <v>25</v>
      </c>
      <c r="B89" s="1" t="s">
        <v>35</v>
      </c>
      <c r="C89" s="6">
        <v>3859</v>
      </c>
      <c r="G89" s="64" t="s">
        <v>24</v>
      </c>
      <c r="H89" s="61">
        <v>8400</v>
      </c>
    </row>
    <row r="90" spans="1:8" x14ac:dyDescent="0.2">
      <c r="A90" s="5" t="s">
        <v>21</v>
      </c>
      <c r="B90" s="1" t="s">
        <v>33</v>
      </c>
      <c r="C90" s="6">
        <v>3640</v>
      </c>
      <c r="G90" s="63" t="s">
        <v>30</v>
      </c>
      <c r="H90" s="61">
        <v>53291</v>
      </c>
    </row>
    <row r="91" spans="1:8" x14ac:dyDescent="0.2">
      <c r="A91" s="5" t="s">
        <v>22</v>
      </c>
      <c r="B91" s="1" t="s">
        <v>33</v>
      </c>
      <c r="C91" s="6">
        <v>4441</v>
      </c>
      <c r="G91" s="64" t="s">
        <v>20</v>
      </c>
      <c r="H91" s="61">
        <v>8944</v>
      </c>
    </row>
    <row r="92" spans="1:8" x14ac:dyDescent="0.2">
      <c r="A92" s="5" t="s">
        <v>21</v>
      </c>
      <c r="B92" s="1" t="s">
        <v>32</v>
      </c>
      <c r="C92" s="6">
        <v>2655</v>
      </c>
      <c r="G92" s="64" t="s">
        <v>22</v>
      </c>
      <c r="H92" s="61">
        <v>22169</v>
      </c>
    </row>
    <row r="93" spans="1:8" x14ac:dyDescent="0.2">
      <c r="A93" s="5" t="s">
        <v>26</v>
      </c>
      <c r="B93" s="1" t="s">
        <v>33</v>
      </c>
      <c r="C93" s="6">
        <v>4274</v>
      </c>
      <c r="G93" s="64" t="s">
        <v>26</v>
      </c>
      <c r="H93" s="61">
        <v>9889</v>
      </c>
    </row>
    <row r="94" spans="1:8" x14ac:dyDescent="0.2">
      <c r="A94" s="5" t="s">
        <v>27</v>
      </c>
      <c r="B94" s="1" t="s">
        <v>33</v>
      </c>
      <c r="C94" s="6">
        <v>3254</v>
      </c>
      <c r="G94" s="64" t="s">
        <v>24</v>
      </c>
      <c r="H94" s="61">
        <v>12289</v>
      </c>
    </row>
    <row r="95" spans="1:8" x14ac:dyDescent="0.2">
      <c r="A95" s="5" t="s">
        <v>25</v>
      </c>
      <c r="B95" s="1" t="s">
        <v>34</v>
      </c>
      <c r="C95" s="6">
        <v>4500</v>
      </c>
      <c r="G95" s="63" t="s">
        <v>31</v>
      </c>
      <c r="H95" s="61">
        <v>24373</v>
      </c>
    </row>
    <row r="96" spans="1:8" x14ac:dyDescent="0.2">
      <c r="A96" s="5" t="s">
        <v>21</v>
      </c>
      <c r="B96" s="1" t="s">
        <v>30</v>
      </c>
      <c r="C96" s="6">
        <v>4128</v>
      </c>
      <c r="G96" s="64" t="s">
        <v>20</v>
      </c>
      <c r="H96" s="61">
        <v>7660</v>
      </c>
    </row>
    <row r="97" spans="1:8" x14ac:dyDescent="0.2">
      <c r="A97" s="5" t="s">
        <v>24</v>
      </c>
      <c r="B97" s="1" t="s">
        <v>32</v>
      </c>
      <c r="C97" s="6">
        <v>4395</v>
      </c>
      <c r="G97" s="64" t="s">
        <v>22</v>
      </c>
      <c r="H97" s="61">
        <v>10521</v>
      </c>
    </row>
    <row r="98" spans="1:8" x14ac:dyDescent="0.2">
      <c r="A98" s="5" t="s">
        <v>24</v>
      </c>
      <c r="B98" s="1" t="s">
        <v>33</v>
      </c>
      <c r="C98" s="6">
        <v>3735</v>
      </c>
      <c r="G98" s="64" t="s">
        <v>24</v>
      </c>
      <c r="H98" s="61">
        <v>6192</v>
      </c>
    </row>
    <row r="99" spans="1:8" x14ac:dyDescent="0.2">
      <c r="A99" s="5" t="s">
        <v>20</v>
      </c>
      <c r="B99" s="1" t="s">
        <v>35</v>
      </c>
      <c r="C99" s="6">
        <v>4291</v>
      </c>
      <c r="G99" s="63" t="s">
        <v>32</v>
      </c>
      <c r="H99" s="61">
        <v>47455</v>
      </c>
    </row>
    <row r="100" spans="1:8" x14ac:dyDescent="0.2">
      <c r="A100" s="5" t="s">
        <v>25</v>
      </c>
      <c r="B100" s="1" t="s">
        <v>31</v>
      </c>
      <c r="C100" s="6">
        <v>3801</v>
      </c>
      <c r="G100" s="64" t="s">
        <v>20</v>
      </c>
      <c r="H100" s="61">
        <v>17839</v>
      </c>
    </row>
    <row r="101" spans="1:8" x14ac:dyDescent="0.2">
      <c r="A101" s="5" t="s">
        <v>22</v>
      </c>
      <c r="B101" s="1" t="s">
        <v>29</v>
      </c>
      <c r="C101" s="6">
        <v>2835</v>
      </c>
      <c r="G101" s="64" t="s">
        <v>22</v>
      </c>
      <c r="H101" s="61">
        <v>14860</v>
      </c>
    </row>
    <row r="102" spans="1:8" x14ac:dyDescent="0.2">
      <c r="A102" s="5" t="s">
        <v>21</v>
      </c>
      <c r="B102" s="1" t="s">
        <v>30</v>
      </c>
      <c r="C102" s="6">
        <v>3429</v>
      </c>
      <c r="G102" s="64" t="s">
        <v>24</v>
      </c>
      <c r="H102" s="61">
        <v>14756</v>
      </c>
    </row>
    <row r="103" spans="1:8" x14ac:dyDescent="0.2">
      <c r="A103" s="5" t="s">
        <v>22</v>
      </c>
      <c r="B103" s="1" t="s">
        <v>29</v>
      </c>
      <c r="C103" s="6">
        <v>2150</v>
      </c>
      <c r="G103" s="63" t="s">
        <v>73</v>
      </c>
      <c r="H103" s="61">
        <v>309228</v>
      </c>
    </row>
    <row r="104" spans="1:8" x14ac:dyDescent="0.2">
      <c r="A104" s="5" t="s">
        <v>22</v>
      </c>
      <c r="B104" s="1" t="s">
        <v>30</v>
      </c>
      <c r="C104" s="6">
        <v>3792</v>
      </c>
    </row>
    <row r="105" spans="1:8" x14ac:dyDescent="0.2">
      <c r="A105" s="5" t="s">
        <v>24</v>
      </c>
      <c r="B105" s="1" t="s">
        <v>35</v>
      </c>
      <c r="C105" s="6">
        <v>4953</v>
      </c>
    </row>
    <row r="106" spans="1:8" x14ac:dyDescent="0.2">
      <c r="A106" s="5" t="s">
        <v>27</v>
      </c>
      <c r="B106" s="1" t="s">
        <v>29</v>
      </c>
      <c r="C106" s="6">
        <v>3191</v>
      </c>
    </row>
    <row r="107" spans="1:8" x14ac:dyDescent="0.2">
      <c r="A107" s="5" t="s">
        <v>26</v>
      </c>
      <c r="B107" s="1" t="s">
        <v>34</v>
      </c>
      <c r="C107" s="6">
        <v>3493</v>
      </c>
    </row>
    <row r="108" spans="1:8" x14ac:dyDescent="0.2">
      <c r="A108" s="5" t="s">
        <v>22</v>
      </c>
      <c r="B108" s="1" t="s">
        <v>35</v>
      </c>
      <c r="C108" s="6">
        <v>3559</v>
      </c>
    </row>
    <row r="109" spans="1:8" x14ac:dyDescent="0.2">
      <c r="A109" s="5" t="s">
        <v>24</v>
      </c>
      <c r="B109" s="1" t="s">
        <v>34</v>
      </c>
      <c r="C109" s="6">
        <v>4462</v>
      </c>
    </row>
    <row r="110" spans="1:8" x14ac:dyDescent="0.2">
      <c r="A110" s="5" t="s">
        <v>23</v>
      </c>
      <c r="B110" s="1" t="s">
        <v>30</v>
      </c>
      <c r="C110" s="6">
        <v>3021</v>
      </c>
    </row>
    <row r="111" spans="1:8" x14ac:dyDescent="0.2">
      <c r="A111" s="5" t="s">
        <v>27</v>
      </c>
      <c r="B111" s="1" t="s">
        <v>28</v>
      </c>
      <c r="C111" s="6">
        <v>2249</v>
      </c>
    </row>
    <row r="112" spans="1:8" x14ac:dyDescent="0.2">
      <c r="A112" s="5" t="s">
        <v>20</v>
      </c>
      <c r="B112" s="1" t="s">
        <v>29</v>
      </c>
      <c r="C112" s="6">
        <v>3820</v>
      </c>
    </row>
    <row r="113" spans="1:3" x14ac:dyDescent="0.2">
      <c r="A113" s="5" t="s">
        <v>26</v>
      </c>
      <c r="B113" s="1" t="s">
        <v>30</v>
      </c>
      <c r="C113" s="6">
        <v>2009</v>
      </c>
    </row>
    <row r="114" spans="1:3" x14ac:dyDescent="0.2">
      <c r="A114" s="5" t="s">
        <v>27</v>
      </c>
      <c r="B114" s="1" t="s">
        <v>30</v>
      </c>
      <c r="C114" s="6">
        <v>4610</v>
      </c>
    </row>
    <row r="115" spans="1:3" x14ac:dyDescent="0.2">
      <c r="A115" s="5" t="s">
        <v>23</v>
      </c>
      <c r="B115" s="1" t="s">
        <v>33</v>
      </c>
      <c r="C115" s="6">
        <v>2485</v>
      </c>
    </row>
    <row r="116" spans="1:3" x14ac:dyDescent="0.2">
      <c r="A116" s="5" t="s">
        <v>22</v>
      </c>
      <c r="B116" s="1" t="s">
        <v>32</v>
      </c>
      <c r="C116" s="6">
        <v>4224</v>
      </c>
    </row>
    <row r="117" spans="1:3" x14ac:dyDescent="0.2">
      <c r="A117" s="5" t="s">
        <v>25</v>
      </c>
      <c r="B117" s="1" t="s">
        <v>32</v>
      </c>
      <c r="C117" s="6">
        <v>3371</v>
      </c>
    </row>
    <row r="118" spans="1:3" x14ac:dyDescent="0.2">
      <c r="A118" s="5" t="s">
        <v>20</v>
      </c>
      <c r="B118" s="1" t="s">
        <v>32</v>
      </c>
      <c r="C118" s="6">
        <v>2323</v>
      </c>
    </row>
    <row r="119" spans="1:3" x14ac:dyDescent="0.2">
      <c r="A119" s="5" t="s">
        <v>22</v>
      </c>
      <c r="B119" s="1" t="s">
        <v>29</v>
      </c>
      <c r="C119" s="6">
        <v>4548</v>
      </c>
    </row>
    <row r="120" spans="1:3" x14ac:dyDescent="0.2">
      <c r="A120" s="5" t="s">
        <v>26</v>
      </c>
      <c r="B120" s="1" t="s">
        <v>30</v>
      </c>
      <c r="C120" s="6">
        <v>4526</v>
      </c>
    </row>
    <row r="121" spans="1:3" x14ac:dyDescent="0.2">
      <c r="A121" s="5" t="s">
        <v>21</v>
      </c>
      <c r="B121" s="1" t="s">
        <v>30</v>
      </c>
      <c r="C121" s="6">
        <v>2433</v>
      </c>
    </row>
    <row r="122" spans="1:3" x14ac:dyDescent="0.2">
      <c r="A122" s="5" t="s">
        <v>23</v>
      </c>
      <c r="B122" s="1" t="s">
        <v>33</v>
      </c>
      <c r="C122" s="6">
        <v>4826</v>
      </c>
    </row>
    <row r="123" spans="1:3" x14ac:dyDescent="0.2">
      <c r="A123" s="5" t="s">
        <v>26</v>
      </c>
      <c r="B123" s="1" t="s">
        <v>28</v>
      </c>
      <c r="C123" s="6">
        <v>3305</v>
      </c>
    </row>
    <row r="124" spans="1:3" x14ac:dyDescent="0.2">
      <c r="A124" s="5" t="s">
        <v>25</v>
      </c>
      <c r="B124" s="1" t="s">
        <v>33</v>
      </c>
      <c r="C124" s="6">
        <v>4791</v>
      </c>
    </row>
    <row r="125" spans="1:3" x14ac:dyDescent="0.2">
      <c r="A125" s="5" t="s">
        <v>23</v>
      </c>
      <c r="B125" s="1" t="s">
        <v>34</v>
      </c>
      <c r="C125" s="6">
        <v>4373</v>
      </c>
    </row>
    <row r="126" spans="1:3" x14ac:dyDescent="0.2">
      <c r="A126" s="5" t="s">
        <v>20</v>
      </c>
      <c r="B126" s="1" t="s">
        <v>28</v>
      </c>
      <c r="C126" s="6">
        <v>2428</v>
      </c>
    </row>
    <row r="127" spans="1:3" x14ac:dyDescent="0.2">
      <c r="A127" s="5" t="s">
        <v>27</v>
      </c>
      <c r="B127" s="1" t="s">
        <v>31</v>
      </c>
      <c r="C127" s="6">
        <v>3047</v>
      </c>
    </row>
    <row r="128" spans="1:3" x14ac:dyDescent="0.2">
      <c r="A128" s="5" t="s">
        <v>26</v>
      </c>
      <c r="B128" s="1" t="s">
        <v>29</v>
      </c>
      <c r="C128" s="6">
        <v>3249</v>
      </c>
    </row>
    <row r="129" spans="1:3" x14ac:dyDescent="0.2">
      <c r="A129" s="5" t="s">
        <v>24</v>
      </c>
      <c r="B129" s="1" t="s">
        <v>34</v>
      </c>
      <c r="C129" s="6">
        <v>3938</v>
      </c>
    </row>
    <row r="130" spans="1:3" x14ac:dyDescent="0.2">
      <c r="A130" s="5" t="s">
        <v>20</v>
      </c>
      <c r="B130" s="1" t="s">
        <v>34</v>
      </c>
      <c r="C130" s="6">
        <v>3067</v>
      </c>
    </row>
    <row r="131" spans="1:3" x14ac:dyDescent="0.2">
      <c r="A131" s="5" t="s">
        <v>23</v>
      </c>
      <c r="B131" s="1" t="s">
        <v>35</v>
      </c>
      <c r="C131" s="6">
        <v>2791</v>
      </c>
    </row>
    <row r="132" spans="1:3" x14ac:dyDescent="0.2">
      <c r="A132" s="5" t="s">
        <v>20</v>
      </c>
      <c r="B132" s="1" t="s">
        <v>35</v>
      </c>
      <c r="C132" s="6">
        <v>3686</v>
      </c>
    </row>
    <row r="133" spans="1:3" x14ac:dyDescent="0.2">
      <c r="A133" s="5" t="s">
        <v>20</v>
      </c>
      <c r="B133" s="1" t="s">
        <v>35</v>
      </c>
      <c r="C133" s="6">
        <v>3966</v>
      </c>
    </row>
    <row r="134" spans="1:3" x14ac:dyDescent="0.2">
      <c r="A134" s="5" t="s">
        <v>22</v>
      </c>
      <c r="B134" s="1" t="s">
        <v>32</v>
      </c>
      <c r="C134" s="6">
        <v>3778</v>
      </c>
    </row>
    <row r="135" spans="1:3" x14ac:dyDescent="0.2">
      <c r="A135" s="5" t="s">
        <v>25</v>
      </c>
      <c r="B135" s="1" t="s">
        <v>28</v>
      </c>
      <c r="C135" s="6">
        <v>4417</v>
      </c>
    </row>
    <row r="136" spans="1:3" x14ac:dyDescent="0.2">
      <c r="A136" s="5" t="s">
        <v>25</v>
      </c>
      <c r="B136" s="1" t="s">
        <v>30</v>
      </c>
      <c r="C136" s="6">
        <v>4279</v>
      </c>
    </row>
    <row r="137" spans="1:3" x14ac:dyDescent="0.2">
      <c r="A137" s="5" t="s">
        <v>22</v>
      </c>
      <c r="B137" s="1" t="s">
        <v>31</v>
      </c>
      <c r="C137" s="6">
        <v>3082</v>
      </c>
    </row>
    <row r="138" spans="1:3" x14ac:dyDescent="0.2">
      <c r="A138" s="5" t="s">
        <v>24</v>
      </c>
      <c r="B138" s="1" t="s">
        <v>31</v>
      </c>
      <c r="C138" s="6">
        <v>4078</v>
      </c>
    </row>
    <row r="139" spans="1:3" x14ac:dyDescent="0.2">
      <c r="A139" s="5" t="s">
        <v>24</v>
      </c>
      <c r="B139" s="1" t="s">
        <v>33</v>
      </c>
      <c r="C139" s="6">
        <v>4916</v>
      </c>
    </row>
    <row r="140" spans="1:3" x14ac:dyDescent="0.2">
      <c r="A140" s="5" t="s">
        <v>21</v>
      </c>
      <c r="B140" s="1" t="s">
        <v>33</v>
      </c>
      <c r="C140" s="6">
        <v>3046</v>
      </c>
    </row>
    <row r="141" spans="1:3" x14ac:dyDescent="0.2">
      <c r="A141" s="5" t="s">
        <v>22</v>
      </c>
      <c r="B141" s="1" t="s">
        <v>31</v>
      </c>
      <c r="C141" s="6">
        <v>2501</v>
      </c>
    </row>
    <row r="142" spans="1:3" x14ac:dyDescent="0.2">
      <c r="A142" s="5" t="s">
        <v>26</v>
      </c>
      <c r="B142" s="1" t="s">
        <v>28</v>
      </c>
      <c r="C142" s="6">
        <v>4251</v>
      </c>
    </row>
    <row r="143" spans="1:3" x14ac:dyDescent="0.2">
      <c r="A143" s="5" t="s">
        <v>27</v>
      </c>
      <c r="B143" s="1" t="s">
        <v>30</v>
      </c>
      <c r="C143" s="6">
        <v>2773</v>
      </c>
    </row>
    <row r="144" spans="1:3" x14ac:dyDescent="0.2">
      <c r="A144" s="5" t="s">
        <v>21</v>
      </c>
      <c r="B144" s="1" t="s">
        <v>28</v>
      </c>
      <c r="C144" s="6">
        <v>4942</v>
      </c>
    </row>
    <row r="145" spans="1:3" x14ac:dyDescent="0.2">
      <c r="A145" s="5" t="s">
        <v>20</v>
      </c>
      <c r="B145" s="1" t="s">
        <v>32</v>
      </c>
      <c r="C145" s="6">
        <v>2258</v>
      </c>
    </row>
    <row r="146" spans="1:3" x14ac:dyDescent="0.2">
      <c r="A146" s="5" t="s">
        <v>26</v>
      </c>
      <c r="B146" s="1" t="s">
        <v>29</v>
      </c>
      <c r="C146" s="6">
        <v>2525</v>
      </c>
    </row>
    <row r="147" spans="1:3" x14ac:dyDescent="0.2">
      <c r="A147" s="5" t="s">
        <v>22</v>
      </c>
      <c r="B147" s="1" t="s">
        <v>30</v>
      </c>
      <c r="C147" s="6">
        <v>4057</v>
      </c>
    </row>
    <row r="148" spans="1:3" x14ac:dyDescent="0.2">
      <c r="A148" s="5" t="s">
        <v>22</v>
      </c>
      <c r="B148" s="1" t="s">
        <v>35</v>
      </c>
      <c r="C148" s="6">
        <v>2384</v>
      </c>
    </row>
    <row r="149" spans="1:3" ht="15" thickBot="1" x14ac:dyDescent="0.25">
      <c r="A149" s="7" t="s">
        <v>21</v>
      </c>
      <c r="B149" s="8" t="s">
        <v>28</v>
      </c>
      <c r="C149" s="9">
        <v>4607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2 q Q U S y b 7 p L y n A A A A + A A A A B I A H A B D b 2 5 m a W c v U G F j a 2 F n Z S 5 4 b W w g o h g A K K A U A A A A A A A A A A A A A A A A A A A A A A A A A A A A h Y 9 L C s I w G I S v U r J v X h a R 8 j d d u L U g F M V t i L E N t q k 0 q e n d X H g k r 2 B B q + 6 E 2 c z w D c w 8 b n f I x 7 a J r r p 3 p r M Z Y p i i S F v V H Y 2 t M j T 4 U 7 x C u Y C t V G d Z 6 W i C r U t H Z z J U e 3 9 J C Q k h 4 L D A X V 8 R T i k j h 2 J T q l q 3 M j b W e W m V R p / W 8 X 8 L C d i / x g i O k 0 l L x j B P G J A 5 h s L Y L 8 K n x Z g C + Q l h P T R + 6 L X Q N t 6 V Q G Y L 5 P 1 C P A F Q S w M E F A A C A A g A 2 q Q U 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q k F E s o i k e 4 D g A A A B E A A A A T A B w A R m 9 y b X V s Y X M v U 2 V j d G l v b j E u b S C i G A A o o B Q A A A A A A A A A A A A A A A A A A A A A A A A A A A A r T k 0 u y c z P U w i G 0 I b W A F B L A Q I t A B Q A A g A I A N q k F E s m + 6 S 8 p w A A A P g A A A A S A A A A A A A A A A A A A A A A A A A A A A B D b 2 5 m a W c v U G F j a 2 F n Z S 5 4 b W x Q S w E C L Q A U A A I A C A D a p B R L D 8 r p q 6 Q A A A D p A A A A E w A A A A A A A A A A A A A A A A D z A A A A W 0 N v b n R l b n R f V H l w Z X N d L n h t b F B L A Q I t A B Q A A g A I A N q k F E 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2 v X X R U K l S 6 I P 2 M U W M Y k i A A A A A A I A A A A A A B B m A A A A A Q A A I A A A A C q B u N 1 s A g e X 3 v u Q 1 K a A 7 9 7 2 1 s Z r B X o d e e f O J y h D x z 6 k A A A A A A 6 A A A A A A g A A I A A A A I T A Y l Z m p y Q 8 p b 7 H T 3 e + a J 4 3 E K 4 P e r D / G L q Y Q X y / 0 n q 1 U A A A A O Y C F 6 u + H L O a 1 n c U k k o Q j x a 7 n B L V Q g H 2 o 3 m 6 5 j k n T x p j 4 k U X y W n z i a c 0 A H I 6 i 1 B c d 1 g N r m c / N 7 Z N 9 R 3 P 3 B h G E F T j t y o V 4 G A 5 U C Z + r r N H T d J n Q A A A A F m k n m z T H j R e g 1 V r i a Q d i X b G h C s a N y a O y 5 R L X w z Y u G w e 8 G F 1 Q 1 q + f D h Y 4 / L c u 7 3 2 q F 9 u q D g r 7 w 9 4 s y j v 9 0 w B 3 G I = < / D a t a M a s h u p > 
</file>

<file path=customXml/itemProps1.xml><?xml version="1.0" encoding="utf-8"?>
<ds:datastoreItem xmlns:ds="http://schemas.openxmlformats.org/officeDocument/2006/customXml" ds:itemID="{FAC5B1D2-C77D-4DDB-BE51-1E21B78DDE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Main</vt:lpstr>
      <vt:lpstr>Simulation</vt:lpstr>
      <vt:lpstr>Pivot Table</vt:lpstr>
      <vt:lpstr>CostTable</vt:lpstr>
      <vt:lpstr>DemandTable</vt:lpstr>
      <vt:lpstr>DPrice</vt:lpstr>
      <vt:lpstr>RPrice</vt:lpstr>
      <vt:lpstr>Updated_demand</vt:lpstr>
      <vt:lpstr>updated_production</vt:lpstr>
      <vt:lpstr>updated_selling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Avanti</dc:creator>
  <cp:lastModifiedBy>VARUN</cp:lastModifiedBy>
  <dcterms:created xsi:type="dcterms:W3CDTF">2017-08-21T01:36:49Z</dcterms:created>
  <dcterms:modified xsi:type="dcterms:W3CDTF">2018-03-12T01:32:57Z</dcterms:modified>
</cp:coreProperties>
</file>