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bsmith1\Documents\github\county-level-analysis\"/>
    </mc:Choice>
  </mc:AlternateContent>
  <xr:revisionPtr revIDLastSave="0" documentId="13_ncr:1_{E02B92E5-E9AC-4A37-A51A-4622B962CAEB}" xr6:coauthVersionLast="36" xr6:coauthVersionMax="36" xr10:uidLastSave="{00000000-0000-0000-0000-000000000000}"/>
  <bookViews>
    <workbookView xWindow="0" yWindow="0" windowWidth="21570" windowHeight="9330" xr2:uid="{359B99AF-DC3B-49F7-AE40-0D5BC1955A19}"/>
  </bookViews>
  <sheets>
    <sheet name="100N - Quartile" sheetId="1" r:id="rId1"/>
    <sheet name="100C - Quartile" sheetId="2" r:id="rId2"/>
    <sheet name="50N - Presence" sheetId="3" r:id="rId3"/>
    <sheet name="50C - Quartile" sheetId="4" r:id="rId4"/>
    <sheet name="100N - Presenc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12" i="5" s="1"/>
  <c r="D10" i="5"/>
  <c r="F10" i="5" s="1"/>
  <c r="E3" i="5"/>
  <c r="E5" i="5" s="1"/>
  <c r="D3" i="5"/>
  <c r="F3" i="5" s="1"/>
  <c r="E10" i="4"/>
  <c r="E12" i="4" s="1"/>
  <c r="D10" i="4"/>
  <c r="F10" i="4" s="1"/>
  <c r="E3" i="4"/>
  <c r="E5" i="4" s="1"/>
  <c r="D3" i="4"/>
  <c r="F3" i="4" s="1"/>
  <c r="E10" i="3"/>
  <c r="E12" i="3" s="1"/>
  <c r="D10" i="3"/>
  <c r="F10" i="3" s="1"/>
  <c r="E3" i="3"/>
  <c r="E5" i="3" s="1"/>
  <c r="D3" i="3"/>
  <c r="F3" i="3" s="1"/>
  <c r="E10" i="2"/>
  <c r="E12" i="2" s="1"/>
  <c r="D10" i="2"/>
  <c r="F10" i="2" s="1"/>
  <c r="E3" i="2"/>
  <c r="D3" i="2"/>
  <c r="F3" i="2" s="1"/>
  <c r="E10" i="1"/>
  <c r="E12" i="1" s="1"/>
  <c r="D10" i="1"/>
  <c r="F10" i="1" s="1"/>
  <c r="E3" i="1"/>
  <c r="E5" i="1" s="1"/>
  <c r="D3" i="1"/>
  <c r="F3" i="1" s="1"/>
  <c r="H3" i="1" l="1"/>
  <c r="H5" i="1" s="1"/>
  <c r="G3" i="1"/>
  <c r="G5" i="1" s="1"/>
  <c r="F6" i="1" s="1"/>
  <c r="G3" i="5"/>
  <c r="G5" i="5" s="1"/>
  <c r="H3" i="5"/>
  <c r="H5" i="5" s="1"/>
  <c r="F6" i="5" s="1"/>
  <c r="G10" i="5"/>
  <c r="G12" i="5" s="1"/>
  <c r="F13" i="5" s="1"/>
  <c r="H10" i="5"/>
  <c r="H12" i="5" s="1"/>
  <c r="G3" i="4"/>
  <c r="G5" i="4" s="1"/>
  <c r="F6" i="4" s="1"/>
  <c r="H3" i="4"/>
  <c r="H5" i="4" s="1"/>
  <c r="G10" i="4"/>
  <c r="G12" i="4" s="1"/>
  <c r="F13" i="4" s="1"/>
  <c r="H10" i="4"/>
  <c r="H12" i="4" s="1"/>
  <c r="G3" i="3"/>
  <c r="G5" i="3" s="1"/>
  <c r="H3" i="3"/>
  <c r="H5" i="3" s="1"/>
  <c r="F6" i="3" s="1"/>
  <c r="G10" i="3"/>
  <c r="G12" i="3" s="1"/>
  <c r="F13" i="3" s="1"/>
  <c r="H10" i="3"/>
  <c r="H12" i="3" s="1"/>
  <c r="H3" i="2"/>
  <c r="H5" i="2" s="1"/>
  <c r="G3" i="2"/>
  <c r="G5" i="2" s="1"/>
  <c r="G10" i="2"/>
  <c r="G12" i="2" s="1"/>
  <c r="F13" i="2" s="1"/>
  <c r="E5" i="2"/>
  <c r="F6" i="2" s="1"/>
  <c r="H10" i="2"/>
  <c r="H12" i="2" s="1"/>
  <c r="H10" i="1"/>
  <c r="H12" i="1" s="1"/>
  <c r="G10" i="1"/>
  <c r="G12" i="1" s="1"/>
  <c r="F13" i="1" s="1"/>
</calcChain>
</file>

<file path=xl/sharedStrings.xml><?xml version="1.0" encoding="utf-8"?>
<sst xmlns="http://schemas.openxmlformats.org/spreadsheetml/2006/main" count="55" uniqueCount="11">
  <si>
    <t>std</t>
  </si>
  <si>
    <t>adj</t>
  </si>
  <si>
    <t>mean</t>
  </si>
  <si>
    <t>100N - Quartile</t>
  </si>
  <si>
    <t>Baseline</t>
  </si>
  <si>
    <t>Baseline + Temporal</t>
  </si>
  <si>
    <t>100C - Quartile</t>
  </si>
  <si>
    <t>Final</t>
  </si>
  <si>
    <t>50N - Presence</t>
  </si>
  <si>
    <t>50C - Quartile</t>
  </si>
  <si>
    <t>100N -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</si>
</sst>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0F55-30D2-4295-A8CC-BFF072A05958}">
  <dimension ref="A1:H14"/>
  <sheetViews>
    <sheetView tabSelected="1" workbookViewId="0">
      <selection activeCell="M8" sqref="M8"/>
    </sheetView>
  </sheetViews>
  <sheetFormatPr defaultRowHeight="15" x14ac:dyDescent="0.25"/>
  <cols>
    <col min="6" max="6" width="17.5703125" bestFit="1" customWidth="1"/>
  </cols>
  <sheetData>
    <row r="1" spans="1:8" x14ac:dyDescent="0.25">
      <c r="A1" t="s">
        <v>3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0.72166143443612596</v>
      </c>
      <c r="D3">
        <f>_xlfn.STDEV.S(B3:B7)</f>
        <v>7.6237732393823468E-3</v>
      </c>
      <c r="E3">
        <f>AVERAGE(B3:B7)</f>
        <v>0.72841844832672742</v>
      </c>
      <c r="F3">
        <f>2.776*D3</f>
        <v>2.1163594512525395E-2</v>
      </c>
      <c r="G3">
        <f>E3-F3</f>
        <v>0.70725485381420206</v>
      </c>
      <c r="H3">
        <f>E3+F3</f>
        <v>0.74958204283925278</v>
      </c>
    </row>
    <row r="4" spans="1:8" x14ac:dyDescent="0.25">
      <c r="B4" s="4">
        <v>0.72801897740459998</v>
      </c>
    </row>
    <row r="5" spans="1:8" ht="15.75" thickBot="1" x14ac:dyDescent="0.3">
      <c r="B5" s="4">
        <v>0.72017128690556598</v>
      </c>
      <c r="E5">
        <f t="shared" ref="E5" si="0">ROUND(E3,3)</f>
        <v>0.72799999999999998</v>
      </c>
      <c r="G5">
        <f>ROUND(G3,3)</f>
        <v>0.70699999999999996</v>
      </c>
      <c r="H5">
        <f>ROUND(H3,3)</f>
        <v>0.75</v>
      </c>
    </row>
    <row r="6" spans="1:8" ht="15.75" thickBot="1" x14ac:dyDescent="0.3">
      <c r="B6" s="4">
        <v>0.73621781561461797</v>
      </c>
      <c r="E6" s="1" t="s">
        <v>7</v>
      </c>
      <c r="F6" s="2" t="str">
        <f>_xlfn.CONCAT(E5," (",G5,"-",H5,")")</f>
        <v>0.728 (0.707-0.75)</v>
      </c>
    </row>
    <row r="7" spans="1:8" ht="15.75" thickBot="1" x14ac:dyDescent="0.3">
      <c r="B7" s="5">
        <v>0.736022727272727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>
        <v>0.69519439748852896</v>
      </c>
      <c r="D10">
        <f>_xlfn.STDEV.S(B10:B14)</f>
        <v>1.8413591841808585E-2</v>
      </c>
      <c r="E10">
        <f>AVERAGE(B10:B14)</f>
        <v>0.702348658552439</v>
      </c>
      <c r="F10">
        <f>2.776*D10</f>
        <v>5.1116130952860626E-2</v>
      </c>
      <c r="G10">
        <f>E10-F10</f>
        <v>0.65123252759957839</v>
      </c>
      <c r="H10">
        <f>E10+F10</f>
        <v>0.7534647895052996</v>
      </c>
    </row>
    <row r="11" spans="1:8" x14ac:dyDescent="0.25">
      <c r="B11" s="4">
        <v>0.68037920677179298</v>
      </c>
    </row>
    <row r="12" spans="1:8" ht="15.75" thickBot="1" x14ac:dyDescent="0.3">
      <c r="B12" s="4">
        <v>0.69395988280369603</v>
      </c>
      <c r="E12">
        <f t="shared" ref="E12" si="1">ROUND(E10,3)</f>
        <v>0.70199999999999996</v>
      </c>
      <c r="G12">
        <f>ROUND(G10,3)</f>
        <v>0.65100000000000002</v>
      </c>
      <c r="H12">
        <f>ROUND(H10,3)</f>
        <v>0.753</v>
      </c>
    </row>
    <row r="13" spans="1:8" ht="15.75" thickBot="1" x14ac:dyDescent="0.3">
      <c r="B13" s="4">
        <v>0.72602609357696501</v>
      </c>
      <c r="E13" s="1" t="s">
        <v>7</v>
      </c>
      <c r="F13" s="2" t="str">
        <f>_xlfn.CONCAT(E12," (",G12,"-",H12,")")</f>
        <v>0.702 (0.651-0.753)</v>
      </c>
    </row>
    <row r="14" spans="1:8" ht="15.75" thickBot="1" x14ac:dyDescent="0.3">
      <c r="B14" s="5">
        <v>0.71618371212121201</v>
      </c>
    </row>
  </sheetData>
  <mergeCells count="2">
    <mergeCell ref="D1:F1"/>
    <mergeCell ref="D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F096-B8AD-400A-995C-AAC099D3B784}">
  <dimension ref="A1:H14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t="s">
        <v>6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0.74397138929372397</v>
      </c>
      <c r="D3">
        <f>_xlfn.STDEV.S(B3:B7)</f>
        <v>7.7635836960871937E-2</v>
      </c>
      <c r="E3">
        <f>AVERAGE(B3:B7)</f>
        <v>0.6917991842992508</v>
      </c>
      <c r="F3">
        <f>2.776*D3</f>
        <v>0.21551708340338049</v>
      </c>
      <c r="G3">
        <f>E3-F3</f>
        <v>0.47628210089587031</v>
      </c>
      <c r="H3">
        <f>E3+F3</f>
        <v>0.9073162677026313</v>
      </c>
    </row>
    <row r="4" spans="1:8" x14ac:dyDescent="0.25">
      <c r="B4" s="4">
        <v>0.61344890908524996</v>
      </c>
    </row>
    <row r="5" spans="1:8" ht="15.75" thickBot="1" x14ac:dyDescent="0.3">
      <c r="B5" s="4">
        <v>0.76704186557040899</v>
      </c>
      <c r="E5">
        <f t="shared" ref="E5" si="0">ROUND(E3,3)</f>
        <v>0.69199999999999995</v>
      </c>
      <c r="G5">
        <f>ROUND(G3,3)</f>
        <v>0.47599999999999998</v>
      </c>
      <c r="H5">
        <f>ROUND(H3,3)</f>
        <v>0.90700000000000003</v>
      </c>
    </row>
    <row r="6" spans="1:8" ht="15.75" thickBot="1" x14ac:dyDescent="0.3">
      <c r="B6" s="4">
        <v>0.60252331149193505</v>
      </c>
      <c r="E6" s="1" t="s">
        <v>7</v>
      </c>
      <c r="F6" s="2" t="str">
        <f>_xlfn.CONCAT(E5," (",G5,"-",H5,")")</f>
        <v>0.692 (0.476-0.907)</v>
      </c>
    </row>
    <row r="7" spans="1:8" ht="15.75" thickBot="1" x14ac:dyDescent="0.3">
      <c r="B7" s="5">
        <v>0.73201044605493604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>
        <v>0.70607357334077503</v>
      </c>
      <c r="D10">
        <f>_xlfn.STDEV.S(B10:B14)</f>
        <v>6.683713535686639E-2</v>
      </c>
      <c r="E10">
        <f>AVERAGE(B10:B14)</f>
        <v>0.73077612055799723</v>
      </c>
      <c r="F10">
        <f>2.776*D10</f>
        <v>0.18553988775066108</v>
      </c>
      <c r="G10">
        <f>E10-F10</f>
        <v>0.54523623280733613</v>
      </c>
      <c r="H10">
        <f>E10+F10</f>
        <v>0.91631600830865834</v>
      </c>
    </row>
    <row r="11" spans="1:8" x14ac:dyDescent="0.25">
      <c r="B11" s="4">
        <v>0.62674945791444903</v>
      </c>
    </row>
    <row r="12" spans="1:8" ht="15.75" thickBot="1" x14ac:dyDescent="0.3">
      <c r="B12" s="4">
        <v>0.79836079154197404</v>
      </c>
      <c r="E12">
        <f t="shared" ref="E12" si="1">ROUND(E10,3)</f>
        <v>0.73099999999999998</v>
      </c>
      <c r="G12">
        <f>ROUND(G10,3)</f>
        <v>0.54500000000000004</v>
      </c>
      <c r="H12">
        <f>ROUND(H10,3)</f>
        <v>0.91600000000000004</v>
      </c>
    </row>
    <row r="13" spans="1:8" ht="15.75" thickBot="1" x14ac:dyDescent="0.3">
      <c r="B13" s="4">
        <v>0.76147723454300997</v>
      </c>
      <c r="E13" s="1" t="s">
        <v>7</v>
      </c>
      <c r="F13" s="2" t="str">
        <f>_xlfn.CONCAT(E12," (",G12,"-",H12,")")</f>
        <v>0.731 (0.545-0.916)</v>
      </c>
    </row>
    <row r="14" spans="1:8" ht="15.75" thickBot="1" x14ac:dyDescent="0.3">
      <c r="B14" s="5">
        <v>0.76121954544977799</v>
      </c>
    </row>
  </sheetData>
  <mergeCells count="2">
    <mergeCell ref="D1:F1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84CF-E65D-48B6-AE6E-A14964E8FB52}">
  <dimension ref="A1:H14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t="s">
        <v>8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0.74338598464472505</v>
      </c>
      <c r="D3">
        <f>_xlfn.STDEV.S(B3:B7)</f>
        <v>1.8048028971712173E-2</v>
      </c>
      <c r="E3">
        <f>AVERAGE(B3:B7)</f>
        <v>0.71212275729771934</v>
      </c>
      <c r="F3">
        <f>2.776*D3</f>
        <v>5.0101328425472991E-2</v>
      </c>
      <c r="G3">
        <f>E3-F3</f>
        <v>0.66202142887224635</v>
      </c>
      <c r="H3">
        <f>E3+F3</f>
        <v>0.76222408572319233</v>
      </c>
    </row>
    <row r="4" spans="1:8" x14ac:dyDescent="0.25">
      <c r="B4" s="4">
        <v>0.70203181905309497</v>
      </c>
    </row>
    <row r="5" spans="1:8" ht="15.75" thickBot="1" x14ac:dyDescent="0.3">
      <c r="B5" s="4">
        <v>0.70317381189764006</v>
      </c>
      <c r="E5">
        <f t="shared" ref="E5" si="0">ROUND(E3,3)</f>
        <v>0.71199999999999997</v>
      </c>
      <c r="G5">
        <f>ROUND(G3,3)</f>
        <v>0.66200000000000003</v>
      </c>
      <c r="H5">
        <f>ROUND(H3,3)</f>
        <v>0.76200000000000001</v>
      </c>
    </row>
    <row r="6" spans="1:8" ht="15.75" thickBot="1" x14ac:dyDescent="0.3">
      <c r="B6" s="4">
        <v>0.700140809011776</v>
      </c>
      <c r="E6" s="1" t="s">
        <v>7</v>
      </c>
      <c r="F6" s="2" t="str">
        <f>_xlfn.CONCAT(E5," (",G5,"-",H5,")")</f>
        <v>0.712 (0.662-0.762)</v>
      </c>
    </row>
    <row r="7" spans="1:8" ht="15.75" thickBot="1" x14ac:dyDescent="0.3">
      <c r="B7" s="5">
        <v>0.71188136188136097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>
        <v>0.71763085399449</v>
      </c>
      <c r="D10">
        <f>_xlfn.STDEV.S(B10:B14)</f>
        <v>1.677543574568368E-2</v>
      </c>
      <c r="E10">
        <f>AVERAGE(B10:B14)</f>
        <v>0.70490618214809186</v>
      </c>
      <c r="F10">
        <f>2.776*D10</f>
        <v>4.6568609630017889E-2</v>
      </c>
      <c r="G10">
        <f>E10-F10</f>
        <v>0.65833757251807401</v>
      </c>
      <c r="H10">
        <f>E10+F10</f>
        <v>0.75147479177810972</v>
      </c>
    </row>
    <row r="11" spans="1:8" x14ac:dyDescent="0.25">
      <c r="B11" s="4">
        <v>0.67792357154059202</v>
      </c>
    </row>
    <row r="12" spans="1:8" ht="15.75" thickBot="1" x14ac:dyDescent="0.3">
      <c r="B12" s="4">
        <v>0.71841974077766602</v>
      </c>
      <c r="E12">
        <f t="shared" ref="E12" si="1">ROUND(E10,3)</f>
        <v>0.70499999999999996</v>
      </c>
      <c r="G12">
        <f>ROUND(G10,3)</f>
        <v>0.65800000000000003</v>
      </c>
      <c r="H12">
        <f>ROUND(H10,3)</f>
        <v>0.751</v>
      </c>
    </row>
    <row r="13" spans="1:8" ht="15.75" thickBot="1" x14ac:dyDescent="0.3">
      <c r="B13" s="4">
        <v>0.700140809011776</v>
      </c>
      <c r="E13" s="1" t="s">
        <v>7</v>
      </c>
      <c r="F13" s="2" t="str">
        <f>_xlfn.CONCAT(E12," (",G12,"-",H12,")")</f>
        <v>0.705 (0.658-0.751)</v>
      </c>
    </row>
    <row r="14" spans="1:8" ht="15.75" thickBot="1" x14ac:dyDescent="0.3">
      <c r="B14" s="5">
        <v>0.71041593541593495</v>
      </c>
    </row>
  </sheetData>
  <mergeCells count="2">
    <mergeCell ref="D1:F1"/>
    <mergeCell ref="D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83F2-F61F-43BC-80AF-DDAF2032F9E0}">
  <dimension ref="A1:H14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t="s">
        <v>9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0.73530548176768895</v>
      </c>
      <c r="D3">
        <f>_xlfn.STDEV.S(B3:B7)</f>
        <v>2.5216834740647908E-2</v>
      </c>
      <c r="E3">
        <f>AVERAGE(B3:B7)</f>
        <v>0.7449084493651883</v>
      </c>
      <c r="F3">
        <f>2.776*D3</f>
        <v>7.0001933240038589E-2</v>
      </c>
      <c r="G3">
        <f>E3-F3</f>
        <v>0.67490651612514974</v>
      </c>
      <c r="H3">
        <f>E3+F3</f>
        <v>0.81491038260522686</v>
      </c>
    </row>
    <row r="4" spans="1:8" x14ac:dyDescent="0.25">
      <c r="B4" s="4">
        <v>0.73813058911871099</v>
      </c>
    </row>
    <row r="5" spans="1:8" ht="15.75" thickBot="1" x14ac:dyDescent="0.3">
      <c r="B5" s="4">
        <v>0.72560743559718899</v>
      </c>
      <c r="E5">
        <f t="shared" ref="E5" si="0">ROUND(E3,3)</f>
        <v>0.745</v>
      </c>
      <c r="G5">
        <f>ROUND(G3,3)</f>
        <v>0.67500000000000004</v>
      </c>
      <c r="H5">
        <f>ROUND(H3,3)</f>
        <v>0.81499999999999995</v>
      </c>
    </row>
    <row r="6" spans="1:8" ht="15.75" thickBot="1" x14ac:dyDescent="0.3">
      <c r="B6" s="4">
        <v>0.78917163917163902</v>
      </c>
      <c r="E6" s="1" t="s">
        <v>7</v>
      </c>
      <c r="F6" s="2" t="str">
        <f>_xlfn.CONCAT(E5," (",G5,"-",H5,")")</f>
        <v>0.745 (0.675-0.815)</v>
      </c>
    </row>
    <row r="7" spans="1:8" ht="15.75" thickBot="1" x14ac:dyDescent="0.3">
      <c r="B7" s="5">
        <v>0.73632710117071398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>
        <v>0.74054576189326204</v>
      </c>
      <c r="D10">
        <f>_xlfn.STDEV.S(B10:B14)</f>
        <v>6.0282563734576293E-2</v>
      </c>
      <c r="E10">
        <f>AVERAGE(B10:B14)</f>
        <v>0.72025117276745609</v>
      </c>
      <c r="F10">
        <f>2.776*D10</f>
        <v>0.16734439692718378</v>
      </c>
      <c r="G10">
        <f>E10-F10</f>
        <v>0.55290677584027237</v>
      </c>
      <c r="H10">
        <f>E10+F10</f>
        <v>0.88759556969463982</v>
      </c>
    </row>
    <row r="11" spans="1:8" x14ac:dyDescent="0.25">
      <c r="B11" s="4">
        <v>0.73045088401938696</v>
      </c>
    </row>
    <row r="12" spans="1:8" ht="15.75" thickBot="1" x14ac:dyDescent="0.3">
      <c r="B12" s="4">
        <v>0.74122511709601802</v>
      </c>
      <c r="E12">
        <f t="shared" ref="E12" si="1">ROUND(E10,3)</f>
        <v>0.72</v>
      </c>
      <c r="G12">
        <f>ROUND(G10,3)</f>
        <v>0.55300000000000005</v>
      </c>
      <c r="H12">
        <f>ROUND(H10,3)</f>
        <v>0.88800000000000001</v>
      </c>
    </row>
    <row r="13" spans="1:8" ht="15.75" thickBot="1" x14ac:dyDescent="0.3">
      <c r="B13" s="4">
        <v>0.77279747279747202</v>
      </c>
      <c r="E13" s="1" t="s">
        <v>7</v>
      </c>
      <c r="F13" s="2" t="str">
        <f>_xlfn.CONCAT(E12," (",G12,"-",H12,")")</f>
        <v>0.72 (0.553-0.888)</v>
      </c>
    </row>
    <row r="14" spans="1:8" ht="15.75" thickBot="1" x14ac:dyDescent="0.3">
      <c r="B14" s="5">
        <v>0.61623662803114099</v>
      </c>
    </row>
  </sheetData>
  <mergeCells count="2">
    <mergeCell ref="D1:F1"/>
    <mergeCell ref="D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D99A-40AE-49B4-92BE-21D226D0AF6C}">
  <dimension ref="A1:H14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t="s">
        <v>10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0.61369389055813495</v>
      </c>
      <c r="D3">
        <f>_xlfn.STDEV.S(B3:B7)</f>
        <v>2.8003332284141664E-2</v>
      </c>
      <c r="E3">
        <f>AVERAGE(B3:B7)</f>
        <v>0.6366298624983614</v>
      </c>
      <c r="F3">
        <f>2.776*D3</f>
        <v>7.7737250420777254E-2</v>
      </c>
      <c r="G3">
        <f>E3-F3</f>
        <v>0.55889261207758412</v>
      </c>
      <c r="H3">
        <f>E3+F3</f>
        <v>0.71436711291913868</v>
      </c>
    </row>
    <row r="4" spans="1:8" x14ac:dyDescent="0.25">
      <c r="B4" s="4">
        <v>0.67824675324675299</v>
      </c>
    </row>
    <row r="5" spans="1:8" ht="15.75" thickBot="1" x14ac:dyDescent="0.3">
      <c r="B5" s="4">
        <v>0.64959288800265802</v>
      </c>
      <c r="E5">
        <f t="shared" ref="E5" si="0">ROUND(E3,3)</f>
        <v>0.63700000000000001</v>
      </c>
      <c r="G5">
        <f>ROUND(G3,3)</f>
        <v>0.55900000000000005</v>
      </c>
      <c r="H5">
        <f>ROUND(H3,3)</f>
        <v>0.71399999999999997</v>
      </c>
    </row>
    <row r="6" spans="1:8" ht="15.75" thickBot="1" x14ac:dyDescent="0.3">
      <c r="B6" s="4">
        <v>0.63105514450135902</v>
      </c>
      <c r="E6" s="1" t="s">
        <v>7</v>
      </c>
      <c r="F6" s="2" t="str">
        <f>_xlfn.CONCAT(E5," (",G5,"-",H5,")")</f>
        <v>0.637 (0.559-0.714)</v>
      </c>
    </row>
    <row r="7" spans="1:8" ht="15.75" thickBot="1" x14ac:dyDescent="0.3">
      <c r="B7" s="5">
        <v>0.61056063618290202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>
        <v>0.61369389055813495</v>
      </c>
      <c r="D10">
        <f>_xlfn.STDEV.S(B10:B14)</f>
        <v>1.7699583439697245E-2</v>
      </c>
      <c r="E10">
        <f>AVERAGE(B10:B14)</f>
        <v>0.62976923343434266</v>
      </c>
      <c r="F10">
        <f>2.776*D10</f>
        <v>4.913404362859955E-2</v>
      </c>
      <c r="G10">
        <f>E10-F10</f>
        <v>0.58063518980574313</v>
      </c>
      <c r="H10">
        <f>E10+F10</f>
        <v>0.67890327706294218</v>
      </c>
    </row>
    <row r="11" spans="1:8" x14ac:dyDescent="0.25">
      <c r="B11" s="4">
        <v>0.65157072657072601</v>
      </c>
    </row>
    <row r="12" spans="1:8" ht="15.75" thickBot="1" x14ac:dyDescent="0.3">
      <c r="B12" s="4">
        <v>0.64196576935859095</v>
      </c>
      <c r="E12">
        <f t="shared" ref="E12" si="1">ROUND(E10,3)</f>
        <v>0.63</v>
      </c>
      <c r="G12">
        <f>ROUND(G10,3)</f>
        <v>0.58099999999999996</v>
      </c>
      <c r="H12">
        <f>ROUND(H10,3)</f>
        <v>0.67900000000000005</v>
      </c>
    </row>
    <row r="13" spans="1:8" ht="15.75" thickBot="1" x14ac:dyDescent="0.3">
      <c r="B13" s="4">
        <v>0.63105514450135902</v>
      </c>
      <c r="E13" s="1" t="s">
        <v>7</v>
      </c>
      <c r="F13" s="2" t="str">
        <f>_xlfn.CONCAT(E12," (",G12,"-",H12,")")</f>
        <v>0.63 (0.581-0.679)</v>
      </c>
    </row>
    <row r="14" spans="1:8" ht="15.75" thickBot="1" x14ac:dyDescent="0.3">
      <c r="B14" s="5">
        <v>0.61056063618290202</v>
      </c>
    </row>
  </sheetData>
  <mergeCells count="2">
    <mergeCell ref="D1:F1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100N - Quartile</vt:lpstr>
      <vt:lpstr>100C - Quartile</vt:lpstr>
      <vt:lpstr>50N - Presence</vt:lpstr>
      <vt:lpstr>50C - Quartile</vt:lpstr>
      <vt:lpstr>100N - Presence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dcterms:created xsi:type="dcterms:W3CDTF">2022-10-14T15:37:05Z</dcterms:created>
  <dcterms:modified xsi:type="dcterms:W3CDTF">2022-10-14T18:45:40Z</dcterms:modified>
</cp:coreProperties>
</file>