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bsmith1\Documents\github\county-level-analysis\single-test-coef\april-30q\"/>
    </mc:Choice>
  </mc:AlternateContent>
  <xr:revisionPtr revIDLastSave="0" documentId="13_ncr:1_{8755A03B-FDCC-4318-AD59-FC2C57CC42FD}" xr6:coauthVersionLast="36" xr6:coauthVersionMax="36" xr10:uidLastSave="{00000000-0000-0000-0000-000000000000}"/>
  <bookViews>
    <workbookView xWindow="0" yWindow="0" windowWidth="28800" windowHeight="10395" activeTab="1" xr2:uid="{00000000-000D-0000-FFFF-FFFF00000000}"/>
  </bookViews>
  <sheets>
    <sheet name="dec-omi-retro_5-fold-additive" sheetId="1" r:id="rId1"/>
    <sheet name="dec-omi-retro_5-fold-additi (2)" sheetId="2" r:id="rId2"/>
  </sheets>
  <calcPr calcId="191029"/>
</workbook>
</file>

<file path=xl/calcChain.xml><?xml version="1.0" encoding="utf-8"?>
<calcChain xmlns="http://schemas.openxmlformats.org/spreadsheetml/2006/main">
  <c r="L21" i="2" l="1"/>
  <c r="L22" i="2"/>
  <c r="T9" i="2"/>
  <c r="T10" i="2"/>
  <c r="T11" i="2"/>
  <c r="T12" i="2"/>
  <c r="S9" i="2"/>
  <c r="S10" i="2"/>
  <c r="S11" i="2"/>
  <c r="S12" i="2"/>
  <c r="R9" i="2"/>
  <c r="R10" i="2"/>
  <c r="R11" i="2"/>
  <c r="R12" i="2"/>
  <c r="Q9" i="2"/>
  <c r="Q10" i="2"/>
  <c r="Q11" i="2"/>
  <c r="Q12" i="2"/>
  <c r="B14" i="2"/>
  <c r="B15" i="2"/>
  <c r="K23" i="2"/>
  <c r="J23" i="2"/>
  <c r="I23" i="2"/>
  <c r="H23" i="2"/>
  <c r="G23" i="2"/>
  <c r="F23" i="2"/>
  <c r="E23" i="2"/>
  <c r="D23" i="2"/>
  <c r="C23" i="2"/>
  <c r="B23" i="2"/>
  <c r="G21" i="2"/>
  <c r="F21" i="2"/>
  <c r="G20" i="2"/>
  <c r="F20" i="2"/>
  <c r="E20" i="2"/>
  <c r="D20" i="2"/>
  <c r="K19" i="2"/>
  <c r="J19" i="2"/>
  <c r="I19" i="2"/>
  <c r="H19" i="2"/>
  <c r="G19" i="2"/>
  <c r="F19" i="2"/>
  <c r="E19" i="2"/>
  <c r="D19" i="2"/>
  <c r="K18" i="2"/>
  <c r="J18" i="2"/>
  <c r="I18" i="2"/>
  <c r="H18" i="2"/>
  <c r="G18" i="2"/>
  <c r="F18" i="2"/>
  <c r="E18" i="2"/>
  <c r="D18" i="2"/>
  <c r="K17" i="2"/>
  <c r="J17" i="2"/>
  <c r="I17" i="2"/>
  <c r="H17" i="2"/>
  <c r="G17" i="2"/>
  <c r="F17" i="2"/>
  <c r="E17" i="2"/>
  <c r="D17" i="2"/>
  <c r="C17" i="2"/>
  <c r="B17" i="2"/>
  <c r="K16" i="2"/>
  <c r="J16" i="2"/>
  <c r="I16" i="2"/>
  <c r="H16" i="2"/>
  <c r="G16" i="2"/>
  <c r="F16" i="2"/>
  <c r="E16" i="2"/>
  <c r="D16" i="2"/>
  <c r="C16" i="2"/>
  <c r="B16" i="2"/>
  <c r="K15" i="2"/>
  <c r="J15" i="2"/>
  <c r="I15" i="2"/>
  <c r="H15" i="2"/>
  <c r="G15" i="2"/>
  <c r="F15" i="2"/>
  <c r="E15" i="2"/>
  <c r="D15" i="2"/>
  <c r="C15" i="2"/>
  <c r="K14" i="2"/>
  <c r="J14" i="2"/>
  <c r="I14" i="2"/>
  <c r="H14" i="2"/>
  <c r="G14" i="2"/>
  <c r="F14" i="2"/>
  <c r="E14" i="2"/>
  <c r="D14" i="2"/>
  <c r="C14" i="2"/>
  <c r="R8" i="2"/>
  <c r="Q8" i="2"/>
  <c r="R7" i="2"/>
  <c r="T7" i="2" s="1"/>
  <c r="Q7" i="2"/>
  <c r="R6" i="2"/>
  <c r="T6" i="2" s="1"/>
  <c r="Q6" i="2"/>
  <c r="R5" i="2"/>
  <c r="Q5" i="2"/>
  <c r="R4" i="2"/>
  <c r="Q4" i="2"/>
  <c r="T4" i="2" s="1"/>
  <c r="R3" i="2"/>
  <c r="S3" i="2" s="1"/>
  <c r="Q3" i="2"/>
  <c r="T3" i="2" s="1"/>
  <c r="R2" i="2"/>
  <c r="Q2" i="2"/>
  <c r="L9" i="2" l="1"/>
  <c r="T2" i="2"/>
  <c r="L10" i="2"/>
  <c r="L3" i="2"/>
  <c r="L15" i="2" s="1"/>
  <c r="S6" i="2"/>
  <c r="L6" i="2" s="1"/>
  <c r="L18" i="2" s="1"/>
  <c r="L5" i="2"/>
  <c r="L17" i="2" s="1"/>
  <c r="S8" i="2"/>
  <c r="S5" i="2"/>
  <c r="T8" i="2"/>
  <c r="T5" i="2"/>
  <c r="S7" i="2"/>
  <c r="L7" i="2" s="1"/>
  <c r="L19" i="2" s="1"/>
  <c r="S2" i="2"/>
  <c r="L2" i="2" s="1"/>
  <c r="L14" i="2" s="1"/>
  <c r="S4" i="2"/>
  <c r="L4" i="2" s="1"/>
  <c r="L16" i="2" s="1"/>
  <c r="R3" i="1"/>
  <c r="R4" i="1"/>
  <c r="R5" i="1"/>
  <c r="R6" i="1"/>
  <c r="R7" i="1"/>
  <c r="R8" i="1"/>
  <c r="T8" i="1" s="1"/>
  <c r="R11" i="1"/>
  <c r="T11" i="1" s="1"/>
  <c r="R2" i="1"/>
  <c r="T2" i="1" s="1"/>
  <c r="T3" i="1"/>
  <c r="T4" i="1"/>
  <c r="T5" i="1"/>
  <c r="T6" i="1"/>
  <c r="T7" i="1"/>
  <c r="S3" i="1"/>
  <c r="S4" i="1"/>
  <c r="S5" i="1"/>
  <c r="S6" i="1"/>
  <c r="S7" i="1"/>
  <c r="S8" i="1"/>
  <c r="L12" i="2" l="1"/>
  <c r="L23" i="2" s="1"/>
  <c r="L11" i="2"/>
  <c r="L8" i="2"/>
  <c r="L20" i="2" s="1"/>
  <c r="S11" i="1"/>
  <c r="S2" i="1"/>
  <c r="K22" i="1"/>
  <c r="I22" i="1"/>
  <c r="G22" i="1"/>
  <c r="E22" i="1"/>
  <c r="C22" i="1"/>
  <c r="D22" i="1"/>
  <c r="F22" i="1"/>
  <c r="H22" i="1"/>
  <c r="J22" i="1"/>
  <c r="B22" i="1"/>
  <c r="E14" i="1"/>
  <c r="E15" i="1"/>
  <c r="E16" i="1"/>
  <c r="E17" i="1"/>
  <c r="E18" i="1"/>
  <c r="E19" i="1"/>
  <c r="G14" i="1"/>
  <c r="G15" i="1"/>
  <c r="G16" i="1"/>
  <c r="G17" i="1"/>
  <c r="G18" i="1"/>
  <c r="G19" i="1"/>
  <c r="G20" i="1"/>
  <c r="I14" i="1"/>
  <c r="I15" i="1"/>
  <c r="I16" i="1"/>
  <c r="I17" i="1"/>
  <c r="I18" i="1"/>
  <c r="K14" i="1"/>
  <c r="K15" i="1"/>
  <c r="K16" i="1"/>
  <c r="K17" i="1"/>
  <c r="K18" i="1"/>
  <c r="K13" i="1"/>
  <c r="I13" i="1"/>
  <c r="G13" i="1"/>
  <c r="E13" i="1"/>
  <c r="C14" i="1"/>
  <c r="C15" i="1"/>
  <c r="C16" i="1"/>
  <c r="C13" i="1"/>
  <c r="B14" i="1"/>
  <c r="D14" i="1"/>
  <c r="F14" i="1"/>
  <c r="H14" i="1"/>
  <c r="J14" i="1"/>
  <c r="B15" i="1"/>
  <c r="D15" i="1"/>
  <c r="F15" i="1"/>
  <c r="H15" i="1"/>
  <c r="J15" i="1"/>
  <c r="B16" i="1"/>
  <c r="D16" i="1"/>
  <c r="F16" i="1"/>
  <c r="H16" i="1"/>
  <c r="J16" i="1"/>
  <c r="D17" i="1"/>
  <c r="F17" i="1"/>
  <c r="H17" i="1"/>
  <c r="J17" i="1"/>
  <c r="D18" i="1"/>
  <c r="F18" i="1"/>
  <c r="H18" i="1"/>
  <c r="J18" i="1"/>
  <c r="D19" i="1"/>
  <c r="F19" i="1"/>
  <c r="F20" i="1"/>
  <c r="D13" i="1"/>
  <c r="F13" i="1"/>
  <c r="H13" i="1"/>
  <c r="J13" i="1"/>
  <c r="B13" i="1"/>
  <c r="Q11" i="1" l="1"/>
  <c r="Q8" i="1"/>
  <c r="Q7" i="1"/>
  <c r="Q6" i="1"/>
  <c r="Q5" i="1"/>
  <c r="Q4" i="1"/>
  <c r="Q3" i="1"/>
  <c r="Q2" i="1"/>
  <c r="L2" i="1" l="1"/>
  <c r="L13" i="1" s="1"/>
  <c r="L8" i="1"/>
  <c r="L19" i="1" s="1"/>
  <c r="L4" i="1"/>
  <c r="L15" i="1" s="1"/>
  <c r="L6" i="1"/>
  <c r="L17" i="1" s="1"/>
  <c r="L3" i="1"/>
  <c r="L14" i="1" s="1"/>
  <c r="L5" i="1"/>
  <c r="L16" i="1" s="1"/>
  <c r="L7" i="1"/>
  <c r="L18" i="1" s="1"/>
  <c r="L11" i="1"/>
  <c r="L22" i="1" s="1"/>
</calcChain>
</file>

<file path=xl/sharedStrings.xml><?xml version="1.0" encoding="utf-8"?>
<sst xmlns="http://schemas.openxmlformats.org/spreadsheetml/2006/main" count="72" uniqueCount="18">
  <si>
    <t>ep_unemp</t>
  </si>
  <si>
    <t>pct_se_a10002b_004</t>
  </si>
  <si>
    <t>pct_se_a12001_004</t>
  </si>
  <si>
    <t>se_t012_003</t>
  </si>
  <si>
    <t>pct_se_a09001_008</t>
  </si>
  <si>
    <t>pct_se_a03001_007</t>
  </si>
  <si>
    <t>pct_se_a01001_008</t>
  </si>
  <si>
    <t>pct_se_a09001_009</t>
  </si>
  <si>
    <t>apr_precipitation_inch</t>
  </si>
  <si>
    <t>pct_se_a10008_005</t>
  </si>
  <si>
    <t>41p</t>
  </si>
  <si>
    <t>pct_se_a10002b_006</t>
  </si>
  <si>
    <t>pct_se_a03001_008</t>
  </si>
  <si>
    <t>ep_groupq</t>
  </si>
  <si>
    <t>pct_se_a09005_005</t>
  </si>
  <si>
    <t>pct_se_a03001_006</t>
  </si>
  <si>
    <t>pct_se_a09005_004</t>
  </si>
  <si>
    <t>pct_se_a10002b_008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</si>
</sst>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workbookViewId="0">
      <selection activeCell="S22" sqref="S22"/>
    </sheetView>
  </sheetViews>
  <sheetFormatPr defaultRowHeight="15" x14ac:dyDescent="0.25"/>
  <cols>
    <col min="3" max="3" width="21.42578125" bestFit="1" customWidth="1"/>
    <col min="5" max="5" width="21.42578125" bestFit="1" customWidth="1"/>
    <col min="7" max="7" width="21.42578125" bestFit="1" customWidth="1"/>
    <col min="9" max="9" width="21.42578125" bestFit="1" customWidth="1"/>
    <col min="11" max="11" width="21.42578125" bestFit="1" customWidth="1"/>
    <col min="12" max="12" width="12" bestFit="1" customWidth="1"/>
  </cols>
  <sheetData>
    <row r="1" spans="1:2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0" x14ac:dyDescent="0.25">
      <c r="A2">
        <v>0</v>
      </c>
      <c r="B2">
        <v>0.586178861788617</v>
      </c>
      <c r="C2" t="s">
        <v>0</v>
      </c>
      <c r="D2">
        <v>0.56078913236398298</v>
      </c>
      <c r="E2" t="s">
        <v>1</v>
      </c>
      <c r="F2">
        <v>0.58622192171887899</v>
      </c>
      <c r="G2" t="s">
        <v>2</v>
      </c>
      <c r="H2">
        <v>0.57192171926910296</v>
      </c>
      <c r="I2" t="s">
        <v>3</v>
      </c>
      <c r="J2">
        <v>0.58253787878787799</v>
      </c>
      <c r="K2" t="s">
        <v>4</v>
      </c>
      <c r="L2" t="str">
        <f t="shared" ref="L2:L8" si="0">_xlfn.CONCAT(ROUND(Q2,3)," (",ROUND(S2,3),"-",ROUND(T2,3),")")</f>
        <v>0.578 (0.547-0.608)</v>
      </c>
      <c r="Q2">
        <f t="shared" ref="Q2:Q8" si="1">AVERAGE(J2,H2,F2,B2,D2)</f>
        <v>0.57752990278569194</v>
      </c>
      <c r="R2">
        <f>_xlfn.STDEV.S(B2:J2)</f>
        <v>1.1035631215247024E-2</v>
      </c>
      <c r="S2">
        <f>Q2-(2.776*R2)</f>
        <v>0.54689499053216617</v>
      </c>
      <c r="T2">
        <f>Q2+(2.776*R2)</f>
        <v>0.60816481503921771</v>
      </c>
    </row>
    <row r="3" spans="1:20" x14ac:dyDescent="0.25">
      <c r="A3">
        <v>1</v>
      </c>
      <c r="B3">
        <v>0.60229413185220904</v>
      </c>
      <c r="C3" s="3" t="s">
        <v>5</v>
      </c>
      <c r="D3">
        <v>0.61910369308485202</v>
      </c>
      <c r="E3" t="s">
        <v>6</v>
      </c>
      <c r="F3">
        <v>0.61922470137480201</v>
      </c>
      <c r="G3" s="3" t="s">
        <v>5</v>
      </c>
      <c r="H3">
        <v>0.65530696290143897</v>
      </c>
      <c r="I3" s="3" t="s">
        <v>5</v>
      </c>
      <c r="J3">
        <v>0.62462121212121202</v>
      </c>
      <c r="K3" s="3" t="s">
        <v>5</v>
      </c>
      <c r="L3" t="str">
        <f t="shared" si="0"/>
        <v>0.624 (0.57-0.678)</v>
      </c>
      <c r="Q3">
        <f t="shared" si="1"/>
        <v>0.62411014026690281</v>
      </c>
      <c r="R3">
        <f t="shared" ref="R3:R11" si="2">_xlfn.STDEV.S(B3:J3)</f>
        <v>1.9354412847178287E-2</v>
      </c>
      <c r="S3">
        <f t="shared" ref="S3:S11" si="3">Q3-(2.776*R3)</f>
        <v>0.57038229020313591</v>
      </c>
      <c r="T3">
        <f t="shared" ref="T3:T11" si="4">Q3+(2.776*R3)</f>
        <v>0.67783799033066972</v>
      </c>
    </row>
    <row r="4" spans="1:20" x14ac:dyDescent="0.25">
      <c r="A4">
        <v>2</v>
      </c>
      <c r="B4">
        <v>0.69519439748852896</v>
      </c>
      <c r="C4" s="4" t="s">
        <v>7</v>
      </c>
      <c r="D4">
        <v>0.64695542357840097</v>
      </c>
      <c r="E4" s="2" t="s">
        <v>8</v>
      </c>
      <c r="F4">
        <v>0.67176019833220602</v>
      </c>
      <c r="G4" s="2" t="s">
        <v>8</v>
      </c>
      <c r="H4">
        <v>0.66943521594684297</v>
      </c>
      <c r="I4" s="4" t="s">
        <v>7</v>
      </c>
      <c r="J4">
        <v>0.70902462121212095</v>
      </c>
      <c r="K4" s="2" t="s">
        <v>8</v>
      </c>
      <c r="L4" t="str">
        <f t="shared" si="0"/>
        <v>0.678 (0.611-0.746)</v>
      </c>
      <c r="Q4">
        <f t="shared" si="1"/>
        <v>0.67847397131162002</v>
      </c>
      <c r="R4">
        <f t="shared" si="2"/>
        <v>2.4151126051672224E-2</v>
      </c>
      <c r="S4">
        <f t="shared" si="3"/>
        <v>0.61143044539217795</v>
      </c>
      <c r="T4">
        <f t="shared" si="4"/>
        <v>0.74551749723106209</v>
      </c>
    </row>
    <row r="5" spans="1:20" x14ac:dyDescent="0.25">
      <c r="A5">
        <v>3</v>
      </c>
      <c r="B5">
        <v>0.72166143443612596</v>
      </c>
      <c r="C5" s="2" t="s">
        <v>8</v>
      </c>
      <c r="D5">
        <v>0.68206020888797803</v>
      </c>
      <c r="E5" s="3" t="s">
        <v>5</v>
      </c>
      <c r="F5">
        <v>0.68631958530538595</v>
      </c>
      <c r="G5" t="s">
        <v>3</v>
      </c>
      <c r="H5">
        <v>0.704898601882613</v>
      </c>
      <c r="I5" s="2" t="s">
        <v>8</v>
      </c>
      <c r="J5">
        <v>0.71807765151515102</v>
      </c>
      <c r="K5" t="s">
        <v>9</v>
      </c>
      <c r="L5" t="str">
        <f t="shared" si="0"/>
        <v>0.703 (0.653-0.753)</v>
      </c>
      <c r="Q5">
        <f t="shared" si="1"/>
        <v>0.70260349640545072</v>
      </c>
      <c r="R5">
        <f t="shared" si="2"/>
        <v>1.7993849020094228E-2</v>
      </c>
      <c r="S5">
        <f t="shared" si="3"/>
        <v>0.65265257152566913</v>
      </c>
      <c r="T5">
        <f t="shared" si="4"/>
        <v>0.75255442128523231</v>
      </c>
    </row>
    <row r="6" spans="1:20" x14ac:dyDescent="0.25">
      <c r="A6">
        <v>4</v>
      </c>
      <c r="D6">
        <v>0.70134480169294799</v>
      </c>
      <c r="E6" s="4" t="s">
        <v>7</v>
      </c>
      <c r="F6">
        <v>0.69702501690331298</v>
      </c>
      <c r="G6" t="s">
        <v>11</v>
      </c>
      <c r="H6">
        <v>0.72208956256921297</v>
      </c>
      <c r="I6" t="s">
        <v>12</v>
      </c>
      <c r="J6">
        <v>0.72312500000000002</v>
      </c>
      <c r="K6" t="s">
        <v>1</v>
      </c>
      <c r="L6" t="str">
        <f t="shared" si="0"/>
        <v>0.711 (0.673-0.749)</v>
      </c>
      <c r="Q6">
        <f t="shared" si="1"/>
        <v>0.71089609529136855</v>
      </c>
      <c r="R6">
        <f t="shared" si="2"/>
        <v>1.3643971136534682E-2</v>
      </c>
      <c r="S6">
        <f t="shared" si="3"/>
        <v>0.67302043141634826</v>
      </c>
      <c r="T6">
        <f t="shared" si="4"/>
        <v>0.74877175916638883</v>
      </c>
    </row>
    <row r="7" spans="1:20" x14ac:dyDescent="0.25">
      <c r="A7">
        <v>5</v>
      </c>
      <c r="D7">
        <v>0.71996382005597603</v>
      </c>
      <c r="E7" t="s">
        <v>13</v>
      </c>
      <c r="F7">
        <v>0.703410712944181</v>
      </c>
      <c r="G7" t="s">
        <v>9</v>
      </c>
      <c r="H7">
        <v>0.73621781561461797</v>
      </c>
      <c r="I7" t="s">
        <v>14</v>
      </c>
      <c r="J7">
        <v>0.736022727272727</v>
      </c>
      <c r="K7" s="4" t="s">
        <v>7</v>
      </c>
      <c r="L7" t="str">
        <f t="shared" si="0"/>
        <v>0.724 (0.68-0.767)</v>
      </c>
      <c r="Q7">
        <f t="shared" si="1"/>
        <v>0.72390376897187547</v>
      </c>
      <c r="R7">
        <f t="shared" si="2"/>
        <v>1.5641754354201419E-2</v>
      </c>
      <c r="S7">
        <f t="shared" si="3"/>
        <v>0.68048225888461233</v>
      </c>
      <c r="T7">
        <f t="shared" si="4"/>
        <v>0.76732527905913861</v>
      </c>
    </row>
    <row r="8" spans="1:20" x14ac:dyDescent="0.25">
      <c r="A8">
        <v>6</v>
      </c>
      <c r="D8">
        <v>0.72801897740459998</v>
      </c>
      <c r="E8" t="s">
        <v>15</v>
      </c>
      <c r="F8">
        <v>0.71507024265644903</v>
      </c>
      <c r="G8" t="s">
        <v>16</v>
      </c>
      <c r="L8" s="1" t="str">
        <f t="shared" si="0"/>
        <v>0.722 (0.696-0.747)</v>
      </c>
      <c r="Q8">
        <f t="shared" si="1"/>
        <v>0.7215446100305245</v>
      </c>
      <c r="R8">
        <f t="shared" si="2"/>
        <v>9.156138148203416E-3</v>
      </c>
      <c r="S8">
        <f t="shared" si="3"/>
        <v>0.69612717053111184</v>
      </c>
      <c r="T8">
        <f t="shared" si="4"/>
        <v>0.74696204952993717</v>
      </c>
    </row>
    <row r="9" spans="1:20" x14ac:dyDescent="0.25">
      <c r="A9">
        <v>7</v>
      </c>
      <c r="F9">
        <v>0.72017128690556598</v>
      </c>
      <c r="G9" t="s">
        <v>17</v>
      </c>
    </row>
    <row r="10" spans="1:20" x14ac:dyDescent="0.25">
      <c r="A10">
        <v>8</v>
      </c>
    </row>
    <row r="11" spans="1:20" x14ac:dyDescent="0.25">
      <c r="B11">
        <v>0.54450615793286605</v>
      </c>
      <c r="C11" t="s">
        <v>10</v>
      </c>
      <c r="D11">
        <v>0.53638473615946403</v>
      </c>
      <c r="E11" t="s">
        <v>10</v>
      </c>
      <c r="F11">
        <v>0.50363609045150604</v>
      </c>
      <c r="G11" t="s">
        <v>10</v>
      </c>
      <c r="H11">
        <v>0.57783084163898102</v>
      </c>
      <c r="I11" t="s">
        <v>10</v>
      </c>
      <c r="J11">
        <v>0.48271780303030298</v>
      </c>
      <c r="K11" t="s">
        <v>10</v>
      </c>
      <c r="L11" t="str">
        <f>_xlfn.CONCAT(ROUND(Q11,3)," (",ROUND(S11,3),"-",ROUND(T11,3),")")</f>
        <v>0.529 (0.426-0.632)</v>
      </c>
      <c r="Q11">
        <f>AVERAGE(J11,H11,F11,B11,D11)</f>
        <v>0.529015125842624</v>
      </c>
      <c r="R11">
        <f t="shared" si="2"/>
        <v>3.6962125470289049E-2</v>
      </c>
      <c r="S11">
        <f t="shared" si="3"/>
        <v>0.42640826553710159</v>
      </c>
      <c r="T11">
        <f t="shared" si="4"/>
        <v>0.63162198614814635</v>
      </c>
    </row>
    <row r="13" spans="1:20" x14ac:dyDescent="0.25">
      <c r="B13">
        <f>ROUND(B2,3)</f>
        <v>0.58599999999999997</v>
      </c>
      <c r="C13" t="str">
        <f>C2</f>
        <v>ep_unemp</v>
      </c>
      <c r="D13">
        <f t="shared" ref="D13:J13" si="5">ROUND(D2,3)</f>
        <v>0.56100000000000005</v>
      </c>
      <c r="E13" t="str">
        <f>E2</f>
        <v>pct_se_a10002b_004</v>
      </c>
      <c r="F13">
        <f t="shared" si="5"/>
        <v>0.58599999999999997</v>
      </c>
      <c r="G13" t="str">
        <f>G2</f>
        <v>pct_se_a12001_004</v>
      </c>
      <c r="H13">
        <f t="shared" si="5"/>
        <v>0.57199999999999995</v>
      </c>
      <c r="I13" t="str">
        <f>I2</f>
        <v>se_t012_003</v>
      </c>
      <c r="J13">
        <f t="shared" si="5"/>
        <v>0.58299999999999996</v>
      </c>
      <c r="K13" t="str">
        <f>K2</f>
        <v>pct_se_a09001_008</v>
      </c>
      <c r="L13" t="str">
        <f>L2</f>
        <v>0.578 (0.547-0.608)</v>
      </c>
    </row>
    <row r="14" spans="1:20" x14ac:dyDescent="0.25">
      <c r="B14">
        <f t="shared" ref="B14:J14" si="6">ROUND(B3,3)</f>
        <v>0.60199999999999998</v>
      </c>
      <c r="C14" t="str">
        <f t="shared" ref="C14:C16" si="7">C3</f>
        <v>pct_se_a03001_007</v>
      </c>
      <c r="D14">
        <f t="shared" si="6"/>
        <v>0.61899999999999999</v>
      </c>
      <c r="E14" t="str">
        <f t="shared" ref="E14:E19" si="8">E3</f>
        <v>pct_se_a01001_008</v>
      </c>
      <c r="F14">
        <f t="shared" si="6"/>
        <v>0.61899999999999999</v>
      </c>
      <c r="G14" t="str">
        <f t="shared" ref="G14:G20" si="9">G3</f>
        <v>pct_se_a03001_007</v>
      </c>
      <c r="H14">
        <f t="shared" si="6"/>
        <v>0.65500000000000003</v>
      </c>
      <c r="I14" t="str">
        <f t="shared" ref="I14:I18" si="10">I3</f>
        <v>pct_se_a03001_007</v>
      </c>
      <c r="J14">
        <f t="shared" si="6"/>
        <v>0.625</v>
      </c>
      <c r="K14" t="str">
        <f t="shared" ref="K14:K18" si="11">K3</f>
        <v>pct_se_a03001_007</v>
      </c>
      <c r="L14" t="str">
        <f t="shared" ref="L14:L22" si="12">L3</f>
        <v>0.624 (0.57-0.678)</v>
      </c>
    </row>
    <row r="15" spans="1:20" x14ac:dyDescent="0.25">
      <c r="B15">
        <f t="shared" ref="B15:J15" si="13">ROUND(B4,3)</f>
        <v>0.69499999999999995</v>
      </c>
      <c r="C15" t="str">
        <f t="shared" si="7"/>
        <v>pct_se_a09001_009</v>
      </c>
      <c r="D15">
        <f t="shared" si="13"/>
        <v>0.64700000000000002</v>
      </c>
      <c r="E15" t="str">
        <f t="shared" si="8"/>
        <v>apr_precipitation_inch</v>
      </c>
      <c r="F15">
        <f t="shared" si="13"/>
        <v>0.67200000000000004</v>
      </c>
      <c r="G15" t="str">
        <f t="shared" si="9"/>
        <v>apr_precipitation_inch</v>
      </c>
      <c r="H15">
        <f t="shared" si="13"/>
        <v>0.66900000000000004</v>
      </c>
      <c r="I15" t="str">
        <f t="shared" si="10"/>
        <v>pct_se_a09001_009</v>
      </c>
      <c r="J15">
        <f t="shared" si="13"/>
        <v>0.70899999999999996</v>
      </c>
      <c r="K15" t="str">
        <f t="shared" si="11"/>
        <v>apr_precipitation_inch</v>
      </c>
      <c r="L15" t="str">
        <f t="shared" si="12"/>
        <v>0.678 (0.611-0.746)</v>
      </c>
    </row>
    <row r="16" spans="1:20" x14ac:dyDescent="0.25">
      <c r="B16">
        <f t="shared" ref="B16:J16" si="14">ROUND(B5,3)</f>
        <v>0.72199999999999998</v>
      </c>
      <c r="C16" t="str">
        <f t="shared" si="7"/>
        <v>apr_precipitation_inch</v>
      </c>
      <c r="D16">
        <f t="shared" si="14"/>
        <v>0.68200000000000005</v>
      </c>
      <c r="E16" t="str">
        <f t="shared" si="8"/>
        <v>pct_se_a03001_007</v>
      </c>
      <c r="F16">
        <f t="shared" si="14"/>
        <v>0.68600000000000005</v>
      </c>
      <c r="G16" t="str">
        <f t="shared" si="9"/>
        <v>se_t012_003</v>
      </c>
      <c r="H16">
        <f t="shared" si="14"/>
        <v>0.70499999999999996</v>
      </c>
      <c r="I16" t="str">
        <f t="shared" si="10"/>
        <v>apr_precipitation_inch</v>
      </c>
      <c r="J16">
        <f t="shared" si="14"/>
        <v>0.71799999999999997</v>
      </c>
      <c r="K16" t="str">
        <f t="shared" si="11"/>
        <v>pct_se_a10008_005</v>
      </c>
      <c r="L16" t="str">
        <f t="shared" si="12"/>
        <v>0.703 (0.653-0.753)</v>
      </c>
    </row>
    <row r="17" spans="2:12" x14ac:dyDescent="0.25">
      <c r="D17">
        <f t="shared" ref="D17:J17" si="15">ROUND(D6,3)</f>
        <v>0.70099999999999996</v>
      </c>
      <c r="E17" t="str">
        <f t="shared" si="8"/>
        <v>pct_se_a09001_009</v>
      </c>
      <c r="F17">
        <f t="shared" si="15"/>
        <v>0.69699999999999995</v>
      </c>
      <c r="G17" t="str">
        <f t="shared" si="9"/>
        <v>pct_se_a10002b_006</v>
      </c>
      <c r="H17">
        <f t="shared" si="15"/>
        <v>0.72199999999999998</v>
      </c>
      <c r="I17" t="str">
        <f t="shared" si="10"/>
        <v>pct_se_a03001_008</v>
      </c>
      <c r="J17">
        <f t="shared" si="15"/>
        <v>0.72299999999999998</v>
      </c>
      <c r="K17" t="str">
        <f t="shared" si="11"/>
        <v>pct_se_a10002b_004</v>
      </c>
      <c r="L17" t="str">
        <f t="shared" si="12"/>
        <v>0.711 (0.673-0.749)</v>
      </c>
    </row>
    <row r="18" spans="2:12" x14ac:dyDescent="0.25">
      <c r="D18">
        <f t="shared" ref="D18:J18" si="16">ROUND(D7,3)</f>
        <v>0.72</v>
      </c>
      <c r="E18" t="str">
        <f t="shared" si="8"/>
        <v>ep_groupq</v>
      </c>
      <c r="F18">
        <f t="shared" si="16"/>
        <v>0.70299999999999996</v>
      </c>
      <c r="G18" t="str">
        <f t="shared" si="9"/>
        <v>pct_se_a10008_005</v>
      </c>
      <c r="H18">
        <f t="shared" si="16"/>
        <v>0.73599999999999999</v>
      </c>
      <c r="I18" t="str">
        <f t="shared" si="10"/>
        <v>pct_se_a09005_005</v>
      </c>
      <c r="J18">
        <f t="shared" si="16"/>
        <v>0.73599999999999999</v>
      </c>
      <c r="K18" t="str">
        <f t="shared" si="11"/>
        <v>pct_se_a09001_009</v>
      </c>
      <c r="L18" t="str">
        <f t="shared" si="12"/>
        <v>0.724 (0.68-0.767)</v>
      </c>
    </row>
    <row r="19" spans="2:12" x14ac:dyDescent="0.25">
      <c r="D19">
        <f t="shared" ref="D19:F19" si="17">ROUND(D8,3)</f>
        <v>0.72799999999999998</v>
      </c>
      <c r="E19" t="str">
        <f t="shared" si="8"/>
        <v>pct_se_a03001_006</v>
      </c>
      <c r="F19">
        <f t="shared" si="17"/>
        <v>0.71499999999999997</v>
      </c>
      <c r="G19" t="str">
        <f t="shared" si="9"/>
        <v>pct_se_a09005_004</v>
      </c>
      <c r="L19" t="str">
        <f t="shared" si="12"/>
        <v>0.722 (0.696-0.747)</v>
      </c>
    </row>
    <row r="20" spans="2:12" x14ac:dyDescent="0.25">
      <c r="F20">
        <f t="shared" ref="F20" si="18">ROUND(F9,3)</f>
        <v>0.72</v>
      </c>
      <c r="G20" t="str">
        <f t="shared" si="9"/>
        <v>pct_se_a10002b_008</v>
      </c>
    </row>
    <row r="22" spans="2:12" x14ac:dyDescent="0.25">
      <c r="B22">
        <f t="shared" ref="B22:J22" si="19">ROUND(B11,3)</f>
        <v>0.54500000000000004</v>
      </c>
      <c r="C22" t="str">
        <f>C11</f>
        <v>41p</v>
      </c>
      <c r="D22">
        <f t="shared" si="19"/>
        <v>0.53600000000000003</v>
      </c>
      <c r="E22" t="str">
        <f>E11</f>
        <v>41p</v>
      </c>
      <c r="F22">
        <f t="shared" si="19"/>
        <v>0.504</v>
      </c>
      <c r="G22" t="str">
        <f>G11</f>
        <v>41p</v>
      </c>
      <c r="H22">
        <f t="shared" si="19"/>
        <v>0.57799999999999996</v>
      </c>
      <c r="I22" t="str">
        <f>I11</f>
        <v>41p</v>
      </c>
      <c r="J22">
        <f t="shared" si="19"/>
        <v>0.48299999999999998</v>
      </c>
      <c r="K22" t="str">
        <f>K11</f>
        <v>41p</v>
      </c>
      <c r="L22" t="str">
        <f t="shared" si="12"/>
        <v>0.529 (0.426-0.632)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3CF65-60C7-4940-ADBA-ECFFA74A956B}">
  <dimension ref="A1:T23"/>
  <sheetViews>
    <sheetView tabSelected="1" workbookViewId="0">
      <selection activeCell="O27" sqref="O27"/>
    </sheetView>
  </sheetViews>
  <sheetFormatPr defaultRowHeight="15" x14ac:dyDescent="0.25"/>
  <cols>
    <col min="3" max="3" width="21.42578125" bestFit="1" customWidth="1"/>
    <col min="5" max="5" width="21.42578125" bestFit="1" customWidth="1"/>
    <col min="7" max="7" width="21.42578125" bestFit="1" customWidth="1"/>
    <col min="9" max="9" width="21.42578125" bestFit="1" customWidth="1"/>
    <col min="11" max="11" width="21.42578125" bestFit="1" customWidth="1"/>
    <col min="12" max="12" width="12" bestFit="1" customWidth="1"/>
  </cols>
  <sheetData>
    <row r="1" spans="1:20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</row>
    <row r="2" spans="1:20" x14ac:dyDescent="0.25">
      <c r="A2">
        <v>0</v>
      </c>
      <c r="B2">
        <v>0.586178861788617</v>
      </c>
      <c r="C2" t="s">
        <v>0</v>
      </c>
      <c r="D2">
        <v>0.56078913236398298</v>
      </c>
      <c r="E2" t="s">
        <v>1</v>
      </c>
      <c r="F2">
        <v>0.58622192171887899</v>
      </c>
      <c r="G2" t="s">
        <v>2</v>
      </c>
      <c r="H2">
        <v>0.57192171926910296</v>
      </c>
      <c r="I2" t="s">
        <v>3</v>
      </c>
      <c r="J2">
        <v>0.58253787878787799</v>
      </c>
      <c r="K2" t="s">
        <v>4</v>
      </c>
      <c r="L2" t="str">
        <f t="shared" ref="L2:L10" si="0">_xlfn.CONCAT(ROUND(Q2,3)," (",ROUND(S2,3),"-",ROUND(T2,3),")")</f>
        <v>0.578 (0.547-0.608)</v>
      </c>
      <c r="Q2">
        <f t="shared" ref="Q2:Q12" si="1">AVERAGE(J2,H2,F2,B2,D2)</f>
        <v>0.57752990278569194</v>
      </c>
      <c r="R2">
        <f>_xlfn.STDEV.S(B2:J2)</f>
        <v>1.1035631215247024E-2</v>
      </c>
      <c r="S2">
        <f>Q2-(2.776*R2)</f>
        <v>0.54689499053216617</v>
      </c>
      <c r="T2">
        <f>Q2+(2.776*R2)</f>
        <v>0.60816481503921771</v>
      </c>
    </row>
    <row r="3" spans="1:20" x14ac:dyDescent="0.25">
      <c r="A3">
        <v>1</v>
      </c>
      <c r="B3">
        <v>0.60229413185220904</v>
      </c>
      <c r="C3" s="3" t="s">
        <v>5</v>
      </c>
      <c r="D3">
        <v>0.61910369308485202</v>
      </c>
      <c r="E3" t="s">
        <v>6</v>
      </c>
      <c r="F3">
        <v>0.61922470137480201</v>
      </c>
      <c r="G3" s="3" t="s">
        <v>5</v>
      </c>
      <c r="H3">
        <v>0.65530696290143897</v>
      </c>
      <c r="I3" s="3" t="s">
        <v>5</v>
      </c>
      <c r="J3">
        <v>0.62462121212121202</v>
      </c>
      <c r="K3" s="3" t="s">
        <v>5</v>
      </c>
      <c r="L3" t="str">
        <f t="shared" si="0"/>
        <v>0.624 (0.57-0.678)</v>
      </c>
      <c r="Q3">
        <f t="shared" si="1"/>
        <v>0.62411014026690281</v>
      </c>
      <c r="R3">
        <f t="shared" ref="R3:R12" si="2">_xlfn.STDEV.S(B3:J3)</f>
        <v>1.9354412847178287E-2</v>
      </c>
      <c r="S3">
        <f t="shared" ref="S3:S12" si="3">Q3-(2.776*R3)</f>
        <v>0.57038229020313591</v>
      </c>
      <c r="T3">
        <f t="shared" ref="T3:T12" si="4">Q3+(2.776*R3)</f>
        <v>0.67783799033066972</v>
      </c>
    </row>
    <row r="4" spans="1:20" x14ac:dyDescent="0.25">
      <c r="A4">
        <v>2</v>
      </c>
      <c r="B4">
        <v>0.69519439748852896</v>
      </c>
      <c r="C4" s="4" t="s">
        <v>7</v>
      </c>
      <c r="D4">
        <v>0.64695542357840097</v>
      </c>
      <c r="E4" s="2" t="s">
        <v>8</v>
      </c>
      <c r="F4">
        <v>0.67176019833220602</v>
      </c>
      <c r="G4" s="2" t="s">
        <v>8</v>
      </c>
      <c r="H4">
        <v>0.66943521594684297</v>
      </c>
      <c r="I4" s="4" t="s">
        <v>7</v>
      </c>
      <c r="J4">
        <v>0.70902462121212095</v>
      </c>
      <c r="K4" s="2" t="s">
        <v>8</v>
      </c>
      <c r="L4" t="str">
        <f t="shared" si="0"/>
        <v>0.678 (0.611-0.746)</v>
      </c>
      <c r="Q4">
        <f t="shared" si="1"/>
        <v>0.67847397131162002</v>
      </c>
      <c r="R4">
        <f t="shared" si="2"/>
        <v>2.4151126051672224E-2</v>
      </c>
      <c r="S4">
        <f t="shared" si="3"/>
        <v>0.61143044539217795</v>
      </c>
      <c r="T4">
        <f t="shared" si="4"/>
        <v>0.74551749723106209</v>
      </c>
    </row>
    <row r="5" spans="1:20" x14ac:dyDescent="0.25">
      <c r="A5">
        <v>3</v>
      </c>
      <c r="B5">
        <v>0.72166143443612596</v>
      </c>
      <c r="C5" s="2" t="s">
        <v>8</v>
      </c>
      <c r="D5">
        <v>0.68206020888797803</v>
      </c>
      <c r="E5" s="3" t="s">
        <v>5</v>
      </c>
      <c r="F5">
        <v>0.68631958530538595</v>
      </c>
      <c r="G5" t="s">
        <v>3</v>
      </c>
      <c r="H5">
        <v>0.704898601882613</v>
      </c>
      <c r="I5" s="2" t="s">
        <v>8</v>
      </c>
      <c r="J5">
        <v>0.71807765151515102</v>
      </c>
      <c r="K5" t="s">
        <v>9</v>
      </c>
      <c r="L5" t="str">
        <f t="shared" si="0"/>
        <v>0.703 (0.653-0.753)</v>
      </c>
      <c r="Q5">
        <f t="shared" si="1"/>
        <v>0.70260349640545072</v>
      </c>
      <c r="R5">
        <f t="shared" si="2"/>
        <v>1.7993849020094228E-2</v>
      </c>
      <c r="S5">
        <f t="shared" si="3"/>
        <v>0.65265257152566913</v>
      </c>
      <c r="T5">
        <f t="shared" si="4"/>
        <v>0.75255442128523231</v>
      </c>
    </row>
    <row r="6" spans="1:20" x14ac:dyDescent="0.25">
      <c r="A6">
        <v>4</v>
      </c>
      <c r="D6">
        <v>0.70134480169294799</v>
      </c>
      <c r="E6" s="4" t="s">
        <v>7</v>
      </c>
      <c r="F6">
        <v>0.69702501690331298</v>
      </c>
      <c r="G6" t="s">
        <v>11</v>
      </c>
      <c r="H6">
        <v>0.72208956256921297</v>
      </c>
      <c r="I6" t="s">
        <v>12</v>
      </c>
      <c r="J6">
        <v>0.72312500000000002</v>
      </c>
      <c r="K6" t="s">
        <v>1</v>
      </c>
      <c r="L6" t="str">
        <f t="shared" si="0"/>
        <v>0.711 (0.673-0.749)</v>
      </c>
      <c r="Q6">
        <f t="shared" si="1"/>
        <v>0.71089609529136855</v>
      </c>
      <c r="R6">
        <f t="shared" si="2"/>
        <v>1.3643971136534682E-2</v>
      </c>
      <c r="S6">
        <f t="shared" si="3"/>
        <v>0.67302043141634826</v>
      </c>
      <c r="T6">
        <f t="shared" si="4"/>
        <v>0.74877175916638883</v>
      </c>
    </row>
    <row r="7" spans="1:20" x14ac:dyDescent="0.25">
      <c r="A7">
        <v>5</v>
      </c>
      <c r="D7">
        <v>0.71996382005597603</v>
      </c>
      <c r="E7" t="s">
        <v>13</v>
      </c>
      <c r="F7">
        <v>0.703410712944181</v>
      </c>
      <c r="G7" t="s">
        <v>9</v>
      </c>
      <c r="H7">
        <v>0.73621781561461797</v>
      </c>
      <c r="I7" t="s">
        <v>14</v>
      </c>
      <c r="J7">
        <v>0.736022727272727</v>
      </c>
      <c r="K7" s="4" t="s">
        <v>7</v>
      </c>
      <c r="L7" t="str">
        <f t="shared" si="0"/>
        <v>0.724 (0.68-0.767)</v>
      </c>
      <c r="Q7">
        <f t="shared" si="1"/>
        <v>0.72390376897187547</v>
      </c>
      <c r="R7">
        <f t="shared" si="2"/>
        <v>1.5641754354201419E-2</v>
      </c>
      <c r="S7">
        <f t="shared" si="3"/>
        <v>0.68048225888461233</v>
      </c>
      <c r="T7">
        <f t="shared" si="4"/>
        <v>0.76732527905913861</v>
      </c>
    </row>
    <row r="8" spans="1:20" x14ac:dyDescent="0.25">
      <c r="A8">
        <v>6</v>
      </c>
      <c r="D8">
        <v>0.72801897740459998</v>
      </c>
      <c r="E8" t="s">
        <v>15</v>
      </c>
      <c r="F8">
        <v>0.71507024265644903</v>
      </c>
      <c r="G8" t="s">
        <v>16</v>
      </c>
      <c r="L8" s="1" t="str">
        <f t="shared" si="0"/>
        <v>0.722 (0.696-0.747)</v>
      </c>
      <c r="Q8">
        <f t="shared" si="1"/>
        <v>0.7215446100305245</v>
      </c>
      <c r="R8">
        <f t="shared" si="2"/>
        <v>9.156138148203416E-3</v>
      </c>
      <c r="S8">
        <f t="shared" si="3"/>
        <v>0.69612717053111184</v>
      </c>
      <c r="T8">
        <f t="shared" si="4"/>
        <v>0.74696204952993717</v>
      </c>
    </row>
    <row r="9" spans="1:20" x14ac:dyDescent="0.25">
      <c r="A9">
        <v>7</v>
      </c>
      <c r="F9">
        <v>0.72017128690556598</v>
      </c>
      <c r="G9" t="s">
        <v>17</v>
      </c>
      <c r="L9" s="1" t="e">
        <f t="shared" si="0"/>
        <v>#DIV/0!</v>
      </c>
      <c r="Q9">
        <f t="shared" si="1"/>
        <v>0.72017128690556598</v>
      </c>
      <c r="R9" t="e">
        <f t="shared" si="2"/>
        <v>#DIV/0!</v>
      </c>
      <c r="S9" t="e">
        <f t="shared" si="3"/>
        <v>#DIV/0!</v>
      </c>
      <c r="T9" t="e">
        <f t="shared" si="4"/>
        <v>#DIV/0!</v>
      </c>
    </row>
    <row r="10" spans="1:20" x14ac:dyDescent="0.25">
      <c r="A10">
        <v>8</v>
      </c>
      <c r="B10">
        <v>0.77900000000000003</v>
      </c>
      <c r="D10">
        <v>0.95199999999999996</v>
      </c>
      <c r="F10">
        <v>0.82699999999999996</v>
      </c>
      <c r="H10">
        <v>0.91900000000000004</v>
      </c>
      <c r="J10">
        <v>0.78200000000000003</v>
      </c>
      <c r="L10" s="1" t="str">
        <f>_xlfn.CONCAT(ROUND(Q10,3)," (",ROUND(S10,3),"-",ROUND(T10,3),")")</f>
        <v>0.852 (0.631-1.073)</v>
      </c>
      <c r="Q10">
        <f t="shared" si="1"/>
        <v>0.85180000000000011</v>
      </c>
      <c r="R10">
        <f t="shared" si="2"/>
        <v>7.9597110500319035E-2</v>
      </c>
      <c r="S10">
        <f t="shared" si="3"/>
        <v>0.63083842125111445</v>
      </c>
      <c r="T10">
        <f t="shared" si="4"/>
        <v>1.0727615787488858</v>
      </c>
    </row>
    <row r="11" spans="1:20" x14ac:dyDescent="0.25">
      <c r="B11">
        <v>0.745</v>
      </c>
      <c r="D11">
        <v>0.71199999999999997</v>
      </c>
      <c r="F11">
        <v>0.69199999999999995</v>
      </c>
      <c r="H11">
        <v>0.63700000000000001</v>
      </c>
      <c r="J11">
        <v>0.72799999999999998</v>
      </c>
      <c r="L11" s="1" t="str">
        <f>_xlfn.CONCAT(ROUND(Q11,3)," (",ROUND(S11,3),"-",ROUND(T11,3),")")</f>
        <v>0.703 (0.587-0.818)</v>
      </c>
      <c r="Q11">
        <f t="shared" si="1"/>
        <v>0.70280000000000009</v>
      </c>
      <c r="R11">
        <f t="shared" si="2"/>
        <v>4.1673732734181602E-2</v>
      </c>
      <c r="S11">
        <f t="shared" si="3"/>
        <v>0.58711371792991196</v>
      </c>
      <c r="T11">
        <f t="shared" si="4"/>
        <v>0.81848628207008822</v>
      </c>
    </row>
    <row r="12" spans="1:20" x14ac:dyDescent="0.25">
      <c r="B12">
        <v>0.54450615793286605</v>
      </c>
      <c r="C12" t="s">
        <v>10</v>
      </c>
      <c r="D12">
        <v>0.53638473615946403</v>
      </c>
      <c r="E12" t="s">
        <v>10</v>
      </c>
      <c r="F12">
        <v>0.50363609045150604</v>
      </c>
      <c r="G12" t="s">
        <v>10</v>
      </c>
      <c r="H12">
        <v>0.57783084163898102</v>
      </c>
      <c r="I12" t="s">
        <v>10</v>
      </c>
      <c r="J12">
        <v>0.48271780303030298</v>
      </c>
      <c r="K12" t="s">
        <v>10</v>
      </c>
      <c r="L12" t="str">
        <f>_xlfn.CONCAT(ROUND(Q11,3)," (",ROUND(S11,3),"-",ROUND(T11,3),")")</f>
        <v>0.703 (0.587-0.818)</v>
      </c>
      <c r="Q12">
        <f t="shared" si="1"/>
        <v>0.529015125842624</v>
      </c>
      <c r="R12">
        <f t="shared" si="2"/>
        <v>3.6962125470289049E-2</v>
      </c>
      <c r="S12">
        <f t="shared" si="3"/>
        <v>0.42640826553710159</v>
      </c>
      <c r="T12">
        <f t="shared" si="4"/>
        <v>0.63162198614814635</v>
      </c>
    </row>
    <row r="14" spans="1:20" x14ac:dyDescent="0.25">
      <c r="B14">
        <f>ROUND(B2,3)</f>
        <v>0.58599999999999997</v>
      </c>
      <c r="C14" t="str">
        <f>C2</f>
        <v>ep_unemp</v>
      </c>
      <c r="D14">
        <f>ROUND(D2,3)</f>
        <v>0.56100000000000005</v>
      </c>
      <c r="E14" t="str">
        <f>E2</f>
        <v>pct_se_a10002b_004</v>
      </c>
      <c r="F14">
        <f>ROUND(F2,3)</f>
        <v>0.58599999999999997</v>
      </c>
      <c r="G14" t="str">
        <f>G2</f>
        <v>pct_se_a12001_004</v>
      </c>
      <c r="H14">
        <f>ROUND(H2,3)</f>
        <v>0.57199999999999995</v>
      </c>
      <c r="I14" t="str">
        <f>I2</f>
        <v>se_t012_003</v>
      </c>
      <c r="J14">
        <f>ROUND(J2,3)</f>
        <v>0.58299999999999996</v>
      </c>
      <c r="K14" t="str">
        <f>K2</f>
        <v>pct_se_a09001_008</v>
      </c>
      <c r="L14" t="str">
        <f>L2</f>
        <v>0.578 (0.547-0.608)</v>
      </c>
    </row>
    <row r="15" spans="1:20" x14ac:dyDescent="0.25">
      <c r="B15">
        <f>ROUND(B3,3)</f>
        <v>0.60199999999999998</v>
      </c>
      <c r="C15" t="str">
        <f>C3</f>
        <v>pct_se_a03001_007</v>
      </c>
      <c r="D15">
        <f>ROUND(D3,3)</f>
        <v>0.61899999999999999</v>
      </c>
      <c r="E15" t="str">
        <f>E3</f>
        <v>pct_se_a01001_008</v>
      </c>
      <c r="F15">
        <f>ROUND(F3,3)</f>
        <v>0.61899999999999999</v>
      </c>
      <c r="G15" t="str">
        <f>G3</f>
        <v>pct_se_a03001_007</v>
      </c>
      <c r="H15">
        <f>ROUND(H3,3)</f>
        <v>0.65500000000000003</v>
      </c>
      <c r="I15" t="str">
        <f>I3</f>
        <v>pct_se_a03001_007</v>
      </c>
      <c r="J15">
        <f>ROUND(J3,3)</f>
        <v>0.625</v>
      </c>
      <c r="K15" t="str">
        <f>K3</f>
        <v>pct_se_a03001_007</v>
      </c>
      <c r="L15" t="str">
        <f>L3</f>
        <v>0.624 (0.57-0.678)</v>
      </c>
    </row>
    <row r="16" spans="1:20" x14ac:dyDescent="0.25">
      <c r="B16">
        <f>ROUND(B4,3)</f>
        <v>0.69499999999999995</v>
      </c>
      <c r="C16" t="str">
        <f>C4</f>
        <v>pct_se_a09001_009</v>
      </c>
      <c r="D16">
        <f>ROUND(D4,3)</f>
        <v>0.64700000000000002</v>
      </c>
      <c r="E16" t="str">
        <f>E4</f>
        <v>apr_precipitation_inch</v>
      </c>
      <c r="F16">
        <f>ROUND(F4,3)</f>
        <v>0.67200000000000004</v>
      </c>
      <c r="G16" t="str">
        <f>G4</f>
        <v>apr_precipitation_inch</v>
      </c>
      <c r="H16">
        <f>ROUND(H4,3)</f>
        <v>0.66900000000000004</v>
      </c>
      <c r="I16" t="str">
        <f>I4</f>
        <v>pct_se_a09001_009</v>
      </c>
      <c r="J16">
        <f>ROUND(J4,3)</f>
        <v>0.70899999999999996</v>
      </c>
      <c r="K16" t="str">
        <f>K4</f>
        <v>apr_precipitation_inch</v>
      </c>
      <c r="L16" t="str">
        <f>L4</f>
        <v>0.678 (0.611-0.746)</v>
      </c>
    </row>
    <row r="17" spans="2:12" x14ac:dyDescent="0.25">
      <c r="B17">
        <f>ROUND(B5,3)</f>
        <v>0.72199999999999998</v>
      </c>
      <c r="C17" t="str">
        <f>C5</f>
        <v>apr_precipitation_inch</v>
      </c>
      <c r="D17">
        <f>ROUND(D5,3)</f>
        <v>0.68200000000000005</v>
      </c>
      <c r="E17" t="str">
        <f>E5</f>
        <v>pct_se_a03001_007</v>
      </c>
      <c r="F17">
        <f>ROUND(F5,3)</f>
        <v>0.68600000000000005</v>
      </c>
      <c r="G17" t="str">
        <f>G5</f>
        <v>se_t012_003</v>
      </c>
      <c r="H17">
        <f>ROUND(H5,3)</f>
        <v>0.70499999999999996</v>
      </c>
      <c r="I17" t="str">
        <f>I5</f>
        <v>apr_precipitation_inch</v>
      </c>
      <c r="J17">
        <f>ROUND(J5,3)</f>
        <v>0.71799999999999997</v>
      </c>
      <c r="K17" t="str">
        <f>K5</f>
        <v>pct_se_a10008_005</v>
      </c>
      <c r="L17" t="str">
        <f>L5</f>
        <v>0.703 (0.653-0.753)</v>
      </c>
    </row>
    <row r="18" spans="2:12" x14ac:dyDescent="0.25">
      <c r="D18">
        <f>ROUND(D6,3)</f>
        <v>0.70099999999999996</v>
      </c>
      <c r="E18" t="str">
        <f>E6</f>
        <v>pct_se_a09001_009</v>
      </c>
      <c r="F18">
        <f>ROUND(F6,3)</f>
        <v>0.69699999999999995</v>
      </c>
      <c r="G18" t="str">
        <f>G6</f>
        <v>pct_se_a10002b_006</v>
      </c>
      <c r="H18">
        <f>ROUND(H6,3)</f>
        <v>0.72199999999999998</v>
      </c>
      <c r="I18" t="str">
        <f>I6</f>
        <v>pct_se_a03001_008</v>
      </c>
      <c r="J18">
        <f>ROUND(J6,3)</f>
        <v>0.72299999999999998</v>
      </c>
      <c r="K18" t="str">
        <f>K6</f>
        <v>pct_se_a10002b_004</v>
      </c>
      <c r="L18" t="str">
        <f>L6</f>
        <v>0.711 (0.673-0.749)</v>
      </c>
    </row>
    <row r="19" spans="2:12" x14ac:dyDescent="0.25">
      <c r="D19">
        <f>ROUND(D7,3)</f>
        <v>0.72</v>
      </c>
      <c r="E19" t="str">
        <f>E7</f>
        <v>ep_groupq</v>
      </c>
      <c r="F19">
        <f>ROUND(F7,3)</f>
        <v>0.70299999999999996</v>
      </c>
      <c r="G19" t="str">
        <f>G7</f>
        <v>pct_se_a10008_005</v>
      </c>
      <c r="H19">
        <f>ROUND(H7,3)</f>
        <v>0.73599999999999999</v>
      </c>
      <c r="I19" t="str">
        <f>I7</f>
        <v>pct_se_a09005_005</v>
      </c>
      <c r="J19">
        <f>ROUND(J7,3)</f>
        <v>0.73599999999999999</v>
      </c>
      <c r="K19" t="str">
        <f>K7</f>
        <v>pct_se_a09001_009</v>
      </c>
      <c r="L19" t="str">
        <f>L7</f>
        <v>0.724 (0.68-0.767)</v>
      </c>
    </row>
    <row r="20" spans="2:12" x14ac:dyDescent="0.25">
      <c r="D20">
        <f>ROUND(D8,3)</f>
        <v>0.72799999999999998</v>
      </c>
      <c r="E20" t="str">
        <f>E8</f>
        <v>pct_se_a03001_006</v>
      </c>
      <c r="F20">
        <f>ROUND(F8,3)</f>
        <v>0.71499999999999997</v>
      </c>
      <c r="G20" t="str">
        <f>G8</f>
        <v>pct_se_a09005_004</v>
      </c>
      <c r="L20" t="str">
        <f>L8</f>
        <v>0.722 (0.696-0.747)</v>
      </c>
    </row>
    <row r="21" spans="2:12" x14ac:dyDescent="0.25">
      <c r="F21">
        <f>ROUND(F9,3)</f>
        <v>0.72</v>
      </c>
      <c r="G21" t="str">
        <f>G9</f>
        <v>pct_se_a10002b_008</v>
      </c>
      <c r="L21" t="e">
        <f t="shared" ref="L21:L22" si="5">L9</f>
        <v>#DIV/0!</v>
      </c>
    </row>
    <row r="22" spans="2:12" x14ac:dyDescent="0.25">
      <c r="L22" t="str">
        <f t="shared" si="5"/>
        <v>0.852 (0.631-1.073)</v>
      </c>
    </row>
    <row r="23" spans="2:12" x14ac:dyDescent="0.25">
      <c r="B23">
        <f t="shared" ref="B23:J23" si="6">ROUND(B12,3)</f>
        <v>0.54500000000000004</v>
      </c>
      <c r="C23" t="str">
        <f>C12</f>
        <v>41p</v>
      </c>
      <c r="D23">
        <f t="shared" si="6"/>
        <v>0.53600000000000003</v>
      </c>
      <c r="E23" t="str">
        <f>E12</f>
        <v>41p</v>
      </c>
      <c r="F23">
        <f t="shared" si="6"/>
        <v>0.504</v>
      </c>
      <c r="G23" t="str">
        <f>G12</f>
        <v>41p</v>
      </c>
      <c r="H23">
        <f t="shared" si="6"/>
        <v>0.57799999999999996</v>
      </c>
      <c r="I23" t="str">
        <f>I12</f>
        <v>41p</v>
      </c>
      <c r="J23">
        <f t="shared" si="6"/>
        <v>0.48299999999999998</v>
      </c>
      <c r="K23" t="str">
        <f>K12</f>
        <v>41p</v>
      </c>
      <c r="L23" t="str">
        <f t="shared" ref="L23" si="7">L12</f>
        <v>0.703 (0.587-0.818)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dec-omi-retro_5-fold-additive</vt:lpstr>
      <vt:lpstr>dec-omi-retro_5-fold-additi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kvbsmith1</dc:creator>
  <cp:lastModifiedBy>Kevin Smith</cp:lastModifiedBy>
  <dcterms:created xsi:type="dcterms:W3CDTF">2022-10-03T16:21:45Z</dcterms:created>
  <dcterms:modified xsi:type="dcterms:W3CDTF">2022-10-24T16:51:44Z</dcterms:modified>
</cp:coreProperties>
</file>