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bsmith1\Documents\github\county-level-analysis\single-test-coef\april-30q\"/>
    </mc:Choice>
  </mc:AlternateContent>
  <xr:revisionPtr revIDLastSave="0" documentId="13_ncr:1_{118E88E6-6690-4ABD-82DB-239A2BA69A96}" xr6:coauthVersionLast="36" xr6:coauthVersionMax="36" xr10:uidLastSave="{00000000-0000-0000-0000-000000000000}"/>
  <bookViews>
    <workbookView xWindow="0" yWindow="0" windowWidth="28800" windowHeight="10395" xr2:uid="{00000000-000D-0000-FFFF-FFFF00000000}"/>
  </bookViews>
  <sheets>
    <sheet name="temporal+baseline_ba5-omi-retro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2" i="1"/>
  <c r="P2" i="1"/>
  <c r="O2" i="1"/>
  <c r="O3" i="1"/>
  <c r="O4" i="1"/>
  <c r="O5" i="1"/>
  <c r="O6" i="1"/>
  <c r="O7" i="1"/>
  <c r="O8" i="1"/>
  <c r="O9" i="1"/>
  <c r="K21" i="1" l="1"/>
  <c r="K22" i="1"/>
  <c r="K23" i="1"/>
  <c r="K24" i="1"/>
  <c r="K25" i="1"/>
  <c r="K26" i="1"/>
  <c r="K36" i="1"/>
  <c r="K20" i="1"/>
  <c r="J21" i="1"/>
  <c r="J22" i="1"/>
  <c r="J23" i="1"/>
  <c r="J24" i="1"/>
  <c r="J25" i="1"/>
  <c r="J26" i="1"/>
  <c r="J36" i="1"/>
  <c r="J20" i="1"/>
  <c r="I21" i="1"/>
  <c r="I22" i="1"/>
  <c r="I23" i="1"/>
  <c r="I24" i="1"/>
  <c r="I25" i="1"/>
  <c r="I36" i="1"/>
  <c r="I20" i="1"/>
  <c r="H21" i="1"/>
  <c r="H22" i="1"/>
  <c r="H23" i="1"/>
  <c r="H24" i="1"/>
  <c r="H25" i="1"/>
  <c r="H36" i="1"/>
  <c r="H20" i="1"/>
  <c r="G36" i="1"/>
  <c r="F27" i="1"/>
  <c r="F36" i="1"/>
  <c r="E36" i="1"/>
  <c r="D3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20" i="1"/>
  <c r="B20" i="1"/>
  <c r="D21" i="1"/>
  <c r="D22" i="1"/>
  <c r="D23" i="1"/>
  <c r="D24" i="1"/>
  <c r="D25" i="1"/>
  <c r="D26" i="1"/>
  <c r="F21" i="1"/>
  <c r="F22" i="1"/>
  <c r="F23" i="1"/>
  <c r="F24" i="1"/>
  <c r="F25" i="1"/>
  <c r="F26" i="1"/>
  <c r="E21" i="1"/>
  <c r="E22" i="1"/>
  <c r="E23" i="1"/>
  <c r="E24" i="1"/>
  <c r="E25" i="1"/>
  <c r="E26" i="1"/>
  <c r="G21" i="1"/>
  <c r="G22" i="1"/>
  <c r="G23" i="1"/>
  <c r="G24" i="1"/>
  <c r="G25" i="1"/>
  <c r="G26" i="1"/>
  <c r="G27" i="1"/>
  <c r="G20" i="1"/>
  <c r="F20" i="1"/>
  <c r="E20" i="1"/>
  <c r="D20" i="1"/>
  <c r="B24" i="1"/>
  <c r="B25" i="1"/>
  <c r="B26" i="1"/>
  <c r="B27" i="1"/>
  <c r="B28" i="1"/>
  <c r="B29" i="1"/>
  <c r="B30" i="1"/>
  <c r="B31" i="1"/>
  <c r="B32" i="1"/>
  <c r="B33" i="1"/>
  <c r="B34" i="1"/>
  <c r="B36" i="1"/>
  <c r="B21" i="1"/>
  <c r="B22" i="1"/>
  <c r="B23" i="1"/>
  <c r="N2" i="1"/>
  <c r="N3" i="1"/>
  <c r="N4" i="1"/>
  <c r="N5" i="1"/>
  <c r="N6" i="1"/>
  <c r="N7" i="1"/>
  <c r="N8" i="1"/>
  <c r="N9" i="1"/>
  <c r="N10" i="1"/>
  <c r="N11" i="1"/>
  <c r="O18" i="1" l="1"/>
  <c r="N18" i="1"/>
  <c r="O10" i="1"/>
  <c r="O11" i="1"/>
  <c r="O12" i="1"/>
  <c r="O13" i="1"/>
  <c r="O14" i="1"/>
  <c r="O15" i="1"/>
  <c r="O16" i="1"/>
  <c r="N12" i="1"/>
  <c r="N13" i="1"/>
  <c r="N14" i="1"/>
  <c r="N15" i="1"/>
  <c r="N16" i="1"/>
  <c r="L12" i="1" l="1"/>
  <c r="L15" i="1"/>
  <c r="L6" i="1"/>
  <c r="L24" i="1" s="1"/>
  <c r="L14" i="1"/>
  <c r="L9" i="1"/>
  <c r="L7" i="1"/>
  <c r="L25" i="1" s="1"/>
  <c r="L8" i="1"/>
  <c r="L26" i="1" s="1"/>
  <c r="L13" i="1"/>
  <c r="L5" i="1"/>
  <c r="L23" i="1" s="1"/>
  <c r="L10" i="1"/>
  <c r="L16" i="1"/>
  <c r="L11" i="1"/>
  <c r="L18" i="1"/>
  <c r="L36" i="1" s="1"/>
  <c r="L3" i="1" l="1"/>
  <c r="L21" i="1" s="1"/>
  <c r="L2" i="1"/>
  <c r="L20" i="1" s="1"/>
  <c r="L4" i="1" l="1"/>
  <c r="L22" i="1" s="1"/>
</calcChain>
</file>

<file path=xl/sharedStrings.xml><?xml version="1.0" encoding="utf-8"?>
<sst xmlns="http://schemas.openxmlformats.org/spreadsheetml/2006/main" count="48" uniqueCount="25">
  <si>
    <t>ep_unemp</t>
  </si>
  <si>
    <t>pct_se_a10002b_004</t>
  </si>
  <si>
    <t>case_ind2</t>
  </si>
  <si>
    <t>pct_se_a03001_007</t>
  </si>
  <si>
    <t>pct_se_a01001_008</t>
  </si>
  <si>
    <t>pct_se_a10008_005</t>
  </si>
  <si>
    <t>se_t012_003</t>
  </si>
  <si>
    <t>apr_precipitation_inch</t>
  </si>
  <si>
    <t>pct_se_a09005_005</t>
  </si>
  <si>
    <t>pct_se_a09001_009</t>
  </si>
  <si>
    <t>pct_se_a10002b_005</t>
  </si>
  <si>
    <t>pct_se_a09001_008</t>
  </si>
  <si>
    <t>pct_se_a01001_013</t>
  </si>
  <si>
    <t>pct_se_a12001_004</t>
  </si>
  <si>
    <t>met2</t>
  </si>
  <si>
    <t>pct_se_a09005_004</t>
  </si>
  <si>
    <t>ep_groupq</t>
  </si>
  <si>
    <t>se_t012_002</t>
  </si>
  <si>
    <t>41p</t>
  </si>
  <si>
    <t>pct_se_a09005_007</t>
  </si>
  <si>
    <t>pct_se_a10002b_007</t>
  </si>
  <si>
    <t>pct_se_a09005_010</t>
  </si>
  <si>
    <t>pct_se_a03001_006</t>
  </si>
  <si>
    <t>covid_cases_per_100k_1</t>
  </si>
  <si>
    <t>pct_se_a10002b_008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</si>
</sst>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L36" sqref="L36"/>
    </sheetView>
  </sheetViews>
  <sheetFormatPr defaultRowHeight="15" x14ac:dyDescent="0.25"/>
  <cols>
    <col min="3" max="3" width="22.85546875" bestFit="1" customWidth="1"/>
    <col min="5" max="5" width="21.42578125" bestFit="1" customWidth="1"/>
    <col min="7" max="7" width="21.42578125" bestFit="1" customWidth="1"/>
    <col min="9" max="9" width="21.42578125" bestFit="1" customWidth="1"/>
    <col min="11" max="11" width="21.42578125" bestFit="1" customWidth="1"/>
    <col min="12" max="12" width="17.5703125" bestFit="1" customWidth="1"/>
  </cols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7" x14ac:dyDescent="0.25">
      <c r="A2">
        <v>0</v>
      </c>
      <c r="B2">
        <v>0.58003475205743604</v>
      </c>
      <c r="C2" t="s">
        <v>0</v>
      </c>
      <c r="D2">
        <v>0.57191002654140599</v>
      </c>
      <c r="E2" t="s">
        <v>1</v>
      </c>
      <c r="F2">
        <v>0.61363674377373001</v>
      </c>
      <c r="G2" t="s">
        <v>2</v>
      </c>
      <c r="H2">
        <v>0.60340669279469294</v>
      </c>
      <c r="I2" s="2" t="s">
        <v>3</v>
      </c>
      <c r="J2">
        <v>0.58021304391518402</v>
      </c>
      <c r="K2" t="s">
        <v>1</v>
      </c>
      <c r="L2" t="str">
        <f>_xlfn.CONCAT(ROUND(N2,3)," (",ROUND(P2,3),"-",ROUND(Q2,3),")")</f>
        <v>0.59 (0.541-0.639)</v>
      </c>
      <c r="N2">
        <f t="shared" ref="N2:N16" si="0">AVERAGE(J2,H2,F2,B2,D2)</f>
        <v>0.5898402518164898</v>
      </c>
      <c r="O2">
        <f>_xlfn.STDEV.S(B2:J2)</f>
        <v>1.7752783487393529E-2</v>
      </c>
      <c r="P2">
        <f>N2-(2.776*O2)</f>
        <v>0.54055852485548539</v>
      </c>
      <c r="Q2">
        <f>N2+(2.776*O2)</f>
        <v>0.63912197877749422</v>
      </c>
    </row>
    <row r="3" spans="1:17" x14ac:dyDescent="0.25">
      <c r="A3">
        <v>1</v>
      </c>
      <c r="B3">
        <v>0.60548776994901699</v>
      </c>
      <c r="C3" t="s">
        <v>2</v>
      </c>
      <c r="D3">
        <v>0.630864409692387</v>
      </c>
      <c r="E3" t="s">
        <v>4</v>
      </c>
      <c r="F3">
        <v>0.65160486393363004</v>
      </c>
      <c r="G3" t="s">
        <v>5</v>
      </c>
      <c r="H3">
        <v>0.64847753994573398</v>
      </c>
      <c r="I3" t="s">
        <v>6</v>
      </c>
      <c r="J3">
        <v>0.60800924530197897</v>
      </c>
      <c r="K3" s="3" t="s">
        <v>7</v>
      </c>
      <c r="L3" t="str">
        <f t="shared" ref="L2:L16" si="1">_xlfn.CONCAT(ROUND(N3,3)," (",ROUND(P3,3),"-",ROUND(Q3,3),")")</f>
        <v>0.629 (0.569-0.689)</v>
      </c>
      <c r="N3">
        <f t="shared" si="0"/>
        <v>0.62888876576454933</v>
      </c>
      <c r="O3">
        <f t="shared" ref="O3:O9" si="2">_xlfn.STDEV.S(B3:J3)</f>
        <v>2.1720988345283788E-2</v>
      </c>
      <c r="P3">
        <f t="shared" ref="P3:P18" si="3">N3-(2.776*O3)</f>
        <v>0.56859130211804154</v>
      </c>
      <c r="Q3">
        <f t="shared" ref="Q3:Q18" si="4">N3+(2.776*O3)</f>
        <v>0.68918622941105712</v>
      </c>
    </row>
    <row r="4" spans="1:17" x14ac:dyDescent="0.25">
      <c r="A4">
        <v>2</v>
      </c>
      <c r="B4">
        <v>0.61220904699165501</v>
      </c>
      <c r="C4" t="s">
        <v>8</v>
      </c>
      <c r="D4">
        <v>0.67137347005021797</v>
      </c>
      <c r="E4" s="3" t="s">
        <v>7</v>
      </c>
      <c r="F4">
        <v>0.66792948299797605</v>
      </c>
      <c r="G4" s="3" t="s">
        <v>7</v>
      </c>
      <c r="H4">
        <v>0.65898904632700195</v>
      </c>
      <c r="I4" s="4" t="s">
        <v>9</v>
      </c>
      <c r="J4">
        <v>0.68526781228017197</v>
      </c>
      <c r="K4" s="2" t="s">
        <v>3</v>
      </c>
      <c r="L4" t="str">
        <f t="shared" si="1"/>
        <v>0.659 (0.582-0.737)</v>
      </c>
      <c r="N4">
        <f t="shared" si="0"/>
        <v>0.65915377172940459</v>
      </c>
      <c r="O4">
        <f t="shared" si="2"/>
        <v>2.7893151329535262E-2</v>
      </c>
      <c r="P4">
        <f t="shared" si="3"/>
        <v>0.58172238363861473</v>
      </c>
      <c r="Q4">
        <f t="shared" si="4"/>
        <v>0.73658515982019446</v>
      </c>
    </row>
    <row r="5" spans="1:17" x14ac:dyDescent="0.25">
      <c r="A5">
        <v>3</v>
      </c>
      <c r="B5">
        <v>0.62259647514845995</v>
      </c>
      <c r="C5" t="s">
        <v>10</v>
      </c>
      <c r="D5">
        <v>0.69253976437341203</v>
      </c>
      <c r="E5" s="2" t="s">
        <v>3</v>
      </c>
      <c r="F5">
        <v>0.68422064997407395</v>
      </c>
      <c r="G5" t="s">
        <v>10</v>
      </c>
      <c r="H5">
        <v>0.69355843633805603</v>
      </c>
      <c r="I5" s="3" t="s">
        <v>7</v>
      </c>
      <c r="J5">
        <v>0.70885338156969102</v>
      </c>
      <c r="K5" t="s">
        <v>11</v>
      </c>
      <c r="L5" t="str">
        <f t="shared" si="1"/>
        <v>0.68 (0.587-0.773)</v>
      </c>
      <c r="N5">
        <f t="shared" si="0"/>
        <v>0.68035374148073857</v>
      </c>
      <c r="O5">
        <f t="shared" si="2"/>
        <v>3.3488607767750846E-2</v>
      </c>
      <c r="P5">
        <f t="shared" si="3"/>
        <v>0.58738936631746219</v>
      </c>
      <c r="Q5">
        <f t="shared" si="4"/>
        <v>0.77331811664401495</v>
      </c>
    </row>
    <row r="6" spans="1:17" x14ac:dyDescent="0.25">
      <c r="A6">
        <v>4</v>
      </c>
      <c r="B6">
        <v>0.64454564549082405</v>
      </c>
      <c r="C6" s="3" t="s">
        <v>7</v>
      </c>
      <c r="D6">
        <v>0.709266578831796</v>
      </c>
      <c r="E6" t="s">
        <v>12</v>
      </c>
      <c r="F6">
        <v>0.70327161423051798</v>
      </c>
      <c r="G6" s="4" t="s">
        <v>9</v>
      </c>
      <c r="H6">
        <v>0.73753391618932695</v>
      </c>
      <c r="I6" t="s">
        <v>12</v>
      </c>
      <c r="J6">
        <v>0.726128027333936</v>
      </c>
      <c r="K6" t="s">
        <v>13</v>
      </c>
      <c r="L6" t="str">
        <f t="shared" si="1"/>
        <v>0.704 (0.604-0.804)</v>
      </c>
      <c r="N6">
        <f t="shared" si="0"/>
        <v>0.70414915641528031</v>
      </c>
      <c r="O6">
        <f t="shared" si="2"/>
        <v>3.5976205883286955E-2</v>
      </c>
      <c r="P6">
        <f t="shared" si="3"/>
        <v>0.60427920888327569</v>
      </c>
      <c r="Q6">
        <f t="shared" si="4"/>
        <v>0.80401910394728493</v>
      </c>
    </row>
    <row r="7" spans="1:17" x14ac:dyDescent="0.25">
      <c r="A7">
        <v>5</v>
      </c>
      <c r="B7">
        <v>0.66254224666322903</v>
      </c>
      <c r="C7" t="s">
        <v>14</v>
      </c>
      <c r="D7">
        <v>0.72600294055870596</v>
      </c>
      <c r="E7" s="4" t="s">
        <v>9</v>
      </c>
      <c r="F7">
        <v>0.70455115660595102</v>
      </c>
      <c r="G7" t="s">
        <v>15</v>
      </c>
      <c r="H7">
        <v>0.75208521756607305</v>
      </c>
      <c r="I7" t="s">
        <v>16</v>
      </c>
      <c r="J7">
        <v>0.73502160586875598</v>
      </c>
      <c r="K7" t="s">
        <v>12</v>
      </c>
      <c r="L7" t="str">
        <f t="shared" si="1"/>
        <v>0.716 (0.62-0.812)</v>
      </c>
      <c r="N7">
        <f t="shared" si="0"/>
        <v>0.7160406334525431</v>
      </c>
      <c r="O7">
        <f t="shared" si="2"/>
        <v>3.4470358236923293E-2</v>
      </c>
      <c r="P7">
        <f t="shared" si="3"/>
        <v>0.62035091898684402</v>
      </c>
      <c r="Q7">
        <f t="shared" si="4"/>
        <v>0.81173034791824217</v>
      </c>
    </row>
    <row r="8" spans="1:17" x14ac:dyDescent="0.25">
      <c r="A8">
        <v>6</v>
      </c>
      <c r="B8">
        <v>0.67391304347825998</v>
      </c>
      <c r="C8" t="s">
        <v>17</v>
      </c>
      <c r="D8">
        <v>0.733001088388612</v>
      </c>
      <c r="E8" t="s">
        <v>10</v>
      </c>
      <c r="F8">
        <v>0.71712914178667597</v>
      </c>
      <c r="G8" s="2" t="s">
        <v>3</v>
      </c>
      <c r="J8">
        <v>0.73710179881418902</v>
      </c>
      <c r="K8" t="s">
        <v>6</v>
      </c>
      <c r="L8" s="1" t="str">
        <f t="shared" si="1"/>
        <v>0.715 (0.635-0.796)</v>
      </c>
      <c r="N8">
        <f t="shared" si="0"/>
        <v>0.7152862681169343</v>
      </c>
      <c r="O8">
        <f t="shared" si="2"/>
        <v>2.8895629065226813E-2</v>
      </c>
      <c r="P8">
        <f t="shared" si="3"/>
        <v>0.63507200183186463</v>
      </c>
      <c r="Q8">
        <f t="shared" si="4"/>
        <v>0.79550053440200397</v>
      </c>
    </row>
    <row r="9" spans="1:17" x14ac:dyDescent="0.25">
      <c r="A9">
        <v>7</v>
      </c>
      <c r="B9">
        <v>0.67911630482518903</v>
      </c>
      <c r="C9" t="s">
        <v>19</v>
      </c>
      <c r="F9">
        <v>0.72333450415642198</v>
      </c>
      <c r="G9" t="s">
        <v>16</v>
      </c>
      <c r="L9" t="str">
        <f t="shared" si="1"/>
        <v>0.701 (0.614-0.788)</v>
      </c>
      <c r="N9">
        <f t="shared" si="0"/>
        <v>0.7012254044908055</v>
      </c>
      <c r="O9">
        <f t="shared" si="2"/>
        <v>3.1266988598973276E-2</v>
      </c>
      <c r="P9">
        <f t="shared" si="3"/>
        <v>0.6144282441400557</v>
      </c>
      <c r="Q9">
        <f t="shared" si="4"/>
        <v>0.78802256484155531</v>
      </c>
    </row>
    <row r="10" spans="1:17" x14ac:dyDescent="0.25">
      <c r="A10">
        <v>8</v>
      </c>
      <c r="B10">
        <v>0.68417635714422098</v>
      </c>
      <c r="C10" t="s">
        <v>20</v>
      </c>
      <c r="L10" t="str">
        <f t="shared" si="1"/>
        <v>0.684 (0.684-0.684)</v>
      </c>
      <c r="N10">
        <f t="shared" si="0"/>
        <v>0.68417635714422098</v>
      </c>
      <c r="O10">
        <f t="shared" ref="O2:O16" si="5">_xlfn.STDEV.P(B10:J10)</f>
        <v>0</v>
      </c>
      <c r="P10">
        <f t="shared" si="3"/>
        <v>0.68417635714422098</v>
      </c>
      <c r="Q10">
        <f t="shared" si="4"/>
        <v>0.68417635714422098</v>
      </c>
    </row>
    <row r="11" spans="1:17" x14ac:dyDescent="0.25">
      <c r="A11">
        <v>9</v>
      </c>
      <c r="B11">
        <v>0.69243474441962105</v>
      </c>
      <c r="C11" t="s">
        <v>21</v>
      </c>
      <c r="L11" t="str">
        <f t="shared" si="1"/>
        <v>0.692 (0.692-0.692)</v>
      </c>
      <c r="N11">
        <f t="shared" si="0"/>
        <v>0.69243474441962105</v>
      </c>
      <c r="O11">
        <f t="shared" si="5"/>
        <v>0</v>
      </c>
      <c r="P11">
        <f t="shared" si="3"/>
        <v>0.69243474441962105</v>
      </c>
      <c r="Q11">
        <f t="shared" si="4"/>
        <v>0.69243474441962105</v>
      </c>
    </row>
    <row r="12" spans="1:17" x14ac:dyDescent="0.25">
      <c r="A12">
        <v>10</v>
      </c>
      <c r="B12">
        <v>0.69643504993221395</v>
      </c>
      <c r="C12" s="2" t="s">
        <v>3</v>
      </c>
      <c r="L12" t="str">
        <f t="shared" si="1"/>
        <v>0.696 (0.696-0.696)</v>
      </c>
      <c r="N12">
        <f t="shared" si="0"/>
        <v>0.69643504993221395</v>
      </c>
      <c r="O12">
        <f t="shared" si="5"/>
        <v>0</v>
      </c>
      <c r="P12">
        <f t="shared" si="3"/>
        <v>0.69643504993221395</v>
      </c>
      <c r="Q12">
        <f t="shared" si="4"/>
        <v>0.69643504993221395</v>
      </c>
    </row>
    <row r="13" spans="1:17" x14ac:dyDescent="0.25">
      <c r="A13">
        <v>11</v>
      </c>
      <c r="B13">
        <v>0.69986251933321797</v>
      </c>
      <c r="C13" t="s">
        <v>22</v>
      </c>
      <c r="L13" t="str">
        <f t="shared" si="1"/>
        <v>0.7 (0.7-0.7)</v>
      </c>
      <c r="N13">
        <f t="shared" si="0"/>
        <v>0.69986251933321797</v>
      </c>
      <c r="O13">
        <f t="shared" si="5"/>
        <v>0</v>
      </c>
      <c r="P13">
        <f t="shared" si="3"/>
        <v>0.69986251933321797</v>
      </c>
      <c r="Q13">
        <f t="shared" si="4"/>
        <v>0.69986251933321797</v>
      </c>
    </row>
    <row r="14" spans="1:17" x14ac:dyDescent="0.25">
      <c r="A14">
        <v>12</v>
      </c>
      <c r="B14">
        <v>0.70600141299574104</v>
      </c>
      <c r="C14" t="s">
        <v>23</v>
      </c>
      <c r="L14" t="str">
        <f t="shared" si="1"/>
        <v>0.706 (0.706-0.706)</v>
      </c>
      <c r="N14">
        <f t="shared" si="0"/>
        <v>0.70600141299574104</v>
      </c>
      <c r="O14">
        <f t="shared" si="5"/>
        <v>0</v>
      </c>
      <c r="P14">
        <f t="shared" si="3"/>
        <v>0.70600141299574104</v>
      </c>
      <c r="Q14">
        <f t="shared" si="4"/>
        <v>0.70600141299574104</v>
      </c>
    </row>
    <row r="15" spans="1:17" x14ac:dyDescent="0.25">
      <c r="A15">
        <v>13</v>
      </c>
      <c r="B15">
        <v>0.71494720360504804</v>
      </c>
      <c r="C15" t="s">
        <v>5</v>
      </c>
      <c r="L15" t="str">
        <f t="shared" si="1"/>
        <v>0.715 (0.715-0.715)</v>
      </c>
      <c r="N15">
        <f t="shared" si="0"/>
        <v>0.71494720360504804</v>
      </c>
      <c r="O15">
        <f t="shared" si="5"/>
        <v>0</v>
      </c>
      <c r="P15">
        <f t="shared" si="3"/>
        <v>0.71494720360504804</v>
      </c>
      <c r="Q15">
        <f t="shared" si="4"/>
        <v>0.71494720360504804</v>
      </c>
    </row>
    <row r="16" spans="1:17" x14ac:dyDescent="0.25">
      <c r="A16">
        <v>14</v>
      </c>
      <c r="B16">
        <v>0.72053235569303598</v>
      </c>
      <c r="C16" t="s">
        <v>24</v>
      </c>
      <c r="L16" t="str">
        <f t="shared" si="1"/>
        <v>0.721 (0.721-0.721)</v>
      </c>
      <c r="N16">
        <f t="shared" si="0"/>
        <v>0.72053235569303598</v>
      </c>
      <c r="O16">
        <f t="shared" si="5"/>
        <v>0</v>
      </c>
      <c r="P16">
        <f t="shared" si="3"/>
        <v>0.72053235569303598</v>
      </c>
      <c r="Q16">
        <f t="shared" si="4"/>
        <v>0.72053235569303598</v>
      </c>
    </row>
    <row r="17" spans="1:17" x14ac:dyDescent="0.25">
      <c r="A17">
        <v>15</v>
      </c>
    </row>
    <row r="18" spans="1:17" x14ac:dyDescent="0.25">
      <c r="B18">
        <v>0.48578411716407899</v>
      </c>
      <c r="C18" t="s">
        <v>18</v>
      </c>
      <c r="D18">
        <v>0.48669110767409401</v>
      </c>
      <c r="E18" t="s">
        <v>18</v>
      </c>
      <c r="F18">
        <v>0.447078796393864</v>
      </c>
      <c r="G18" t="s">
        <v>18</v>
      </c>
      <c r="H18">
        <v>0.54216661642046005</v>
      </c>
      <c r="I18" t="s">
        <v>18</v>
      </c>
      <c r="J18">
        <v>0.45770274344286999</v>
      </c>
      <c r="K18" t="s">
        <v>18</v>
      </c>
      <c r="L18" t="str">
        <f>_xlfn.CONCAT(ROUND(N18,3)," (",ROUND(P18,3),"-",ROUND(Q18,3),")")</f>
        <v>0.484 (0.392-0.576)</v>
      </c>
      <c r="N18">
        <f>AVERAGE(J18,H18,F18,B18,D18)</f>
        <v>0.48388467621907338</v>
      </c>
      <c r="O18">
        <f>_xlfn.STDEV.P(B18:J18)</f>
        <v>3.3010407088246256E-2</v>
      </c>
      <c r="P18">
        <f t="shared" si="3"/>
        <v>0.39224778614210176</v>
      </c>
      <c r="Q18">
        <f t="shared" si="4"/>
        <v>0.57552156629604501</v>
      </c>
    </row>
    <row r="20" spans="1:17" x14ac:dyDescent="0.25">
      <c r="B20">
        <f>ROUND(B2,3)</f>
        <v>0.57999999999999996</v>
      </c>
      <c r="C20" t="str">
        <f>C2</f>
        <v>ep_unemp</v>
      </c>
      <c r="D20">
        <f>ROUND(D2,3)</f>
        <v>0.57199999999999995</v>
      </c>
      <c r="E20" t="str">
        <f>E2</f>
        <v>pct_se_a10002b_004</v>
      </c>
      <c r="F20">
        <f>ROUND(F2,3)</f>
        <v>0.61399999999999999</v>
      </c>
      <c r="G20" t="str">
        <f>G2</f>
        <v>case_ind2</v>
      </c>
      <c r="H20">
        <f>ROUND(H2,3)</f>
        <v>0.60299999999999998</v>
      </c>
      <c r="I20" t="str">
        <f>I2</f>
        <v>pct_se_a03001_007</v>
      </c>
      <c r="J20">
        <f>ROUND(J2,3)</f>
        <v>0.57999999999999996</v>
      </c>
      <c r="K20" t="str">
        <f>K2</f>
        <v>pct_se_a10002b_004</v>
      </c>
      <c r="L20" t="str">
        <f>L2</f>
        <v>0.59 (0.541-0.639)</v>
      </c>
    </row>
    <row r="21" spans="1:17" x14ac:dyDescent="0.25">
      <c r="B21">
        <f t="shared" ref="B21:B36" si="6">ROUND(B3,3)</f>
        <v>0.60499999999999998</v>
      </c>
      <c r="C21" t="str">
        <f t="shared" ref="C21:C36" si="7">C3</f>
        <v>case_ind2</v>
      </c>
      <c r="D21">
        <f t="shared" ref="D21:D36" si="8">ROUND(D3,3)</f>
        <v>0.63100000000000001</v>
      </c>
      <c r="E21" t="str">
        <f t="shared" ref="E21:E36" si="9">E3</f>
        <v>pct_se_a01001_008</v>
      </c>
      <c r="F21">
        <f t="shared" ref="F21:F36" si="10">ROUND(F3,3)</f>
        <v>0.65200000000000002</v>
      </c>
      <c r="G21" t="str">
        <f t="shared" ref="G21:G36" si="11">G3</f>
        <v>pct_se_a10008_005</v>
      </c>
      <c r="H21">
        <f t="shared" ref="H21:H36" si="12">ROUND(H3,3)</f>
        <v>0.64800000000000002</v>
      </c>
      <c r="I21" t="str">
        <f t="shared" ref="I21:I36" si="13">I3</f>
        <v>se_t012_003</v>
      </c>
      <c r="J21">
        <f t="shared" ref="J21:J36" si="14">ROUND(J3,3)</f>
        <v>0.60799999999999998</v>
      </c>
      <c r="K21" t="str">
        <f t="shared" ref="K21:L36" si="15">K3</f>
        <v>apr_precipitation_inch</v>
      </c>
      <c r="L21" t="str">
        <f t="shared" si="15"/>
        <v>0.629 (0.569-0.689)</v>
      </c>
    </row>
    <row r="22" spans="1:17" x14ac:dyDescent="0.25">
      <c r="B22">
        <f t="shared" si="6"/>
        <v>0.61199999999999999</v>
      </c>
      <c r="C22" t="str">
        <f t="shared" si="7"/>
        <v>pct_se_a09005_005</v>
      </c>
      <c r="D22">
        <f t="shared" si="8"/>
        <v>0.67100000000000004</v>
      </c>
      <c r="E22" t="str">
        <f t="shared" si="9"/>
        <v>apr_precipitation_inch</v>
      </c>
      <c r="F22">
        <f t="shared" si="10"/>
        <v>0.66800000000000004</v>
      </c>
      <c r="G22" t="str">
        <f t="shared" si="11"/>
        <v>apr_precipitation_inch</v>
      </c>
      <c r="H22">
        <f t="shared" si="12"/>
        <v>0.65900000000000003</v>
      </c>
      <c r="I22" t="str">
        <f t="shared" si="13"/>
        <v>pct_se_a09001_009</v>
      </c>
      <c r="J22">
        <f t="shared" si="14"/>
        <v>0.68500000000000005</v>
      </c>
      <c r="K22" t="str">
        <f t="shared" si="15"/>
        <v>pct_se_a03001_007</v>
      </c>
      <c r="L22" t="str">
        <f t="shared" si="15"/>
        <v>0.659 (0.582-0.737)</v>
      </c>
    </row>
    <row r="23" spans="1:17" x14ac:dyDescent="0.25">
      <c r="B23">
        <f t="shared" si="6"/>
        <v>0.623</v>
      </c>
      <c r="C23" t="str">
        <f t="shared" si="7"/>
        <v>pct_se_a10002b_005</v>
      </c>
      <c r="D23">
        <f t="shared" si="8"/>
        <v>0.69299999999999995</v>
      </c>
      <c r="E23" t="str">
        <f t="shared" si="9"/>
        <v>pct_se_a03001_007</v>
      </c>
      <c r="F23">
        <f t="shared" si="10"/>
        <v>0.68400000000000005</v>
      </c>
      <c r="G23" t="str">
        <f t="shared" si="11"/>
        <v>pct_se_a10002b_005</v>
      </c>
      <c r="H23">
        <f t="shared" si="12"/>
        <v>0.69399999999999995</v>
      </c>
      <c r="I23" t="str">
        <f t="shared" si="13"/>
        <v>apr_precipitation_inch</v>
      </c>
      <c r="J23">
        <f t="shared" si="14"/>
        <v>0.70899999999999996</v>
      </c>
      <c r="K23" t="str">
        <f t="shared" si="15"/>
        <v>pct_se_a09001_008</v>
      </c>
      <c r="L23" t="str">
        <f t="shared" si="15"/>
        <v>0.68 (0.587-0.773)</v>
      </c>
    </row>
    <row r="24" spans="1:17" x14ac:dyDescent="0.25">
      <c r="B24">
        <f t="shared" si="6"/>
        <v>0.64500000000000002</v>
      </c>
      <c r="C24" t="str">
        <f t="shared" si="7"/>
        <v>apr_precipitation_inch</v>
      </c>
      <c r="D24">
        <f t="shared" si="8"/>
        <v>0.70899999999999996</v>
      </c>
      <c r="E24" t="str">
        <f t="shared" si="9"/>
        <v>pct_se_a01001_013</v>
      </c>
      <c r="F24">
        <f t="shared" si="10"/>
        <v>0.70299999999999996</v>
      </c>
      <c r="G24" t="str">
        <f t="shared" si="11"/>
        <v>pct_se_a09001_009</v>
      </c>
      <c r="H24">
        <f t="shared" si="12"/>
        <v>0.73799999999999999</v>
      </c>
      <c r="I24" t="str">
        <f t="shared" si="13"/>
        <v>pct_se_a01001_013</v>
      </c>
      <c r="J24">
        <f t="shared" si="14"/>
        <v>0.72599999999999998</v>
      </c>
      <c r="K24" t="str">
        <f t="shared" si="15"/>
        <v>pct_se_a12001_004</v>
      </c>
      <c r="L24" t="str">
        <f t="shared" si="15"/>
        <v>0.704 (0.604-0.804)</v>
      </c>
    </row>
    <row r="25" spans="1:17" x14ac:dyDescent="0.25">
      <c r="B25">
        <f t="shared" si="6"/>
        <v>0.66300000000000003</v>
      </c>
      <c r="C25" t="str">
        <f t="shared" si="7"/>
        <v>met2</v>
      </c>
      <c r="D25">
        <f t="shared" si="8"/>
        <v>0.72599999999999998</v>
      </c>
      <c r="E25" t="str">
        <f t="shared" si="9"/>
        <v>pct_se_a09001_009</v>
      </c>
      <c r="F25">
        <f t="shared" si="10"/>
        <v>0.70499999999999996</v>
      </c>
      <c r="G25" t="str">
        <f t="shared" si="11"/>
        <v>pct_se_a09005_004</v>
      </c>
      <c r="H25">
        <f t="shared" si="12"/>
        <v>0.752</v>
      </c>
      <c r="I25" t="str">
        <f t="shared" si="13"/>
        <v>ep_groupq</v>
      </c>
      <c r="J25">
        <f t="shared" si="14"/>
        <v>0.73499999999999999</v>
      </c>
      <c r="K25" t="str">
        <f t="shared" si="15"/>
        <v>pct_se_a01001_013</v>
      </c>
      <c r="L25" t="str">
        <f t="shared" si="15"/>
        <v>0.716 (0.62-0.812)</v>
      </c>
    </row>
    <row r="26" spans="1:17" x14ac:dyDescent="0.25">
      <c r="B26">
        <f t="shared" si="6"/>
        <v>0.67400000000000004</v>
      </c>
      <c r="C26" t="str">
        <f t="shared" si="7"/>
        <v>se_t012_002</v>
      </c>
      <c r="D26">
        <f t="shared" si="8"/>
        <v>0.73299999999999998</v>
      </c>
      <c r="E26" t="str">
        <f t="shared" si="9"/>
        <v>pct_se_a10002b_005</v>
      </c>
      <c r="F26">
        <f t="shared" si="10"/>
        <v>0.71699999999999997</v>
      </c>
      <c r="G26" t="str">
        <f t="shared" si="11"/>
        <v>pct_se_a03001_007</v>
      </c>
      <c r="J26">
        <f t="shared" si="14"/>
        <v>0.73699999999999999</v>
      </c>
      <c r="K26" t="str">
        <f t="shared" si="15"/>
        <v>se_t012_003</v>
      </c>
      <c r="L26" t="str">
        <f t="shared" si="15"/>
        <v>0.715 (0.635-0.796)</v>
      </c>
    </row>
    <row r="27" spans="1:17" x14ac:dyDescent="0.25">
      <c r="B27">
        <f t="shared" si="6"/>
        <v>0.67900000000000005</v>
      </c>
      <c r="C27" t="str">
        <f t="shared" si="7"/>
        <v>pct_se_a09005_007</v>
      </c>
      <c r="F27">
        <f t="shared" si="10"/>
        <v>0.72299999999999998</v>
      </c>
      <c r="G27" t="str">
        <f t="shared" si="11"/>
        <v>ep_groupq</v>
      </c>
    </row>
    <row r="28" spans="1:17" x14ac:dyDescent="0.25">
      <c r="B28">
        <f t="shared" si="6"/>
        <v>0.68400000000000005</v>
      </c>
      <c r="C28" t="str">
        <f t="shared" si="7"/>
        <v>pct_se_a10002b_007</v>
      </c>
    </row>
    <row r="29" spans="1:17" x14ac:dyDescent="0.25">
      <c r="B29">
        <f t="shared" si="6"/>
        <v>0.69199999999999995</v>
      </c>
      <c r="C29" t="str">
        <f t="shared" si="7"/>
        <v>pct_se_a09005_010</v>
      </c>
    </row>
    <row r="30" spans="1:17" x14ac:dyDescent="0.25">
      <c r="B30">
        <f t="shared" si="6"/>
        <v>0.69599999999999995</v>
      </c>
      <c r="C30" t="str">
        <f t="shared" si="7"/>
        <v>pct_se_a03001_007</v>
      </c>
    </row>
    <row r="31" spans="1:17" x14ac:dyDescent="0.25">
      <c r="B31">
        <f t="shared" si="6"/>
        <v>0.7</v>
      </c>
      <c r="C31" t="str">
        <f t="shared" si="7"/>
        <v>pct_se_a03001_006</v>
      </c>
    </row>
    <row r="32" spans="1:17" x14ac:dyDescent="0.25">
      <c r="B32">
        <f t="shared" si="6"/>
        <v>0.70599999999999996</v>
      </c>
      <c r="C32" t="str">
        <f t="shared" si="7"/>
        <v>covid_cases_per_100k_1</v>
      </c>
    </row>
    <row r="33" spans="2:12" x14ac:dyDescent="0.25">
      <c r="B33">
        <f t="shared" si="6"/>
        <v>0.71499999999999997</v>
      </c>
      <c r="C33" t="str">
        <f t="shared" si="7"/>
        <v>pct_se_a10008_005</v>
      </c>
    </row>
    <row r="34" spans="2:12" x14ac:dyDescent="0.25">
      <c r="B34">
        <f t="shared" si="6"/>
        <v>0.72099999999999997</v>
      </c>
      <c r="C34" t="str">
        <f t="shared" si="7"/>
        <v>pct_se_a10002b_008</v>
      </c>
    </row>
    <row r="36" spans="2:12" x14ac:dyDescent="0.25">
      <c r="B36">
        <f t="shared" si="6"/>
        <v>0.48599999999999999</v>
      </c>
      <c r="C36" t="str">
        <f t="shared" si="7"/>
        <v>41p</v>
      </c>
      <c r="D36">
        <f t="shared" si="8"/>
        <v>0.48699999999999999</v>
      </c>
      <c r="E36" t="str">
        <f t="shared" si="9"/>
        <v>41p</v>
      </c>
      <c r="F36">
        <f t="shared" si="10"/>
        <v>0.44700000000000001</v>
      </c>
      <c r="G36" t="str">
        <f t="shared" si="11"/>
        <v>41p</v>
      </c>
      <c r="H36">
        <f t="shared" si="12"/>
        <v>0.54200000000000004</v>
      </c>
      <c r="I36" t="str">
        <f t="shared" si="13"/>
        <v>41p</v>
      </c>
      <c r="J36">
        <f t="shared" si="14"/>
        <v>0.45800000000000002</v>
      </c>
      <c r="K36" t="str">
        <f t="shared" si="15"/>
        <v>41p</v>
      </c>
      <c r="L36" t="str">
        <f t="shared" ref="L36" si="16">L18</f>
        <v>0.484 (0.392-0.576)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temporal+baseline_ba5-omi-retro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kvbsmith1</dc:creator>
  <cp:lastModifiedBy>Kevin Smith</cp:lastModifiedBy>
  <dcterms:created xsi:type="dcterms:W3CDTF">2022-10-02T23:37:53Z</dcterms:created>
  <dcterms:modified xsi:type="dcterms:W3CDTF">2022-10-14T19:34:36Z</dcterms:modified>
</cp:coreProperties>
</file>