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9-25-24-Resubmission\10-02-24 revision\10-13\10-22\10-31\OneDrive HTEC Manuscript\2024.11.03 Best Main Figures\raw data\File\"/>
    </mc:Choice>
  </mc:AlternateContent>
  <xr:revisionPtr revIDLastSave="0" documentId="13_ncr:1_{2E285F45-FF95-44B9-AA7A-86163AB4F934}" xr6:coauthVersionLast="47" xr6:coauthVersionMax="47" xr10:uidLastSave="{00000000-0000-0000-0000-000000000000}"/>
  <bookViews>
    <workbookView xWindow="-120" yWindow="-120" windowWidth="21840" windowHeight="13020" activeTab="4" xr2:uid="{A5C31309-807F-43B6-8056-DAFA2E45B9F0}"/>
  </bookViews>
  <sheets>
    <sheet name="illustration" sheetId="6" r:id="rId1"/>
    <sheet name="FC Figs 5&amp;6" sheetId="5" r:id="rId2"/>
    <sheet name="FC  fold changes data" sheetId="1" r:id="rId3"/>
    <sheet name="Fig 7" sheetId="2" r:id="rId4"/>
    <sheet name="Sorting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5" l="1"/>
  <c r="I37" i="5"/>
  <c r="H37" i="5"/>
  <c r="F37" i="5"/>
  <c r="J37" i="5" s="1"/>
  <c r="K36" i="5"/>
  <c r="J36" i="5"/>
  <c r="I36" i="5"/>
  <c r="H36" i="5"/>
  <c r="F36" i="5"/>
  <c r="K35" i="5"/>
  <c r="J35" i="5"/>
  <c r="I35" i="5"/>
  <c r="H35" i="5"/>
  <c r="F35" i="5"/>
  <c r="K34" i="5"/>
  <c r="J34" i="5"/>
  <c r="I34" i="5"/>
  <c r="H34" i="5"/>
  <c r="F34" i="5"/>
  <c r="K33" i="5"/>
  <c r="I33" i="5"/>
  <c r="H33" i="5"/>
  <c r="F33" i="5"/>
  <c r="J33" i="5" s="1"/>
  <c r="K32" i="5"/>
  <c r="I32" i="5"/>
  <c r="H32" i="5"/>
  <c r="F32" i="5"/>
  <c r="J32" i="5" s="1"/>
  <c r="K31" i="5"/>
  <c r="I31" i="5"/>
  <c r="H31" i="5"/>
  <c r="F31" i="5"/>
  <c r="J31" i="5" s="1"/>
  <c r="K30" i="5"/>
  <c r="J30" i="5"/>
  <c r="I30" i="5"/>
  <c r="H30" i="5"/>
  <c r="F30" i="5"/>
  <c r="K29" i="5"/>
  <c r="J29" i="5"/>
  <c r="I29" i="5"/>
  <c r="H29" i="5"/>
  <c r="F29" i="5"/>
  <c r="K28" i="5"/>
  <c r="J28" i="5"/>
  <c r="I28" i="5"/>
  <c r="H28" i="5"/>
  <c r="F28" i="5"/>
  <c r="K27" i="5"/>
  <c r="I27" i="5"/>
  <c r="H27" i="5"/>
  <c r="F27" i="5"/>
  <c r="J27" i="5" s="1"/>
  <c r="K26" i="5"/>
  <c r="I26" i="5"/>
  <c r="H26" i="5"/>
  <c r="F26" i="5"/>
  <c r="J26" i="5" s="1"/>
  <c r="K25" i="5"/>
  <c r="I25" i="5"/>
  <c r="H25" i="5"/>
  <c r="F25" i="5"/>
  <c r="J25" i="5" s="1"/>
  <c r="K24" i="5"/>
  <c r="J24" i="5"/>
  <c r="I24" i="5"/>
  <c r="H24" i="5"/>
  <c r="F24" i="5"/>
  <c r="K23" i="5"/>
  <c r="J23" i="5"/>
  <c r="I23" i="5"/>
  <c r="H23" i="5"/>
  <c r="F23" i="5"/>
  <c r="K22" i="5"/>
  <c r="J22" i="5"/>
  <c r="I22" i="5"/>
  <c r="H22" i="5"/>
  <c r="F22" i="5"/>
  <c r="K21" i="5"/>
  <c r="I21" i="5"/>
  <c r="H21" i="5"/>
  <c r="F21" i="5"/>
  <c r="J21" i="5" s="1"/>
  <c r="K20" i="5"/>
  <c r="I20" i="5"/>
  <c r="H20" i="5"/>
  <c r="F20" i="5"/>
  <c r="J20" i="5" s="1"/>
  <c r="K19" i="5"/>
  <c r="I19" i="5"/>
  <c r="H19" i="5"/>
  <c r="F19" i="5"/>
  <c r="J19" i="5" s="1"/>
  <c r="K18" i="5"/>
  <c r="J18" i="5"/>
  <c r="I18" i="5"/>
  <c r="H18" i="5"/>
  <c r="F18" i="5"/>
  <c r="K17" i="5"/>
  <c r="J17" i="5"/>
  <c r="I17" i="5"/>
  <c r="H17" i="5"/>
  <c r="F17" i="5"/>
  <c r="K16" i="5"/>
  <c r="J16" i="5"/>
  <c r="I16" i="5"/>
  <c r="H16" i="5"/>
  <c r="F16" i="5"/>
  <c r="K15" i="5"/>
  <c r="I15" i="5"/>
  <c r="H15" i="5"/>
  <c r="F15" i="5"/>
  <c r="J15" i="5" s="1"/>
  <c r="K14" i="5"/>
  <c r="I14" i="5"/>
  <c r="H14" i="5"/>
  <c r="F14" i="5"/>
  <c r="J14" i="5" s="1"/>
  <c r="K13" i="5"/>
  <c r="I13" i="5"/>
  <c r="H13" i="5"/>
  <c r="F13" i="5"/>
  <c r="J13" i="5" s="1"/>
  <c r="K12" i="5"/>
  <c r="J12" i="5"/>
  <c r="I12" i="5"/>
  <c r="H12" i="5"/>
  <c r="F12" i="5"/>
  <c r="K11" i="5"/>
  <c r="J11" i="5"/>
  <c r="I11" i="5"/>
  <c r="H11" i="5"/>
  <c r="F11" i="5"/>
  <c r="K10" i="5"/>
  <c r="J10" i="5"/>
  <c r="I10" i="5"/>
  <c r="H10" i="5"/>
  <c r="F10" i="5"/>
  <c r="K9" i="5"/>
  <c r="I9" i="5"/>
  <c r="H9" i="5"/>
  <c r="F9" i="5"/>
  <c r="J9" i="5" s="1"/>
  <c r="K8" i="5"/>
  <c r="I8" i="5"/>
  <c r="H8" i="5"/>
  <c r="F8" i="5"/>
  <c r="J8" i="5" s="1"/>
  <c r="K7" i="5"/>
  <c r="I7" i="5"/>
  <c r="H7" i="5"/>
  <c r="F7" i="5"/>
  <c r="J7" i="5" s="1"/>
  <c r="K6" i="5"/>
  <c r="J6" i="5"/>
  <c r="I6" i="5"/>
  <c r="H6" i="5"/>
  <c r="F6" i="5"/>
  <c r="K5" i="5"/>
  <c r="J5" i="5"/>
  <c r="I5" i="5"/>
  <c r="H5" i="5"/>
  <c r="F5" i="5"/>
  <c r="K4" i="5"/>
  <c r="J4" i="5"/>
  <c r="I4" i="5"/>
  <c r="H4" i="5"/>
  <c r="F4" i="5"/>
  <c r="K3" i="5"/>
  <c r="I3" i="5"/>
  <c r="H3" i="5"/>
  <c r="F3" i="5"/>
  <c r="J3" i="5" s="1"/>
  <c r="K2" i="5"/>
  <c r="I2" i="5"/>
  <c r="H2" i="5"/>
  <c r="F2" i="5"/>
  <c r="J2" i="5" s="1"/>
  <c r="N9" i="2"/>
  <c r="K9" i="2"/>
  <c r="H9" i="2"/>
  <c r="E9" i="2"/>
  <c r="N8" i="2"/>
  <c r="K8" i="2"/>
  <c r="H8" i="2"/>
  <c r="E8" i="2"/>
  <c r="N7" i="2"/>
  <c r="M7" i="2"/>
  <c r="L7" i="2"/>
  <c r="K7" i="2"/>
  <c r="J7" i="2"/>
  <c r="I7" i="2"/>
  <c r="H7" i="2"/>
  <c r="G7" i="2"/>
  <c r="F7" i="2"/>
  <c r="E7" i="2"/>
  <c r="D7" i="2"/>
  <c r="C7" i="2"/>
  <c r="N6" i="2"/>
  <c r="M6" i="2"/>
  <c r="L6" i="2"/>
  <c r="K6" i="2"/>
  <c r="J6" i="2"/>
  <c r="I6" i="2"/>
  <c r="H6" i="2"/>
  <c r="G6" i="2"/>
  <c r="F6" i="2"/>
  <c r="E6" i="2"/>
  <c r="D6" i="2"/>
  <c r="C6" i="2"/>
  <c r="N5" i="2"/>
  <c r="K5" i="2"/>
  <c r="H5" i="2"/>
  <c r="E5" i="2"/>
  <c r="N4" i="2"/>
  <c r="K4" i="2"/>
  <c r="H4" i="2"/>
  <c r="E4" i="2"/>
  <c r="N3" i="2"/>
  <c r="K3" i="2"/>
  <c r="H3" i="2"/>
  <c r="E3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M32" i="1"/>
  <c r="L32" i="1"/>
  <c r="I32" i="1"/>
  <c r="H32" i="1"/>
  <c r="F32" i="1"/>
  <c r="M31" i="1"/>
  <c r="L31" i="1"/>
  <c r="I31" i="1"/>
  <c r="H31" i="1"/>
  <c r="F31" i="1"/>
  <c r="M30" i="1"/>
  <c r="L30" i="1"/>
  <c r="I30" i="1"/>
  <c r="H30" i="1"/>
  <c r="F30" i="1"/>
  <c r="M29" i="1"/>
  <c r="L29" i="1"/>
  <c r="I29" i="1"/>
  <c r="H29" i="1"/>
  <c r="F29" i="1"/>
  <c r="M28" i="1"/>
  <c r="L28" i="1"/>
  <c r="I28" i="1"/>
  <c r="H28" i="1"/>
  <c r="F28" i="1"/>
  <c r="M27" i="1"/>
  <c r="L27" i="1"/>
  <c r="I27" i="1"/>
  <c r="H27" i="1"/>
  <c r="F27" i="1"/>
  <c r="M26" i="1"/>
  <c r="L26" i="1"/>
  <c r="I26" i="1"/>
  <c r="H26" i="1"/>
  <c r="F26" i="1"/>
  <c r="M25" i="1"/>
  <c r="L25" i="1"/>
  <c r="I25" i="1"/>
  <c r="H25" i="1"/>
  <c r="F25" i="1"/>
  <c r="M24" i="1"/>
  <c r="L24" i="1"/>
  <c r="I24" i="1"/>
  <c r="H24" i="1"/>
  <c r="F24" i="1"/>
  <c r="M23" i="1"/>
  <c r="L23" i="1"/>
  <c r="I23" i="1"/>
  <c r="H23" i="1"/>
  <c r="F23" i="1"/>
  <c r="M22" i="1"/>
  <c r="L22" i="1"/>
  <c r="I22" i="1"/>
  <c r="H22" i="1"/>
  <c r="F22" i="1"/>
  <c r="M21" i="1"/>
  <c r="L21" i="1"/>
  <c r="I21" i="1"/>
  <c r="H21" i="1"/>
  <c r="F21" i="1"/>
  <c r="M20" i="1"/>
  <c r="L20" i="1"/>
  <c r="I20" i="1"/>
  <c r="H20" i="1"/>
  <c r="F20" i="1"/>
  <c r="M19" i="1"/>
  <c r="L19" i="1"/>
  <c r="I19" i="1"/>
  <c r="H19" i="1"/>
  <c r="F19" i="1"/>
  <c r="M18" i="1"/>
  <c r="L18" i="1"/>
  <c r="I18" i="1"/>
  <c r="H18" i="1"/>
  <c r="F18" i="1"/>
  <c r="M17" i="1"/>
  <c r="L17" i="1"/>
  <c r="I17" i="1"/>
  <c r="H17" i="1"/>
  <c r="F17" i="1"/>
  <c r="M16" i="1"/>
  <c r="L16" i="1"/>
  <c r="I16" i="1"/>
  <c r="H16" i="1"/>
  <c r="F16" i="1"/>
  <c r="M15" i="1"/>
  <c r="L15" i="1"/>
  <c r="I15" i="1"/>
  <c r="H15" i="1"/>
  <c r="F15" i="1"/>
  <c r="M14" i="1"/>
  <c r="L14" i="1"/>
  <c r="I14" i="1"/>
  <c r="H14" i="1"/>
  <c r="F14" i="1"/>
  <c r="M13" i="1"/>
  <c r="L13" i="1"/>
  <c r="I13" i="1"/>
  <c r="H13" i="1"/>
  <c r="F13" i="1"/>
  <c r="M12" i="1"/>
  <c r="L12" i="1"/>
  <c r="I12" i="1"/>
  <c r="H12" i="1"/>
  <c r="F12" i="1"/>
  <c r="M11" i="1"/>
  <c r="L11" i="1"/>
  <c r="I11" i="1"/>
  <c r="H11" i="1"/>
  <c r="F11" i="1"/>
  <c r="M10" i="1"/>
  <c r="L10" i="1"/>
  <c r="I10" i="1"/>
  <c r="H10" i="1"/>
  <c r="F10" i="1"/>
  <c r="M9" i="1"/>
  <c r="L9" i="1"/>
  <c r="I9" i="1"/>
  <c r="H9" i="1"/>
  <c r="F9" i="1"/>
  <c r="M8" i="1"/>
  <c r="L8" i="1"/>
  <c r="I8" i="1"/>
  <c r="H8" i="1"/>
  <c r="F8" i="1"/>
  <c r="M7" i="1"/>
  <c r="L7" i="1"/>
  <c r="I7" i="1"/>
  <c r="H7" i="1"/>
  <c r="F7" i="1"/>
  <c r="M6" i="1"/>
  <c r="L6" i="1"/>
  <c r="I6" i="1"/>
  <c r="H6" i="1"/>
  <c r="F6" i="1"/>
  <c r="M5" i="1"/>
  <c r="I5" i="1"/>
  <c r="H5" i="1"/>
  <c r="F5" i="1"/>
</calcChain>
</file>

<file path=xl/sharedStrings.xml><?xml version="1.0" encoding="utf-8"?>
<sst xmlns="http://schemas.openxmlformats.org/spreadsheetml/2006/main" count="360" uniqueCount="116">
  <si>
    <t>Days</t>
  </si>
  <si>
    <t>Q1</t>
  </si>
  <si>
    <t>Q2</t>
  </si>
  <si>
    <t>Q3</t>
  </si>
  <si>
    <t>Q4</t>
  </si>
  <si>
    <t>Fold</t>
  </si>
  <si>
    <t xml:space="preserve"> P+</t>
  </si>
  <si>
    <t>Post</t>
  </si>
  <si>
    <t>Cytokeratin</t>
  </si>
  <si>
    <t>CK(+)</t>
  </si>
  <si>
    <t>CK(-)</t>
  </si>
  <si>
    <t>Total CK(+)</t>
  </si>
  <si>
    <t>Total Flu(+)</t>
  </si>
  <si>
    <t>Total Viable</t>
  </si>
  <si>
    <t>Flu Strain</t>
  </si>
  <si>
    <t>Infection</t>
  </si>
  <si>
    <t>Assayed</t>
  </si>
  <si>
    <t>Flu(-)</t>
  </si>
  <si>
    <t>Flu(+)</t>
  </si>
  <si>
    <t>of CK(+)Flu(+)</t>
  </si>
  <si>
    <t>of CK(+)Flu(-)</t>
  </si>
  <si>
    <t>of CK(-)Flu(+)</t>
  </si>
  <si>
    <t>A is constant Q1+Q2</t>
  </si>
  <si>
    <t>A/TN/1-560/2009 (pH1N1)</t>
  </si>
  <si>
    <t>CK5</t>
  </si>
  <si>
    <t>CK14</t>
  </si>
  <si>
    <t>CK8/18</t>
  </si>
  <si>
    <t>CK19</t>
  </si>
  <si>
    <t>A/Swine/H1N1</t>
  </si>
  <si>
    <t>A/HONG KONG/4801/2014 (H3N2)</t>
  </si>
  <si>
    <t>A/SWINE/OH/16TOSU5783/2016 (H3N2)</t>
  </si>
  <si>
    <t>Virus</t>
  </si>
  <si>
    <t>CK5+FLU-</t>
  </si>
  <si>
    <t>CK5+FLU+</t>
  </si>
  <si>
    <t>CK5- Flu+</t>
  </si>
  <si>
    <t>CK14+FLU-</t>
  </si>
  <si>
    <t>CK14+FLU+</t>
  </si>
  <si>
    <t>CK14- Flu+</t>
  </si>
  <si>
    <t>CK8/18+FLU-</t>
  </si>
  <si>
    <t>CK8/18+FLU+</t>
  </si>
  <si>
    <t>CK8/18- Flu+</t>
  </si>
  <si>
    <t>CK19+FLU-</t>
  </si>
  <si>
    <t>CK19+FLU+</t>
  </si>
  <si>
    <t>CK19- Flu+</t>
  </si>
  <si>
    <t>EGF</t>
  </si>
  <si>
    <t>FGF-2</t>
  </si>
  <si>
    <t>Eotaxin</t>
  </si>
  <si>
    <t>TGF-a</t>
  </si>
  <si>
    <t>G-CSF</t>
  </si>
  <si>
    <t>Flt-3L</t>
  </si>
  <si>
    <t>GM-CSF</t>
  </si>
  <si>
    <t>Fractalkine</t>
  </si>
  <si>
    <t>IFN-a2</t>
  </si>
  <si>
    <t>IFN-g</t>
  </si>
  <si>
    <t>GRO</t>
  </si>
  <si>
    <t>IL-10</t>
  </si>
  <si>
    <t>MCP-3</t>
  </si>
  <si>
    <t>IL-12p40</t>
  </si>
  <si>
    <t>MDC</t>
  </si>
  <si>
    <t>IL-12p70</t>
  </si>
  <si>
    <t>PDGF-AA</t>
  </si>
  <si>
    <t>IL-13</t>
  </si>
  <si>
    <t>PDGF-AB/BB</t>
  </si>
  <si>
    <t>IL-15</t>
  </si>
  <si>
    <t>sCD40L</t>
  </si>
  <si>
    <t>IL-17a</t>
  </si>
  <si>
    <t>IL-1ra</t>
  </si>
  <si>
    <t>IL-1a</t>
  </si>
  <si>
    <t>IL-9</t>
  </si>
  <si>
    <t>IL-1b</t>
  </si>
  <si>
    <t>IL-2</t>
  </si>
  <si>
    <t>IL-3</t>
  </si>
  <si>
    <t>IL-4</t>
  </si>
  <si>
    <t>IL-5</t>
  </si>
  <si>
    <t>IL-6</t>
  </si>
  <si>
    <t>IL-7</t>
  </si>
  <si>
    <t>IL-8</t>
  </si>
  <si>
    <t>IP-10</t>
  </si>
  <si>
    <t>MCP-1</t>
  </si>
  <si>
    <t>MIP-1a</t>
  </si>
  <si>
    <t>MIP-1b</t>
  </si>
  <si>
    <t>RANTES</t>
  </si>
  <si>
    <t>TNF-a</t>
  </si>
  <si>
    <t>TNF-b</t>
  </si>
  <si>
    <t>VEGF</t>
  </si>
  <si>
    <t>H3N2</t>
  </si>
  <si>
    <t>pH1N1</t>
  </si>
  <si>
    <t>sH3N2</t>
  </si>
  <si>
    <t>sH1N1</t>
  </si>
  <si>
    <t>Th2</t>
  </si>
  <si>
    <t>chemokines</t>
  </si>
  <si>
    <t>Th1</t>
  </si>
  <si>
    <t>Calculated from total CK+ population</t>
  </si>
  <si>
    <t>Calculated from total flu + population</t>
  </si>
  <si>
    <t>Chemokines</t>
  </si>
  <si>
    <t>Th17</t>
  </si>
  <si>
    <t>Antiapoptic</t>
  </si>
  <si>
    <t>viruses</t>
  </si>
  <si>
    <t>proinfalmmatory</t>
  </si>
  <si>
    <t>Anti-inflam</t>
  </si>
  <si>
    <t>Days Post-Infection</t>
  </si>
  <si>
    <t>CK</t>
  </si>
  <si>
    <t>"% of Viable Cells Expressing Specified CK"</t>
  </si>
  <si>
    <t>"% of Flu(+) Cells Expressing Specified CK"</t>
  </si>
  <si>
    <t>% of Flu(-) Cells Expressing Specified CK</t>
  </si>
  <si>
    <t>% of Flu(+) Not Expressing Specified CK</t>
  </si>
  <si>
    <t>Original Order</t>
  </si>
  <si>
    <t>In paper</t>
  </si>
  <si>
    <t>Q1 + Q2</t>
  </si>
  <si>
    <t>CK ^</t>
  </si>
  <si>
    <t>(Q2/(Q2+Q4))*100</t>
  </si>
  <si>
    <t>Flu-NP -&gt;</t>
  </si>
  <si>
    <t>Faten request</t>
  </si>
  <si>
    <t>(Q1/(Q1+Q3))*100</t>
  </si>
  <si>
    <t>(Q4/(Q2+Q4))*100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</si>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</sst>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9"/>
      <name val="Aptos Narrow"/>
      <scheme val="minor"/>
    </font>
    <font>
      <b/>
      <sz val="11"/>
      <color theme="8"/>
      <name val="Aptos Narrow"/>
      <scheme val="minor"/>
    </font>
    <font>
      <b/>
      <sz val="11"/>
      <color theme="7"/>
      <name val="Aptos Narrow"/>
      <scheme val="minor"/>
    </font>
    <font>
      <b/>
      <sz val="11"/>
      <color theme="5"/>
      <name val="Aptos Narrow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theme="1"/>
      <name val="Aptos Narrow"/>
      <family val="2"/>
      <scheme val="minor"/>
    </font>
    <font>
      <sz val="11"/>
      <name val="Arial"/>
      <family val="2"/>
    </font>
    <font>
      <sz val="10"/>
      <name val="Arial"/>
    </font>
    <font>
      <i/>
      <sz val="10"/>
      <name val="Arial"/>
    </font>
    <font>
      <b/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4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7" fillId="5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7" borderId="0" xfId="0" applyNumberFormat="1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 applyAlignment="1">
      <alignment horizontal="center"/>
    </xf>
    <xf numFmtId="0" fontId="1" fillId="6" borderId="0" xfId="0" applyFont="1" applyFill="1"/>
    <xf numFmtId="0" fontId="1" fillId="2" borderId="0" xfId="0" applyFont="1" applyFill="1"/>
    <xf numFmtId="0" fontId="1" fillId="5" borderId="0" xfId="0" applyFont="1" applyFill="1"/>
    <xf numFmtId="2" fontId="1" fillId="4" borderId="0" xfId="0" applyNumberFormat="1" applyFont="1" applyFill="1"/>
    <xf numFmtId="2" fontId="1" fillId="0" borderId="0" xfId="0" applyNumberFormat="1" applyFont="1"/>
    <xf numFmtId="2" fontId="0" fillId="3" borderId="0" xfId="0" applyNumberForma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-25-24-Resubmission\241010%20Calculating%20Populations-FC.xlsx" TargetMode="External"/><Relationship Id="rId1" Type="http://schemas.openxmlformats.org/officeDocument/2006/relationships/externalLinkPath" Target="/09-25-24-Resubmission/241010%20Calculating%20Populations-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heet2"/>
      <sheetName val="Used For Kasi"/>
      <sheetName val="heat map"/>
      <sheetName val="Sheet3"/>
      <sheetName val="For Kasi "/>
      <sheetName val="Scott Fold Change"/>
      <sheetName val="For Kasi#Scott"/>
    </sheetNames>
    <sheetDataSet>
      <sheetData sheetId="0"/>
      <sheetData sheetId="1"/>
      <sheetData sheetId="2">
        <row r="2">
          <cell r="P2">
            <v>0.22222222222222227</v>
          </cell>
        </row>
        <row r="3">
          <cell r="P3">
            <v>0.16666666666666669</v>
          </cell>
        </row>
        <row r="4">
          <cell r="P4">
            <v>0.1</v>
          </cell>
        </row>
        <row r="5">
          <cell r="P5">
            <v>0.42857142857142855</v>
          </cell>
        </row>
        <row r="6">
          <cell r="P6">
            <v>3.952569169960474E-3</v>
          </cell>
        </row>
        <row r="7">
          <cell r="P7">
            <v>0</v>
          </cell>
        </row>
        <row r="8">
          <cell r="P8">
            <v>4.3478260869565218E-3</v>
          </cell>
        </row>
        <row r="9">
          <cell r="P9">
            <v>4.6296296296296294E-2</v>
          </cell>
        </row>
        <row r="10">
          <cell r="P10">
            <v>7.058823529411766E-2</v>
          </cell>
        </row>
        <row r="11">
          <cell r="P11">
            <v>0</v>
          </cell>
        </row>
        <row r="12">
          <cell r="P12">
            <v>4.0540540540540543E-2</v>
          </cell>
        </row>
        <row r="13">
          <cell r="P13">
            <v>0</v>
          </cell>
        </row>
        <row r="14">
          <cell r="P14">
            <v>7.1428571428571438E-2</v>
          </cell>
        </row>
        <row r="15">
          <cell r="P15">
            <v>0.31249999999999994</v>
          </cell>
        </row>
        <row r="16">
          <cell r="P16">
            <v>0</v>
          </cell>
        </row>
        <row r="17">
          <cell r="P17">
            <v>6.25E-2</v>
          </cell>
        </row>
        <row r="18">
          <cell r="P18">
            <v>0.16267942583732053</v>
          </cell>
        </row>
        <row r="19">
          <cell r="P19">
            <v>4.2016806722689074E-3</v>
          </cell>
        </row>
        <row r="20">
          <cell r="P20">
            <v>0.19895287958115179</v>
          </cell>
        </row>
        <row r="21">
          <cell r="P21">
            <v>0</v>
          </cell>
        </row>
        <row r="22">
          <cell r="N22">
            <v>1.0779249943858074</v>
          </cell>
          <cell r="O22">
            <v>0.98667792836027168</v>
          </cell>
          <cell r="P22">
            <v>1.3888888888888888E-2</v>
          </cell>
        </row>
        <row r="23">
          <cell r="N23">
            <v>1.0111223458038423</v>
          </cell>
          <cell r="O23">
            <v>0.99812895117318534</v>
          </cell>
          <cell r="P23">
            <v>0</v>
          </cell>
        </row>
        <row r="24">
          <cell r="N24">
            <v>1.0494074127516118</v>
          </cell>
          <cell r="O24">
            <v>0.99051895893562625</v>
          </cell>
          <cell r="P24">
            <v>6.2500000000000003E-3</v>
          </cell>
        </row>
        <row r="25">
          <cell r="N25">
            <v>1.0121457489878543</v>
          </cell>
          <cell r="O25">
            <v>0.99813681128560017</v>
          </cell>
          <cell r="P25">
            <v>0</v>
          </cell>
        </row>
        <row r="26">
          <cell r="N26">
            <v>1.2759170653907494</v>
          </cell>
          <cell r="O26">
            <v>0.98394133481852775</v>
          </cell>
          <cell r="P26">
            <v>5.7692307692307689E-2</v>
          </cell>
        </row>
        <row r="27">
          <cell r="N27">
            <v>1.0309278350515463</v>
          </cell>
          <cell r="O27">
            <v>0.99799084351635337</v>
          </cell>
          <cell r="P27">
            <v>0</v>
          </cell>
        </row>
        <row r="28">
          <cell r="N28">
            <v>1.4556040756914119</v>
          </cell>
          <cell r="O28">
            <v>0.97040271712760773</v>
          </cell>
          <cell r="P28">
            <v>0</v>
          </cell>
        </row>
        <row r="29">
          <cell r="N29">
            <v>1.019367991845056</v>
          </cell>
          <cell r="O29">
            <v>0.99900206982081208</v>
          </cell>
          <cell r="P29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1FFE-9907-4B73-BA9A-F1E854C76B58}">
  <dimension ref="A1:G5"/>
  <sheetViews>
    <sheetView workbookViewId="0">
      <selection activeCell="D26" sqref="D26"/>
    </sheetView>
  </sheetViews>
  <sheetFormatPr defaultRowHeight="15" x14ac:dyDescent="0.25"/>
  <cols>
    <col min="5" max="5" width="12" bestFit="1" customWidth="1"/>
    <col min="6" max="6" width="35.42578125" bestFit="1" customWidth="1"/>
    <col min="7" max="7" width="16.140625" bestFit="1" customWidth="1"/>
  </cols>
  <sheetData>
    <row r="1" spans="1:7" x14ac:dyDescent="0.25">
      <c r="A1" t="s">
        <v>115</v>
      </c>
    </row>
    <row r="2" spans="1:7" x14ac:dyDescent="0.25">
      <c r="A2" s="1"/>
      <c r="B2" s="43" t="s">
        <v>1</v>
      </c>
      <c r="C2" s="43" t="s">
        <v>2</v>
      </c>
      <c r="E2" t="s">
        <v>107</v>
      </c>
      <c r="F2" t="s">
        <v>102</v>
      </c>
      <c r="G2" t="s">
        <v>108</v>
      </c>
    </row>
    <row r="3" spans="1:7" x14ac:dyDescent="0.25">
      <c r="A3" t="s">
        <v>109</v>
      </c>
      <c r="B3" s="43" t="s">
        <v>3</v>
      </c>
      <c r="C3" s="43" t="s">
        <v>4</v>
      </c>
      <c r="E3" t="s">
        <v>107</v>
      </c>
      <c r="F3" t="s">
        <v>103</v>
      </c>
      <c r="G3" t="s">
        <v>110</v>
      </c>
    </row>
    <row r="4" spans="1:7" x14ac:dyDescent="0.25">
      <c r="B4" t="s">
        <v>111</v>
      </c>
      <c r="E4" t="s">
        <v>112</v>
      </c>
      <c r="F4" t="s">
        <v>104</v>
      </c>
      <c r="G4" t="s">
        <v>113</v>
      </c>
    </row>
    <row r="5" spans="1:7" x14ac:dyDescent="0.25">
      <c r="E5" t="s">
        <v>112</v>
      </c>
      <c r="F5" t="s">
        <v>105</v>
      </c>
      <c r="G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9E8F-C17F-4A7F-8510-EEE9041092EC}">
  <dimension ref="A1:L37"/>
  <sheetViews>
    <sheetView workbookViewId="0">
      <selection activeCell="B22" sqref="B22"/>
    </sheetView>
  </sheetViews>
  <sheetFormatPr defaultRowHeight="15" x14ac:dyDescent="0.25"/>
  <cols>
    <col min="1" max="1" width="33.7109375" bestFit="1" customWidth="1"/>
    <col min="2" max="2" width="19.7109375" bestFit="1" customWidth="1"/>
    <col min="3" max="3" width="7" bestFit="1" customWidth="1"/>
    <col min="4" max="7" width="6.28515625" bestFit="1" customWidth="1"/>
    <col min="8" max="8" width="39" bestFit="1" customWidth="1"/>
    <col min="9" max="9" width="38.5703125" bestFit="1" customWidth="1"/>
    <col min="10" max="10" width="36.7109375" bestFit="1" customWidth="1"/>
    <col min="11" max="11" width="35.85546875" bestFit="1" customWidth="1"/>
    <col min="12" max="12" width="15.42578125" bestFit="1" customWidth="1"/>
  </cols>
  <sheetData>
    <row r="1" spans="1:12" x14ac:dyDescent="0.25">
      <c r="A1" t="s">
        <v>14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</row>
    <row r="2" spans="1:12" x14ac:dyDescent="0.25">
      <c r="A2" t="s">
        <v>23</v>
      </c>
      <c r="B2">
        <v>5</v>
      </c>
      <c r="C2" t="s">
        <v>24</v>
      </c>
      <c r="D2">
        <v>55.7</v>
      </c>
      <c r="E2">
        <v>0.9</v>
      </c>
      <c r="F2">
        <f>100-D2-E2-G2</f>
        <v>43.199999999999996</v>
      </c>
      <c r="G2">
        <v>0.2</v>
      </c>
      <c r="H2">
        <f>D2+E2</f>
        <v>56.6</v>
      </c>
      <c r="I2">
        <f>(E2/(E2+G2))*100</f>
        <v>81.818181818181813</v>
      </c>
      <c r="J2">
        <f>(D2/(D2+F2))*100</f>
        <v>56.31951466127402</v>
      </c>
      <c r="K2">
        <f>(G2/(E2+G2))*100</f>
        <v>18.181818181818183</v>
      </c>
      <c r="L2">
        <v>1</v>
      </c>
    </row>
    <row r="3" spans="1:12" x14ac:dyDescent="0.25">
      <c r="A3" t="s">
        <v>23</v>
      </c>
      <c r="B3">
        <v>5</v>
      </c>
      <c r="C3" t="s">
        <v>25</v>
      </c>
      <c r="D3">
        <v>83.2</v>
      </c>
      <c r="E3">
        <v>1.2</v>
      </c>
      <c r="F3">
        <f t="shared" ref="F3:F37" si="0">100-D3-E3-G3</f>
        <v>15.399999999999999</v>
      </c>
      <c r="G3">
        <v>0.2</v>
      </c>
      <c r="H3">
        <f t="shared" ref="H3:H37" si="1">D3+E3</f>
        <v>84.4</v>
      </c>
      <c r="I3">
        <f t="shared" ref="I3:I37" si="2">(E3/(E3+G3))*100</f>
        <v>85.714285714285722</v>
      </c>
      <c r="J3">
        <f t="shared" ref="J3:J37" si="3">(D3/(D3+F3))*100</f>
        <v>84.381338742393524</v>
      </c>
      <c r="K3">
        <f t="shared" ref="K3:K37" si="4">(G3/(E3+G3))*100</f>
        <v>14.285714285714288</v>
      </c>
      <c r="L3">
        <v>2</v>
      </c>
    </row>
    <row r="4" spans="1:12" x14ac:dyDescent="0.25">
      <c r="A4" t="s">
        <v>23</v>
      </c>
      <c r="B4">
        <v>5</v>
      </c>
      <c r="C4" t="s">
        <v>26</v>
      </c>
      <c r="D4">
        <v>63.5</v>
      </c>
      <c r="E4">
        <v>1</v>
      </c>
      <c r="F4">
        <f t="shared" si="0"/>
        <v>35.4</v>
      </c>
      <c r="G4">
        <v>0.1</v>
      </c>
      <c r="H4">
        <f t="shared" si="1"/>
        <v>64.5</v>
      </c>
      <c r="I4">
        <f t="shared" si="2"/>
        <v>90.909090909090907</v>
      </c>
      <c r="J4">
        <f t="shared" si="3"/>
        <v>64.206268958543973</v>
      </c>
      <c r="K4">
        <f t="shared" si="4"/>
        <v>9.0909090909090917</v>
      </c>
      <c r="L4">
        <v>3</v>
      </c>
    </row>
    <row r="5" spans="1:12" x14ac:dyDescent="0.25">
      <c r="A5" t="s">
        <v>23</v>
      </c>
      <c r="B5">
        <v>5</v>
      </c>
      <c r="C5" t="s">
        <v>27</v>
      </c>
      <c r="D5">
        <v>83.6</v>
      </c>
      <c r="E5">
        <v>1.4</v>
      </c>
      <c r="F5">
        <f t="shared" si="0"/>
        <v>14.400000000000006</v>
      </c>
      <c r="G5">
        <v>0.6</v>
      </c>
      <c r="H5">
        <f t="shared" si="1"/>
        <v>85</v>
      </c>
      <c r="I5">
        <f t="shared" si="2"/>
        <v>70</v>
      </c>
      <c r="J5">
        <f t="shared" si="3"/>
        <v>85.306122448979579</v>
      </c>
      <c r="K5">
        <f t="shared" si="4"/>
        <v>30</v>
      </c>
      <c r="L5">
        <v>4</v>
      </c>
    </row>
    <row r="6" spans="1:12" x14ac:dyDescent="0.25">
      <c r="A6" t="s">
        <v>23</v>
      </c>
      <c r="B6">
        <v>7</v>
      </c>
      <c r="C6" t="s">
        <v>24</v>
      </c>
      <c r="D6">
        <v>69.7</v>
      </c>
      <c r="E6">
        <v>0.4</v>
      </c>
      <c r="F6">
        <f t="shared" si="0"/>
        <v>29.4</v>
      </c>
      <c r="G6">
        <v>0.5</v>
      </c>
      <c r="H6">
        <f t="shared" si="1"/>
        <v>70.100000000000009</v>
      </c>
      <c r="I6">
        <f t="shared" si="2"/>
        <v>44.44444444444445</v>
      </c>
      <c r="J6">
        <f t="shared" si="3"/>
        <v>70.332996972754799</v>
      </c>
      <c r="K6">
        <f t="shared" si="4"/>
        <v>55.555555555555557</v>
      </c>
      <c r="L6">
        <v>5</v>
      </c>
    </row>
    <row r="7" spans="1:12" x14ac:dyDescent="0.25">
      <c r="A7" t="s">
        <v>23</v>
      </c>
      <c r="B7">
        <v>7</v>
      </c>
      <c r="C7" t="s">
        <v>25</v>
      </c>
      <c r="D7">
        <v>97.6</v>
      </c>
      <c r="E7">
        <v>0.7</v>
      </c>
      <c r="F7">
        <f t="shared" si="0"/>
        <v>1.7000000000000057</v>
      </c>
      <c r="G7">
        <v>0</v>
      </c>
      <c r="H7">
        <f t="shared" si="1"/>
        <v>98.3</v>
      </c>
      <c r="I7">
        <f t="shared" si="2"/>
        <v>100</v>
      </c>
      <c r="J7">
        <f t="shared" si="3"/>
        <v>98.288016112789521</v>
      </c>
      <c r="K7">
        <f t="shared" si="4"/>
        <v>0</v>
      </c>
      <c r="L7">
        <v>6</v>
      </c>
    </row>
    <row r="8" spans="1:12" x14ac:dyDescent="0.25">
      <c r="A8" t="s">
        <v>23</v>
      </c>
      <c r="B8">
        <v>7</v>
      </c>
      <c r="C8" t="s">
        <v>26</v>
      </c>
      <c r="D8">
        <v>49</v>
      </c>
      <c r="E8">
        <v>0.7</v>
      </c>
      <c r="F8">
        <f t="shared" si="0"/>
        <v>50</v>
      </c>
      <c r="G8">
        <v>0.3</v>
      </c>
      <c r="H8">
        <f t="shared" si="1"/>
        <v>49.7</v>
      </c>
      <c r="I8">
        <f t="shared" si="2"/>
        <v>70</v>
      </c>
      <c r="J8">
        <f t="shared" si="3"/>
        <v>49.494949494949495</v>
      </c>
      <c r="K8">
        <f t="shared" si="4"/>
        <v>30</v>
      </c>
      <c r="L8">
        <v>7</v>
      </c>
    </row>
    <row r="9" spans="1:12" x14ac:dyDescent="0.25">
      <c r="A9" t="s">
        <v>23</v>
      </c>
      <c r="B9">
        <v>7</v>
      </c>
      <c r="C9" t="s">
        <v>27</v>
      </c>
      <c r="D9">
        <v>98.4</v>
      </c>
      <c r="E9">
        <v>0.5</v>
      </c>
      <c r="F9">
        <f t="shared" si="0"/>
        <v>1.0999999999999943</v>
      </c>
      <c r="G9">
        <v>0</v>
      </c>
      <c r="H9">
        <f t="shared" si="1"/>
        <v>98.9</v>
      </c>
      <c r="I9">
        <f t="shared" si="2"/>
        <v>100</v>
      </c>
      <c r="J9">
        <f t="shared" si="3"/>
        <v>98.894472361809051</v>
      </c>
      <c r="K9">
        <f t="shared" si="4"/>
        <v>0</v>
      </c>
      <c r="L9">
        <v>8</v>
      </c>
    </row>
    <row r="10" spans="1:12" x14ac:dyDescent="0.25">
      <c r="A10" t="s">
        <v>23</v>
      </c>
      <c r="B10">
        <v>10</v>
      </c>
      <c r="C10" t="s">
        <v>24</v>
      </c>
      <c r="D10">
        <v>88.9</v>
      </c>
      <c r="E10">
        <v>0.3</v>
      </c>
      <c r="F10">
        <f t="shared" si="0"/>
        <v>10.699999999999994</v>
      </c>
      <c r="G10">
        <v>0.1</v>
      </c>
      <c r="H10">
        <f t="shared" si="1"/>
        <v>89.2</v>
      </c>
      <c r="I10">
        <f t="shared" si="2"/>
        <v>74.999999999999986</v>
      </c>
      <c r="J10">
        <f t="shared" si="3"/>
        <v>89.257028112449817</v>
      </c>
      <c r="K10">
        <f t="shared" si="4"/>
        <v>25</v>
      </c>
      <c r="L10">
        <v>9</v>
      </c>
    </row>
    <row r="11" spans="1:12" x14ac:dyDescent="0.25">
      <c r="A11" t="s">
        <v>23</v>
      </c>
      <c r="B11">
        <v>10</v>
      </c>
      <c r="C11" t="s">
        <v>25</v>
      </c>
      <c r="D11">
        <v>98.6</v>
      </c>
      <c r="E11">
        <v>0.4</v>
      </c>
      <c r="F11">
        <f t="shared" si="0"/>
        <v>1.0000000000000058</v>
      </c>
      <c r="G11">
        <v>0</v>
      </c>
      <c r="H11">
        <f t="shared" si="1"/>
        <v>99</v>
      </c>
      <c r="I11">
        <f t="shared" si="2"/>
        <v>100</v>
      </c>
      <c r="J11">
        <f t="shared" si="3"/>
        <v>98.99598393574297</v>
      </c>
      <c r="K11">
        <f t="shared" si="4"/>
        <v>0</v>
      </c>
      <c r="L11">
        <v>10</v>
      </c>
    </row>
    <row r="12" spans="1:12" x14ac:dyDescent="0.25">
      <c r="A12" t="s">
        <v>23</v>
      </c>
      <c r="B12">
        <v>10</v>
      </c>
      <c r="C12" t="s">
        <v>26</v>
      </c>
      <c r="D12">
        <v>86.9</v>
      </c>
      <c r="E12">
        <v>0.4</v>
      </c>
      <c r="F12">
        <f t="shared" si="0"/>
        <v>12.599999999999994</v>
      </c>
      <c r="G12">
        <v>0.1</v>
      </c>
      <c r="H12">
        <f t="shared" si="1"/>
        <v>87.300000000000011</v>
      </c>
      <c r="I12">
        <f t="shared" si="2"/>
        <v>80</v>
      </c>
      <c r="J12">
        <f t="shared" si="3"/>
        <v>87.336683417085439</v>
      </c>
      <c r="K12">
        <f t="shared" si="4"/>
        <v>20</v>
      </c>
      <c r="L12">
        <v>11</v>
      </c>
    </row>
    <row r="13" spans="1:12" x14ac:dyDescent="0.25">
      <c r="A13" t="s">
        <v>23</v>
      </c>
      <c r="B13">
        <v>10</v>
      </c>
      <c r="C13" t="s">
        <v>27</v>
      </c>
      <c r="D13">
        <v>98.7</v>
      </c>
      <c r="E13">
        <v>0.4</v>
      </c>
      <c r="F13">
        <f t="shared" si="0"/>
        <v>0.89999999999999714</v>
      </c>
      <c r="G13">
        <v>0</v>
      </c>
      <c r="H13">
        <f t="shared" si="1"/>
        <v>99.100000000000009</v>
      </c>
      <c r="I13">
        <f t="shared" si="2"/>
        <v>100</v>
      </c>
      <c r="J13">
        <f t="shared" si="3"/>
        <v>99.09638554216869</v>
      </c>
      <c r="K13">
        <f t="shared" si="4"/>
        <v>0</v>
      </c>
      <c r="L13">
        <v>12</v>
      </c>
    </row>
    <row r="14" spans="1:12" x14ac:dyDescent="0.25">
      <c r="A14" t="s">
        <v>28</v>
      </c>
      <c r="B14">
        <v>1</v>
      </c>
      <c r="C14" t="s">
        <v>24</v>
      </c>
      <c r="D14">
        <v>61.2</v>
      </c>
      <c r="E14">
        <v>25.3</v>
      </c>
      <c r="F14">
        <f t="shared" si="0"/>
        <v>13.399999999999997</v>
      </c>
      <c r="G14">
        <v>0.1</v>
      </c>
      <c r="H14">
        <f t="shared" si="1"/>
        <v>86.5</v>
      </c>
      <c r="I14">
        <f t="shared" si="2"/>
        <v>99.606299212598415</v>
      </c>
      <c r="J14">
        <f t="shared" si="3"/>
        <v>82.037533512064357</v>
      </c>
      <c r="K14">
        <f t="shared" si="4"/>
        <v>0.39370078740157477</v>
      </c>
      <c r="L14">
        <v>13</v>
      </c>
    </row>
    <row r="15" spans="1:12" x14ac:dyDescent="0.25">
      <c r="A15" t="s">
        <v>28</v>
      </c>
      <c r="B15">
        <v>1</v>
      </c>
      <c r="C15" t="s">
        <v>25</v>
      </c>
      <c r="D15">
        <v>50.5</v>
      </c>
      <c r="E15">
        <v>15.5</v>
      </c>
      <c r="F15">
        <f t="shared" si="0"/>
        <v>34</v>
      </c>
      <c r="G15">
        <v>0</v>
      </c>
      <c r="H15">
        <f t="shared" si="1"/>
        <v>66</v>
      </c>
      <c r="I15">
        <f t="shared" si="2"/>
        <v>100</v>
      </c>
      <c r="J15">
        <f t="shared" si="3"/>
        <v>59.76331360946746</v>
      </c>
      <c r="K15">
        <f t="shared" si="4"/>
        <v>0</v>
      </c>
      <c r="L15">
        <v>14</v>
      </c>
    </row>
    <row r="16" spans="1:12" x14ac:dyDescent="0.25">
      <c r="A16" t="s">
        <v>28</v>
      </c>
      <c r="B16">
        <v>1</v>
      </c>
      <c r="C16" t="s">
        <v>26</v>
      </c>
      <c r="D16">
        <v>61.4</v>
      </c>
      <c r="E16">
        <v>23</v>
      </c>
      <c r="F16">
        <f t="shared" si="0"/>
        <v>15.500000000000002</v>
      </c>
      <c r="G16">
        <v>0.1</v>
      </c>
      <c r="H16">
        <f t="shared" si="1"/>
        <v>84.4</v>
      </c>
      <c r="I16">
        <f t="shared" si="2"/>
        <v>99.567099567099561</v>
      </c>
      <c r="J16">
        <f t="shared" si="3"/>
        <v>79.843953185955769</v>
      </c>
      <c r="K16">
        <f t="shared" si="4"/>
        <v>0.4329004329004329</v>
      </c>
      <c r="L16">
        <v>15</v>
      </c>
    </row>
    <row r="17" spans="1:12" x14ac:dyDescent="0.25">
      <c r="A17" t="s">
        <v>28</v>
      </c>
      <c r="B17">
        <v>1</v>
      </c>
      <c r="C17" t="s">
        <v>27</v>
      </c>
      <c r="D17">
        <v>68.3</v>
      </c>
      <c r="E17">
        <v>21.6</v>
      </c>
      <c r="F17">
        <f t="shared" si="0"/>
        <v>9.1000000000000014</v>
      </c>
      <c r="G17">
        <v>1</v>
      </c>
      <c r="H17">
        <f t="shared" si="1"/>
        <v>89.9</v>
      </c>
      <c r="I17">
        <f t="shared" si="2"/>
        <v>95.575221238938056</v>
      </c>
      <c r="J17">
        <f t="shared" si="3"/>
        <v>88.242894056847533</v>
      </c>
      <c r="K17">
        <f t="shared" si="4"/>
        <v>4.4247787610619467</v>
      </c>
      <c r="L17">
        <v>16</v>
      </c>
    </row>
    <row r="18" spans="1:12" x14ac:dyDescent="0.25">
      <c r="A18" t="s">
        <v>28</v>
      </c>
      <c r="B18">
        <v>3</v>
      </c>
      <c r="C18" t="s">
        <v>24</v>
      </c>
      <c r="D18">
        <v>63</v>
      </c>
      <c r="E18">
        <v>8.5</v>
      </c>
      <c r="F18">
        <f t="shared" si="0"/>
        <v>27.9</v>
      </c>
      <c r="G18">
        <v>0.6</v>
      </c>
      <c r="H18">
        <f t="shared" si="1"/>
        <v>71.5</v>
      </c>
      <c r="I18">
        <f t="shared" si="2"/>
        <v>93.406593406593402</v>
      </c>
      <c r="J18">
        <f t="shared" si="3"/>
        <v>69.306930693069305</v>
      </c>
      <c r="K18">
        <f t="shared" si="4"/>
        <v>6.593406593406594</v>
      </c>
      <c r="L18">
        <v>17</v>
      </c>
    </row>
    <row r="19" spans="1:12" x14ac:dyDescent="0.25">
      <c r="A19" t="s">
        <v>28</v>
      </c>
      <c r="B19">
        <v>3</v>
      </c>
      <c r="C19" t="s">
        <v>25</v>
      </c>
      <c r="D19">
        <v>89.4</v>
      </c>
      <c r="E19">
        <v>8</v>
      </c>
      <c r="F19">
        <f t="shared" si="0"/>
        <v>2.5999999999999943</v>
      </c>
      <c r="G19">
        <v>0</v>
      </c>
      <c r="H19">
        <f t="shared" si="1"/>
        <v>97.4</v>
      </c>
      <c r="I19">
        <f t="shared" si="2"/>
        <v>100</v>
      </c>
      <c r="J19">
        <f t="shared" si="3"/>
        <v>97.173913043478265</v>
      </c>
      <c r="K19">
        <f t="shared" si="4"/>
        <v>0</v>
      </c>
      <c r="L19">
        <v>18</v>
      </c>
    </row>
    <row r="20" spans="1:12" x14ac:dyDescent="0.25">
      <c r="A20" t="s">
        <v>28</v>
      </c>
      <c r="B20">
        <v>3</v>
      </c>
      <c r="C20" t="s">
        <v>26</v>
      </c>
      <c r="D20">
        <v>64.900000000000006</v>
      </c>
      <c r="E20">
        <v>7.4</v>
      </c>
      <c r="F20">
        <f t="shared" si="0"/>
        <v>27.399999999999995</v>
      </c>
      <c r="G20">
        <v>0.3</v>
      </c>
      <c r="H20">
        <f t="shared" si="1"/>
        <v>72.300000000000011</v>
      </c>
      <c r="I20">
        <f t="shared" si="2"/>
        <v>96.103896103896105</v>
      </c>
      <c r="J20">
        <f t="shared" si="3"/>
        <v>70.314192849404122</v>
      </c>
      <c r="K20">
        <f t="shared" si="4"/>
        <v>3.8961038961038961</v>
      </c>
      <c r="L20">
        <v>19</v>
      </c>
    </row>
    <row r="21" spans="1:12" x14ac:dyDescent="0.25">
      <c r="A21" t="s">
        <v>28</v>
      </c>
      <c r="B21">
        <v>3</v>
      </c>
      <c r="C21" t="s">
        <v>27</v>
      </c>
      <c r="D21">
        <v>89.5</v>
      </c>
      <c r="E21">
        <v>8.5</v>
      </c>
      <c r="F21">
        <f t="shared" si="0"/>
        <v>2</v>
      </c>
      <c r="G21">
        <v>0</v>
      </c>
      <c r="H21">
        <f t="shared" si="1"/>
        <v>98</v>
      </c>
      <c r="I21">
        <f t="shared" si="2"/>
        <v>100</v>
      </c>
      <c r="J21">
        <f t="shared" si="3"/>
        <v>97.814207650273218</v>
      </c>
      <c r="K21">
        <f t="shared" si="4"/>
        <v>0</v>
      </c>
      <c r="L21">
        <v>20</v>
      </c>
    </row>
    <row r="22" spans="1:12" x14ac:dyDescent="0.25">
      <c r="A22" t="s">
        <v>29</v>
      </c>
      <c r="B22">
        <v>1</v>
      </c>
      <c r="C22" t="s">
        <v>24</v>
      </c>
      <c r="D22">
        <v>84.8</v>
      </c>
      <c r="E22">
        <v>1.4</v>
      </c>
      <c r="F22">
        <f t="shared" si="0"/>
        <v>13.700000000000003</v>
      </c>
      <c r="G22">
        <v>0.1</v>
      </c>
      <c r="H22">
        <f t="shared" si="1"/>
        <v>86.2</v>
      </c>
      <c r="I22">
        <f t="shared" si="2"/>
        <v>93.333333333333329</v>
      </c>
      <c r="J22">
        <f t="shared" si="3"/>
        <v>86.09137055837563</v>
      </c>
      <c r="K22">
        <f t="shared" si="4"/>
        <v>6.666666666666667</v>
      </c>
      <c r="L22">
        <v>21</v>
      </c>
    </row>
    <row r="23" spans="1:12" x14ac:dyDescent="0.25">
      <c r="A23" t="s">
        <v>29</v>
      </c>
      <c r="B23">
        <v>1</v>
      </c>
      <c r="C23" t="s">
        <v>25</v>
      </c>
      <c r="D23">
        <v>81.8</v>
      </c>
      <c r="E23">
        <v>1.6</v>
      </c>
      <c r="F23">
        <f t="shared" si="0"/>
        <v>16.100000000000001</v>
      </c>
      <c r="G23">
        <v>0.5</v>
      </c>
      <c r="H23">
        <f t="shared" si="1"/>
        <v>83.399999999999991</v>
      </c>
      <c r="I23">
        <f t="shared" si="2"/>
        <v>76.19047619047619</v>
      </c>
      <c r="J23">
        <f t="shared" si="3"/>
        <v>83.554647599591419</v>
      </c>
      <c r="K23">
        <f t="shared" si="4"/>
        <v>23.809523809523807</v>
      </c>
      <c r="L23">
        <v>22</v>
      </c>
    </row>
    <row r="24" spans="1:12" x14ac:dyDescent="0.25">
      <c r="A24" t="s">
        <v>29</v>
      </c>
      <c r="B24">
        <v>1</v>
      </c>
      <c r="C24" t="s">
        <v>26</v>
      </c>
      <c r="D24">
        <v>69.099999999999994</v>
      </c>
      <c r="E24">
        <v>1.6</v>
      </c>
      <c r="F24">
        <f t="shared" si="0"/>
        <v>29.300000000000004</v>
      </c>
      <c r="G24">
        <v>0</v>
      </c>
      <c r="H24">
        <f t="shared" si="1"/>
        <v>70.699999999999989</v>
      </c>
      <c r="I24">
        <f t="shared" si="2"/>
        <v>100</v>
      </c>
      <c r="J24">
        <f t="shared" si="3"/>
        <v>70.223577235772353</v>
      </c>
      <c r="K24">
        <f t="shared" si="4"/>
        <v>0</v>
      </c>
      <c r="L24">
        <v>23</v>
      </c>
    </row>
    <row r="25" spans="1:12" x14ac:dyDescent="0.25">
      <c r="A25" t="s">
        <v>29</v>
      </c>
      <c r="B25">
        <v>1</v>
      </c>
      <c r="C25" t="s">
        <v>27</v>
      </c>
      <c r="D25">
        <v>96</v>
      </c>
      <c r="E25">
        <v>1.6</v>
      </c>
      <c r="F25">
        <f t="shared" si="0"/>
        <v>2.2999999999999998</v>
      </c>
      <c r="G25">
        <v>0.1</v>
      </c>
      <c r="H25">
        <f t="shared" si="1"/>
        <v>97.6</v>
      </c>
      <c r="I25">
        <f t="shared" si="2"/>
        <v>94.117647058823522</v>
      </c>
      <c r="J25">
        <f t="shared" si="3"/>
        <v>97.660223804679561</v>
      </c>
      <c r="K25">
        <f t="shared" si="4"/>
        <v>5.8823529411764701</v>
      </c>
      <c r="L25">
        <v>24</v>
      </c>
    </row>
    <row r="26" spans="1:12" x14ac:dyDescent="0.25">
      <c r="A26" t="s">
        <v>29</v>
      </c>
      <c r="B26">
        <v>3</v>
      </c>
      <c r="C26" t="s">
        <v>24</v>
      </c>
      <c r="D26">
        <v>58.8</v>
      </c>
      <c r="E26">
        <v>20.9</v>
      </c>
      <c r="F26">
        <f t="shared" si="0"/>
        <v>16.900000000000006</v>
      </c>
      <c r="G26">
        <v>3.4</v>
      </c>
      <c r="H26">
        <f t="shared" si="1"/>
        <v>79.699999999999989</v>
      </c>
      <c r="I26">
        <f t="shared" si="2"/>
        <v>86.008230452674908</v>
      </c>
      <c r="J26">
        <f t="shared" si="3"/>
        <v>77.675033025099069</v>
      </c>
      <c r="K26">
        <f t="shared" si="4"/>
        <v>13.991769547325102</v>
      </c>
      <c r="L26">
        <v>25</v>
      </c>
    </row>
    <row r="27" spans="1:12" x14ac:dyDescent="0.25">
      <c r="A27" t="s">
        <v>29</v>
      </c>
      <c r="B27">
        <v>3</v>
      </c>
      <c r="C27" t="s">
        <v>25</v>
      </c>
      <c r="D27">
        <v>69.400000000000006</v>
      </c>
      <c r="E27">
        <v>23.8</v>
      </c>
      <c r="F27">
        <f t="shared" si="0"/>
        <v>6.699999999999994</v>
      </c>
      <c r="G27">
        <v>0.1</v>
      </c>
      <c r="H27">
        <f t="shared" si="1"/>
        <v>93.2</v>
      </c>
      <c r="I27">
        <f t="shared" si="2"/>
        <v>99.581589958158986</v>
      </c>
      <c r="J27">
        <f t="shared" si="3"/>
        <v>91.195795006570307</v>
      </c>
      <c r="K27">
        <f t="shared" si="4"/>
        <v>0.41841004184100417</v>
      </c>
      <c r="L27">
        <v>26</v>
      </c>
    </row>
    <row r="28" spans="1:12" x14ac:dyDescent="0.25">
      <c r="A28" t="s">
        <v>29</v>
      </c>
      <c r="B28">
        <v>3</v>
      </c>
      <c r="C28" t="s">
        <v>26</v>
      </c>
      <c r="D28">
        <v>51.5</v>
      </c>
      <c r="E28">
        <v>19.100000000000001</v>
      </c>
      <c r="F28">
        <f t="shared" si="0"/>
        <v>25.599999999999998</v>
      </c>
      <c r="G28">
        <v>3.8</v>
      </c>
      <c r="H28">
        <f t="shared" si="1"/>
        <v>70.599999999999994</v>
      </c>
      <c r="I28">
        <f t="shared" si="2"/>
        <v>83.406113537117903</v>
      </c>
      <c r="J28">
        <f t="shared" si="3"/>
        <v>66.796368352788591</v>
      </c>
      <c r="K28">
        <f t="shared" si="4"/>
        <v>16.593886462882093</v>
      </c>
      <c r="L28">
        <v>27</v>
      </c>
    </row>
    <row r="29" spans="1:12" x14ac:dyDescent="0.25">
      <c r="A29" t="s">
        <v>29</v>
      </c>
      <c r="B29">
        <v>3</v>
      </c>
      <c r="C29" t="s">
        <v>27</v>
      </c>
      <c r="D29">
        <v>73.8</v>
      </c>
      <c r="E29">
        <v>22.4</v>
      </c>
      <c r="F29">
        <f t="shared" si="0"/>
        <v>3.8000000000000043</v>
      </c>
      <c r="G29">
        <v>0</v>
      </c>
      <c r="H29">
        <f t="shared" si="1"/>
        <v>96.199999999999989</v>
      </c>
      <c r="I29">
        <f t="shared" si="2"/>
        <v>100</v>
      </c>
      <c r="J29">
        <f t="shared" si="3"/>
        <v>95.103092783505161</v>
      </c>
      <c r="K29">
        <f t="shared" si="4"/>
        <v>0</v>
      </c>
      <c r="L29">
        <v>28</v>
      </c>
    </row>
    <row r="30" spans="1:12" x14ac:dyDescent="0.25">
      <c r="A30" t="s">
        <v>30</v>
      </c>
      <c r="B30">
        <v>1</v>
      </c>
      <c r="C30" t="s">
        <v>24</v>
      </c>
      <c r="D30">
        <v>77.099999999999994</v>
      </c>
      <c r="E30">
        <v>14.4</v>
      </c>
      <c r="F30">
        <f t="shared" si="0"/>
        <v>8.300000000000006</v>
      </c>
      <c r="G30">
        <v>0.2</v>
      </c>
      <c r="H30">
        <f t="shared" si="1"/>
        <v>91.5</v>
      </c>
      <c r="I30">
        <f t="shared" si="2"/>
        <v>98.63013698630138</v>
      </c>
      <c r="J30">
        <f t="shared" si="3"/>
        <v>90.281030444964856</v>
      </c>
      <c r="K30">
        <f t="shared" si="4"/>
        <v>1.3698630136986303</v>
      </c>
      <c r="L30">
        <v>29</v>
      </c>
    </row>
    <row r="31" spans="1:12" x14ac:dyDescent="0.25">
      <c r="A31" t="s">
        <v>30</v>
      </c>
      <c r="B31">
        <v>1</v>
      </c>
      <c r="C31" t="s">
        <v>25</v>
      </c>
      <c r="D31">
        <v>84.5</v>
      </c>
      <c r="E31">
        <v>14.4</v>
      </c>
      <c r="F31">
        <f t="shared" si="0"/>
        <v>1.0999999999999996</v>
      </c>
      <c r="G31">
        <v>0</v>
      </c>
      <c r="H31">
        <f t="shared" si="1"/>
        <v>98.9</v>
      </c>
      <c r="I31">
        <f t="shared" si="2"/>
        <v>100</v>
      </c>
      <c r="J31">
        <f t="shared" si="3"/>
        <v>98.714953271028037</v>
      </c>
      <c r="K31">
        <f t="shared" si="4"/>
        <v>0</v>
      </c>
      <c r="L31">
        <v>30</v>
      </c>
    </row>
    <row r="32" spans="1:12" x14ac:dyDescent="0.25">
      <c r="A32" t="s">
        <v>30</v>
      </c>
      <c r="B32">
        <v>1</v>
      </c>
      <c r="C32" t="s">
        <v>26</v>
      </c>
      <c r="D32">
        <v>78.7</v>
      </c>
      <c r="E32">
        <v>16</v>
      </c>
      <c r="F32">
        <f t="shared" si="0"/>
        <v>5.1999999999999975</v>
      </c>
      <c r="G32">
        <v>0.1</v>
      </c>
      <c r="H32">
        <f t="shared" si="1"/>
        <v>94.7</v>
      </c>
      <c r="I32">
        <f t="shared" si="2"/>
        <v>99.378881987577628</v>
      </c>
      <c r="J32">
        <f t="shared" si="3"/>
        <v>93.80214541120381</v>
      </c>
      <c r="K32">
        <f t="shared" si="4"/>
        <v>0.6211180124223602</v>
      </c>
      <c r="L32">
        <v>31</v>
      </c>
    </row>
    <row r="33" spans="1:12" x14ac:dyDescent="0.25">
      <c r="A33" t="s">
        <v>30</v>
      </c>
      <c r="B33">
        <v>1</v>
      </c>
      <c r="C33" t="s">
        <v>27</v>
      </c>
      <c r="D33">
        <v>85.5</v>
      </c>
      <c r="E33">
        <v>13.3</v>
      </c>
      <c r="F33">
        <f t="shared" si="0"/>
        <v>1.1999999999999993</v>
      </c>
      <c r="G33">
        <v>0</v>
      </c>
      <c r="H33">
        <f t="shared" si="1"/>
        <v>98.8</v>
      </c>
      <c r="I33">
        <f t="shared" si="2"/>
        <v>100</v>
      </c>
      <c r="J33">
        <f t="shared" si="3"/>
        <v>98.615916955017298</v>
      </c>
      <c r="K33">
        <f t="shared" si="4"/>
        <v>0</v>
      </c>
      <c r="L33">
        <v>32</v>
      </c>
    </row>
    <row r="34" spans="1:12" x14ac:dyDescent="0.25">
      <c r="A34" t="s">
        <v>30</v>
      </c>
      <c r="B34">
        <v>3</v>
      </c>
      <c r="C34" t="s">
        <v>24</v>
      </c>
      <c r="D34">
        <v>68.900000000000006</v>
      </c>
      <c r="E34">
        <v>5.2</v>
      </c>
      <c r="F34">
        <f t="shared" si="0"/>
        <v>25.599999999999994</v>
      </c>
      <c r="G34">
        <v>0.3</v>
      </c>
      <c r="H34">
        <f t="shared" si="1"/>
        <v>74.100000000000009</v>
      </c>
      <c r="I34">
        <f t="shared" si="2"/>
        <v>94.545454545454547</v>
      </c>
      <c r="J34">
        <f t="shared" si="3"/>
        <v>72.910052910052912</v>
      </c>
      <c r="K34">
        <f t="shared" si="4"/>
        <v>5.4545454545454541</v>
      </c>
      <c r="L34">
        <v>33</v>
      </c>
    </row>
    <row r="35" spans="1:12" x14ac:dyDescent="0.25">
      <c r="A35" t="s">
        <v>30</v>
      </c>
      <c r="B35">
        <v>3</v>
      </c>
      <c r="C35" t="s">
        <v>25</v>
      </c>
      <c r="D35">
        <v>90.9</v>
      </c>
      <c r="E35">
        <v>6.1</v>
      </c>
      <c r="F35">
        <f t="shared" si="0"/>
        <v>2.9999999999999947</v>
      </c>
      <c r="G35">
        <v>0</v>
      </c>
      <c r="H35">
        <f t="shared" si="1"/>
        <v>97</v>
      </c>
      <c r="I35">
        <f t="shared" si="2"/>
        <v>100</v>
      </c>
      <c r="J35">
        <f t="shared" si="3"/>
        <v>96.805111821086271</v>
      </c>
      <c r="K35">
        <f t="shared" si="4"/>
        <v>0</v>
      </c>
      <c r="L35">
        <v>34</v>
      </c>
    </row>
    <row r="36" spans="1:12" x14ac:dyDescent="0.25">
      <c r="A36" t="s">
        <v>30</v>
      </c>
      <c r="B36">
        <v>3</v>
      </c>
      <c r="C36" t="s">
        <v>26</v>
      </c>
      <c r="D36">
        <v>62.6</v>
      </c>
      <c r="E36">
        <v>6.1</v>
      </c>
      <c r="F36">
        <f t="shared" si="0"/>
        <v>31.299999999999997</v>
      </c>
      <c r="G36">
        <v>0</v>
      </c>
      <c r="H36">
        <f t="shared" si="1"/>
        <v>68.7</v>
      </c>
      <c r="I36">
        <f t="shared" si="2"/>
        <v>100</v>
      </c>
      <c r="J36">
        <f t="shared" si="3"/>
        <v>66.666666666666657</v>
      </c>
      <c r="K36">
        <f t="shared" si="4"/>
        <v>0</v>
      </c>
      <c r="L36">
        <v>35</v>
      </c>
    </row>
    <row r="37" spans="1:12" x14ac:dyDescent="0.25">
      <c r="A37" t="s">
        <v>30</v>
      </c>
      <c r="B37">
        <v>3</v>
      </c>
      <c r="C37" t="s">
        <v>27</v>
      </c>
      <c r="D37">
        <v>93.2</v>
      </c>
      <c r="E37">
        <v>4.9000000000000004</v>
      </c>
      <c r="F37">
        <f t="shared" si="0"/>
        <v>1.8999999999999968</v>
      </c>
      <c r="G37">
        <v>0</v>
      </c>
      <c r="H37">
        <f t="shared" si="1"/>
        <v>98.100000000000009</v>
      </c>
      <c r="I37">
        <f t="shared" si="2"/>
        <v>100</v>
      </c>
      <c r="J37">
        <f t="shared" si="3"/>
        <v>98.002103049421677</v>
      </c>
      <c r="K37">
        <f t="shared" si="4"/>
        <v>0</v>
      </c>
      <c r="L37">
        <v>36</v>
      </c>
    </row>
  </sheetData>
  <conditionalFormatting sqref="D2:G37">
    <cfRule type="colorScale" priority="5">
      <colorScale>
        <cfvo type="min"/>
        <cfvo type="max"/>
        <color rgb="FFFCFCFF"/>
        <color rgb="FFF8696B"/>
      </colorScale>
    </cfRule>
  </conditionalFormatting>
  <conditionalFormatting sqref="H2:H37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37">
    <cfRule type="colorScale" priority="3">
      <colorScale>
        <cfvo type="min"/>
        <cfvo type="max"/>
        <color rgb="FFFCFCFF"/>
        <color rgb="FFF8696B"/>
      </colorScale>
    </cfRule>
  </conditionalFormatting>
  <conditionalFormatting sqref="J2:J37">
    <cfRule type="colorScale" priority="2">
      <colorScale>
        <cfvo type="min"/>
        <cfvo type="max"/>
        <color rgb="FFFCFCFF"/>
        <color rgb="FFF8696B"/>
      </colorScale>
    </cfRule>
  </conditionalFormatting>
  <conditionalFormatting sqref="K2:K3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748B-DE8A-47BA-ACB1-3EE1F4694C6C}">
  <dimension ref="A1:O32"/>
  <sheetViews>
    <sheetView workbookViewId="0">
      <selection activeCell="H17" sqref="H17:I24"/>
    </sheetView>
  </sheetViews>
  <sheetFormatPr defaultColWidth="11.42578125" defaultRowHeight="15" x14ac:dyDescent="0.25"/>
  <cols>
    <col min="1" max="1" width="30.140625" style="1" customWidth="1"/>
    <col min="2" max="7" width="11.42578125" style="1"/>
    <col min="8" max="8" width="13.7109375" customWidth="1"/>
    <col min="9" max="9" width="17.42578125" customWidth="1"/>
    <col min="10" max="10" width="15.28515625" customWidth="1"/>
    <col min="11" max="11" width="14.7109375" customWidth="1"/>
    <col min="12" max="12" width="14.28515625" customWidth="1"/>
    <col min="13" max="13" width="13.85546875" customWidth="1"/>
    <col min="14" max="14" width="16.5703125" customWidth="1"/>
    <col min="15" max="15" width="13.28515625" customWidth="1"/>
  </cols>
  <sheetData>
    <row r="1" spans="1:15" x14ac:dyDescent="0.25">
      <c r="B1" s="2" t="s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3" t="s">
        <v>5</v>
      </c>
      <c r="J1" s="2" t="s">
        <v>5</v>
      </c>
      <c r="K1" s="2" t="s">
        <v>5</v>
      </c>
      <c r="L1" s="4" t="s">
        <v>6</v>
      </c>
      <c r="M1" s="4" t="s">
        <v>5</v>
      </c>
      <c r="N1" s="2" t="s">
        <v>5</v>
      </c>
      <c r="O1" s="3" t="s">
        <v>5</v>
      </c>
    </row>
    <row r="2" spans="1:15" x14ac:dyDescent="0.25">
      <c r="B2" s="2" t="s">
        <v>7</v>
      </c>
      <c r="C2" s="2" t="s">
        <v>8</v>
      </c>
      <c r="D2" s="2" t="s">
        <v>9</v>
      </c>
      <c r="E2" s="2" t="s">
        <v>9</v>
      </c>
      <c r="F2" s="2" t="s">
        <v>10</v>
      </c>
      <c r="G2" s="2" t="s">
        <v>10</v>
      </c>
      <c r="H2" s="3" t="s">
        <v>11</v>
      </c>
      <c r="I2" s="3" t="s">
        <v>11</v>
      </c>
      <c r="J2" s="2" t="s">
        <v>12</v>
      </c>
      <c r="K2" s="2" t="s">
        <v>12</v>
      </c>
      <c r="L2" s="4" t="s">
        <v>13</v>
      </c>
      <c r="M2" s="4" t="s">
        <v>13</v>
      </c>
      <c r="N2" s="2" t="s">
        <v>13</v>
      </c>
      <c r="O2" s="3" t="s">
        <v>13</v>
      </c>
    </row>
    <row r="3" spans="1:15" x14ac:dyDescent="0.2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17</v>
      </c>
      <c r="G3" s="2" t="s">
        <v>18</v>
      </c>
      <c r="H3" s="3" t="s">
        <v>19</v>
      </c>
      <c r="I3" s="3" t="s">
        <v>20</v>
      </c>
      <c r="J3" s="2" t="s">
        <v>19</v>
      </c>
      <c r="K3" s="2" t="s">
        <v>21</v>
      </c>
      <c r="L3" s="4" t="s">
        <v>19</v>
      </c>
      <c r="M3" s="4" t="s">
        <v>20</v>
      </c>
      <c r="N3" s="2" t="s">
        <v>12</v>
      </c>
      <c r="O3" s="3" t="s">
        <v>11</v>
      </c>
    </row>
    <row r="4" spans="1:15" x14ac:dyDescent="0.25">
      <c r="A4" s="2"/>
      <c r="B4" s="2"/>
      <c r="C4" s="2"/>
      <c r="D4" s="2"/>
      <c r="E4" s="2"/>
      <c r="F4" s="2"/>
      <c r="G4" s="2"/>
      <c r="H4" s="39" t="s">
        <v>22</v>
      </c>
      <c r="I4" s="39"/>
    </row>
    <row r="5" spans="1:15" x14ac:dyDescent="0.25">
      <c r="A5" s="1" t="s">
        <v>23</v>
      </c>
      <c r="B5" s="1">
        <v>5</v>
      </c>
      <c r="C5" s="5" t="s">
        <v>24</v>
      </c>
      <c r="D5" s="1">
        <v>55.7</v>
      </c>
      <c r="E5" s="1">
        <v>0.9</v>
      </c>
      <c r="F5" s="1">
        <f>100-D5-E5-G5</f>
        <v>43.199999999999996</v>
      </c>
      <c r="G5" s="1">
        <v>0.2</v>
      </c>
      <c r="H5">
        <f>E5/(E5+D5)</f>
        <v>1.5901060070671377E-2</v>
      </c>
      <c r="I5">
        <f>D5/(D5+E5)</f>
        <v>0.98409893992932862</v>
      </c>
      <c r="J5">
        <f>E5/(G5+E5)</f>
        <v>0.81818181818181812</v>
      </c>
      <c r="K5">
        <f>G5/(G5+E5)</f>
        <v>0.18181818181818182</v>
      </c>
      <c r="L5">
        <f>E5/100</f>
        <v>9.0000000000000011E-3</v>
      </c>
      <c r="M5">
        <f>D5/100</f>
        <v>0.55700000000000005</v>
      </c>
      <c r="N5">
        <f>(E5+G5)/100</f>
        <v>1.1000000000000001E-2</v>
      </c>
      <c r="O5">
        <f>(D5+E5)/100</f>
        <v>0.56600000000000006</v>
      </c>
    </row>
    <row r="6" spans="1:15" x14ac:dyDescent="0.25">
      <c r="A6" s="1" t="s">
        <v>23</v>
      </c>
      <c r="B6" s="1">
        <v>5</v>
      </c>
      <c r="C6" s="6" t="s">
        <v>25</v>
      </c>
      <c r="D6" s="1">
        <v>83.2</v>
      </c>
      <c r="E6" s="1">
        <v>1.2</v>
      </c>
      <c r="F6" s="1">
        <f t="shared" ref="F6:F32" si="0">100-D6-E6-G6</f>
        <v>15.399999999999999</v>
      </c>
      <c r="G6" s="1">
        <v>0.2</v>
      </c>
      <c r="H6">
        <f t="shared" ref="H6:H32" si="1">E6/(E6+D6)</f>
        <v>1.4218009478672985E-2</v>
      </c>
      <c r="I6">
        <f t="shared" ref="I6:I32" si="2">D6/(D6+E6)</f>
        <v>0.98578199052132698</v>
      </c>
      <c r="J6">
        <f t="shared" ref="J6:J32" si="3">E6/(G6+E6)</f>
        <v>0.85714285714285721</v>
      </c>
      <c r="K6">
        <f t="shared" ref="K6:K32" si="4">G6/(G6+E6)</f>
        <v>0.14285714285714288</v>
      </c>
      <c r="L6">
        <f t="shared" ref="L6:L32" si="5">E6/100</f>
        <v>1.2E-2</v>
      </c>
      <c r="M6">
        <f t="shared" ref="M6:M32" si="6">D6/100</f>
        <v>0.83200000000000007</v>
      </c>
      <c r="N6">
        <f t="shared" ref="N6:N32" si="7">(E6+G6)/100</f>
        <v>1.3999999999999999E-2</v>
      </c>
      <c r="O6">
        <f t="shared" ref="O6:O32" si="8">100/(D6+E6)</f>
        <v>1.1848341232227488</v>
      </c>
    </row>
    <row r="7" spans="1:15" x14ac:dyDescent="0.25">
      <c r="A7" s="1" t="s">
        <v>23</v>
      </c>
      <c r="B7" s="1">
        <v>5</v>
      </c>
      <c r="C7" s="7" t="s">
        <v>26</v>
      </c>
      <c r="D7" s="1">
        <v>63.5</v>
      </c>
      <c r="E7" s="1">
        <v>1</v>
      </c>
      <c r="F7" s="1">
        <f t="shared" si="0"/>
        <v>35.4</v>
      </c>
      <c r="G7" s="1">
        <v>0.1</v>
      </c>
      <c r="H7">
        <f t="shared" si="1"/>
        <v>1.5503875968992248E-2</v>
      </c>
      <c r="I7">
        <f t="shared" si="2"/>
        <v>0.98449612403100772</v>
      </c>
      <c r="J7">
        <f t="shared" si="3"/>
        <v>0.90909090909090906</v>
      </c>
      <c r="K7">
        <f t="shared" si="4"/>
        <v>9.0909090909090912E-2</v>
      </c>
      <c r="L7">
        <f t="shared" si="5"/>
        <v>0.01</v>
      </c>
      <c r="M7">
        <f t="shared" si="6"/>
        <v>0.63500000000000001</v>
      </c>
      <c r="N7">
        <f t="shared" si="7"/>
        <v>1.1000000000000001E-2</v>
      </c>
      <c r="O7">
        <f t="shared" si="8"/>
        <v>1.5503875968992249</v>
      </c>
    </row>
    <row r="8" spans="1:15" x14ac:dyDescent="0.25">
      <c r="A8" s="1" t="s">
        <v>23</v>
      </c>
      <c r="B8" s="1">
        <v>5</v>
      </c>
      <c r="C8" s="8" t="s">
        <v>27</v>
      </c>
      <c r="D8" s="1">
        <v>83.6</v>
      </c>
      <c r="E8" s="1">
        <v>1.4</v>
      </c>
      <c r="F8" s="1">
        <f t="shared" si="0"/>
        <v>14.400000000000006</v>
      </c>
      <c r="G8" s="1">
        <v>0.6</v>
      </c>
      <c r="H8">
        <f t="shared" si="1"/>
        <v>1.6470588235294115E-2</v>
      </c>
      <c r="I8">
        <f t="shared" si="2"/>
        <v>0.98352941176470576</v>
      </c>
      <c r="J8">
        <f t="shared" si="3"/>
        <v>0.7</v>
      </c>
      <c r="K8">
        <f t="shared" si="4"/>
        <v>0.3</v>
      </c>
      <c r="L8">
        <f t="shared" si="5"/>
        <v>1.3999999999999999E-2</v>
      </c>
      <c r="M8">
        <f t="shared" si="6"/>
        <v>0.83599999999999997</v>
      </c>
      <c r="N8">
        <f t="shared" si="7"/>
        <v>0.02</v>
      </c>
      <c r="O8">
        <f t="shared" si="8"/>
        <v>1.1764705882352942</v>
      </c>
    </row>
    <row r="9" spans="1:15" x14ac:dyDescent="0.25">
      <c r="A9" s="1" t="s">
        <v>28</v>
      </c>
      <c r="B9" s="1">
        <v>1</v>
      </c>
      <c r="C9" s="5" t="s">
        <v>24</v>
      </c>
      <c r="D9" s="1">
        <v>61.2</v>
      </c>
      <c r="E9" s="1">
        <v>25.3</v>
      </c>
      <c r="F9" s="1">
        <f t="shared" si="0"/>
        <v>13.399999999999997</v>
      </c>
      <c r="G9" s="1">
        <v>0.1</v>
      </c>
      <c r="H9">
        <f t="shared" si="1"/>
        <v>0.292485549132948</v>
      </c>
      <c r="I9">
        <f t="shared" si="2"/>
        <v>0.707514450867052</v>
      </c>
      <c r="J9">
        <f t="shared" si="3"/>
        <v>0.99606299212598415</v>
      </c>
      <c r="K9">
        <f t="shared" si="4"/>
        <v>3.937007874015748E-3</v>
      </c>
      <c r="L9">
        <f t="shared" si="5"/>
        <v>0.253</v>
      </c>
      <c r="M9">
        <f t="shared" si="6"/>
        <v>0.61199999999999999</v>
      </c>
      <c r="N9">
        <f t="shared" si="7"/>
        <v>0.254</v>
      </c>
      <c r="O9">
        <f t="shared" si="8"/>
        <v>1.1560693641618498</v>
      </c>
    </row>
    <row r="10" spans="1:15" x14ac:dyDescent="0.25">
      <c r="A10" s="1" t="s">
        <v>28</v>
      </c>
      <c r="B10" s="1">
        <v>1</v>
      </c>
      <c r="C10" s="6" t="s">
        <v>25</v>
      </c>
      <c r="D10" s="1">
        <v>50.5</v>
      </c>
      <c r="E10" s="1">
        <v>15.5</v>
      </c>
      <c r="F10" s="1">
        <f t="shared" si="0"/>
        <v>34</v>
      </c>
      <c r="G10" s="1">
        <v>0</v>
      </c>
      <c r="H10">
        <f t="shared" si="1"/>
        <v>0.23484848484848486</v>
      </c>
      <c r="I10">
        <f t="shared" si="2"/>
        <v>0.76515151515151514</v>
      </c>
      <c r="J10">
        <f t="shared" si="3"/>
        <v>1</v>
      </c>
      <c r="K10">
        <f t="shared" si="4"/>
        <v>0</v>
      </c>
      <c r="L10">
        <f t="shared" si="5"/>
        <v>0.155</v>
      </c>
      <c r="M10">
        <f t="shared" si="6"/>
        <v>0.505</v>
      </c>
      <c r="N10">
        <f t="shared" si="7"/>
        <v>0.155</v>
      </c>
      <c r="O10">
        <f t="shared" si="8"/>
        <v>1.5151515151515151</v>
      </c>
    </row>
    <row r="11" spans="1:15" x14ac:dyDescent="0.25">
      <c r="A11" s="1" t="s">
        <v>28</v>
      </c>
      <c r="B11" s="1">
        <v>1</v>
      </c>
      <c r="C11" s="7" t="s">
        <v>26</v>
      </c>
      <c r="D11" s="1">
        <v>61.4</v>
      </c>
      <c r="E11" s="1">
        <v>23</v>
      </c>
      <c r="F11" s="1">
        <f t="shared" si="0"/>
        <v>15.500000000000002</v>
      </c>
      <c r="G11" s="1">
        <v>0.1</v>
      </c>
      <c r="H11">
        <f t="shared" si="1"/>
        <v>0.27251184834123221</v>
      </c>
      <c r="I11">
        <f t="shared" si="2"/>
        <v>0.72748815165876768</v>
      </c>
      <c r="J11">
        <f t="shared" si="3"/>
        <v>0.9956709956709956</v>
      </c>
      <c r="K11">
        <f t="shared" si="4"/>
        <v>4.329004329004329E-3</v>
      </c>
      <c r="L11">
        <f t="shared" si="5"/>
        <v>0.23</v>
      </c>
      <c r="M11">
        <f t="shared" si="6"/>
        <v>0.61399999999999999</v>
      </c>
      <c r="N11">
        <f t="shared" si="7"/>
        <v>0.23100000000000001</v>
      </c>
      <c r="O11">
        <f t="shared" si="8"/>
        <v>1.1848341232227488</v>
      </c>
    </row>
    <row r="12" spans="1:15" x14ac:dyDescent="0.25">
      <c r="A12" s="1" t="s">
        <v>28</v>
      </c>
      <c r="B12" s="1">
        <v>1</v>
      </c>
      <c r="C12" s="8" t="s">
        <v>27</v>
      </c>
      <c r="D12" s="1">
        <v>68.3</v>
      </c>
      <c r="E12" s="1">
        <v>21.6</v>
      </c>
      <c r="F12" s="1">
        <f t="shared" si="0"/>
        <v>9.1000000000000014</v>
      </c>
      <c r="G12" s="1">
        <v>1</v>
      </c>
      <c r="H12">
        <f t="shared" si="1"/>
        <v>0.24026696329254726</v>
      </c>
      <c r="I12">
        <f t="shared" si="2"/>
        <v>0.75973303670745262</v>
      </c>
      <c r="J12">
        <f t="shared" si="3"/>
        <v>0.95575221238938057</v>
      </c>
      <c r="K12">
        <f t="shared" si="4"/>
        <v>4.4247787610619468E-2</v>
      </c>
      <c r="L12">
        <f t="shared" si="5"/>
        <v>0.21600000000000003</v>
      </c>
      <c r="M12">
        <f t="shared" si="6"/>
        <v>0.68299999999999994</v>
      </c>
      <c r="N12">
        <f t="shared" si="7"/>
        <v>0.22600000000000001</v>
      </c>
      <c r="O12">
        <f t="shared" si="8"/>
        <v>1.1123470522803114</v>
      </c>
    </row>
    <row r="13" spans="1:15" x14ac:dyDescent="0.25">
      <c r="A13" s="1" t="s">
        <v>28</v>
      </c>
      <c r="B13" s="1">
        <v>3</v>
      </c>
      <c r="C13" s="5" t="s">
        <v>24</v>
      </c>
      <c r="D13" s="1">
        <v>63</v>
      </c>
      <c r="E13" s="1">
        <v>8.5</v>
      </c>
      <c r="F13" s="1">
        <f t="shared" si="0"/>
        <v>27.9</v>
      </c>
      <c r="G13" s="1">
        <v>0.6</v>
      </c>
      <c r="H13">
        <f t="shared" si="1"/>
        <v>0.11888111888111888</v>
      </c>
      <c r="I13">
        <f t="shared" si="2"/>
        <v>0.88111888111888115</v>
      </c>
      <c r="J13">
        <f t="shared" si="3"/>
        <v>0.93406593406593408</v>
      </c>
      <c r="K13">
        <f t="shared" si="4"/>
        <v>6.5934065934065936E-2</v>
      </c>
      <c r="L13">
        <f t="shared" si="5"/>
        <v>8.5000000000000006E-2</v>
      </c>
      <c r="M13">
        <f t="shared" si="6"/>
        <v>0.63</v>
      </c>
      <c r="N13">
        <f t="shared" si="7"/>
        <v>9.0999999999999998E-2</v>
      </c>
      <c r="O13">
        <f t="shared" si="8"/>
        <v>1.3986013986013985</v>
      </c>
    </row>
    <row r="14" spans="1:15" x14ac:dyDescent="0.25">
      <c r="A14" s="1" t="s">
        <v>28</v>
      </c>
      <c r="B14" s="1">
        <v>3</v>
      </c>
      <c r="C14" s="6" t="s">
        <v>25</v>
      </c>
      <c r="D14" s="1">
        <v>89.4</v>
      </c>
      <c r="E14" s="1">
        <v>8</v>
      </c>
      <c r="F14" s="1">
        <f t="shared" si="0"/>
        <v>2.5999999999999943</v>
      </c>
      <c r="G14" s="1">
        <v>0</v>
      </c>
      <c r="H14">
        <f t="shared" si="1"/>
        <v>8.2135523613963035E-2</v>
      </c>
      <c r="I14">
        <f t="shared" si="2"/>
        <v>0.91786447638603696</v>
      </c>
      <c r="J14">
        <f t="shared" si="3"/>
        <v>1</v>
      </c>
      <c r="K14">
        <f t="shared" si="4"/>
        <v>0</v>
      </c>
      <c r="L14">
        <f t="shared" si="5"/>
        <v>0.08</v>
      </c>
      <c r="M14">
        <f t="shared" si="6"/>
        <v>0.89400000000000002</v>
      </c>
      <c r="N14">
        <f t="shared" si="7"/>
        <v>0.08</v>
      </c>
      <c r="O14">
        <f t="shared" si="8"/>
        <v>1.0266940451745379</v>
      </c>
    </row>
    <row r="15" spans="1:15" x14ac:dyDescent="0.25">
      <c r="A15" s="1" t="s">
        <v>28</v>
      </c>
      <c r="B15" s="1">
        <v>3</v>
      </c>
      <c r="C15" s="7" t="s">
        <v>26</v>
      </c>
      <c r="D15" s="1">
        <v>64.900000000000006</v>
      </c>
      <c r="E15" s="1">
        <v>7.4</v>
      </c>
      <c r="F15" s="1">
        <f t="shared" si="0"/>
        <v>27.399999999999995</v>
      </c>
      <c r="G15" s="1">
        <v>0.3</v>
      </c>
      <c r="H15">
        <f t="shared" si="1"/>
        <v>0.10235131396957121</v>
      </c>
      <c r="I15">
        <f t="shared" si="2"/>
        <v>0.89764868603042869</v>
      </c>
      <c r="J15">
        <f t="shared" si="3"/>
        <v>0.96103896103896103</v>
      </c>
      <c r="K15">
        <f t="shared" si="4"/>
        <v>3.896103896103896E-2</v>
      </c>
      <c r="L15">
        <f t="shared" si="5"/>
        <v>7.400000000000001E-2</v>
      </c>
      <c r="M15">
        <f t="shared" si="6"/>
        <v>0.64900000000000002</v>
      </c>
      <c r="N15">
        <f t="shared" si="7"/>
        <v>7.6999999999999999E-2</v>
      </c>
      <c r="O15">
        <f t="shared" si="8"/>
        <v>1.383125864453665</v>
      </c>
    </row>
    <row r="16" spans="1:15" x14ac:dyDescent="0.25">
      <c r="A16" s="1" t="s">
        <v>28</v>
      </c>
      <c r="B16" s="1">
        <v>3</v>
      </c>
      <c r="C16" s="8" t="s">
        <v>27</v>
      </c>
      <c r="D16" s="1">
        <v>89.5</v>
      </c>
      <c r="E16" s="1">
        <v>8.5</v>
      </c>
      <c r="F16" s="1">
        <f t="shared" si="0"/>
        <v>2</v>
      </c>
      <c r="G16" s="1">
        <v>0</v>
      </c>
      <c r="H16">
        <f t="shared" si="1"/>
        <v>8.673469387755102E-2</v>
      </c>
      <c r="I16">
        <f t="shared" si="2"/>
        <v>0.91326530612244894</v>
      </c>
      <c r="J16">
        <f t="shared" si="3"/>
        <v>1</v>
      </c>
      <c r="K16">
        <f t="shared" si="4"/>
        <v>0</v>
      </c>
      <c r="L16">
        <f t="shared" si="5"/>
        <v>8.5000000000000006E-2</v>
      </c>
      <c r="M16">
        <f t="shared" si="6"/>
        <v>0.89500000000000002</v>
      </c>
      <c r="N16">
        <f t="shared" si="7"/>
        <v>8.5000000000000006E-2</v>
      </c>
      <c r="O16">
        <f t="shared" si="8"/>
        <v>1.0204081632653061</v>
      </c>
    </row>
    <row r="17" spans="1:15" x14ac:dyDescent="0.25">
      <c r="A17" s="1" t="s">
        <v>29</v>
      </c>
      <c r="B17" s="1">
        <v>1</v>
      </c>
      <c r="C17" s="5" t="s">
        <v>24</v>
      </c>
      <c r="D17" s="1">
        <v>84.8</v>
      </c>
      <c r="E17" s="1">
        <v>1.4</v>
      </c>
      <c r="F17" s="1">
        <f t="shared" si="0"/>
        <v>13.700000000000003</v>
      </c>
      <c r="G17" s="1">
        <v>0.1</v>
      </c>
      <c r="H17">
        <f t="shared" si="1"/>
        <v>1.6241299303944315E-2</v>
      </c>
      <c r="I17">
        <f t="shared" si="2"/>
        <v>0.98375870069605564</v>
      </c>
      <c r="J17">
        <f t="shared" si="3"/>
        <v>0.93333333333333324</v>
      </c>
      <c r="K17">
        <f t="shared" si="4"/>
        <v>6.6666666666666666E-2</v>
      </c>
      <c r="L17">
        <f t="shared" si="5"/>
        <v>1.3999999999999999E-2</v>
      </c>
      <c r="M17">
        <f t="shared" si="6"/>
        <v>0.84799999999999998</v>
      </c>
      <c r="N17">
        <f t="shared" si="7"/>
        <v>1.4999999999999999E-2</v>
      </c>
      <c r="O17">
        <f t="shared" si="8"/>
        <v>1.160092807424594</v>
      </c>
    </row>
    <row r="18" spans="1:15" x14ac:dyDescent="0.25">
      <c r="A18" s="1" t="s">
        <v>29</v>
      </c>
      <c r="B18" s="1">
        <v>1</v>
      </c>
      <c r="C18" s="6" t="s">
        <v>25</v>
      </c>
      <c r="D18" s="1">
        <v>81.8</v>
      </c>
      <c r="E18" s="1">
        <v>1.6</v>
      </c>
      <c r="F18" s="1">
        <f t="shared" si="0"/>
        <v>16.100000000000001</v>
      </c>
      <c r="G18" s="1">
        <v>0.5</v>
      </c>
      <c r="H18">
        <f t="shared" si="1"/>
        <v>1.918465227817746E-2</v>
      </c>
      <c r="I18">
        <f t="shared" si="2"/>
        <v>0.98081534772182266</v>
      </c>
      <c r="J18">
        <f t="shared" si="3"/>
        <v>0.76190476190476186</v>
      </c>
      <c r="K18">
        <f t="shared" si="4"/>
        <v>0.23809523809523808</v>
      </c>
      <c r="L18">
        <f t="shared" si="5"/>
        <v>1.6E-2</v>
      </c>
      <c r="M18">
        <f t="shared" si="6"/>
        <v>0.81799999999999995</v>
      </c>
      <c r="N18">
        <f t="shared" si="7"/>
        <v>2.1000000000000001E-2</v>
      </c>
      <c r="O18">
        <f t="shared" si="8"/>
        <v>1.1990407673860912</v>
      </c>
    </row>
    <row r="19" spans="1:15" x14ac:dyDescent="0.25">
      <c r="A19" s="1" t="s">
        <v>29</v>
      </c>
      <c r="B19" s="1">
        <v>1</v>
      </c>
      <c r="C19" s="7" t="s">
        <v>26</v>
      </c>
      <c r="D19" s="1">
        <v>69.099999999999994</v>
      </c>
      <c r="E19" s="1">
        <v>1.6</v>
      </c>
      <c r="F19" s="1">
        <f t="shared" si="0"/>
        <v>29.300000000000004</v>
      </c>
      <c r="G19" s="1">
        <v>0</v>
      </c>
      <c r="H19">
        <f t="shared" si="1"/>
        <v>2.2630834512022635E-2</v>
      </c>
      <c r="I19">
        <f t="shared" si="2"/>
        <v>0.97736916548797748</v>
      </c>
      <c r="J19">
        <f t="shared" si="3"/>
        <v>1</v>
      </c>
      <c r="K19">
        <f t="shared" si="4"/>
        <v>0</v>
      </c>
      <c r="L19">
        <f t="shared" si="5"/>
        <v>1.6E-2</v>
      </c>
      <c r="M19">
        <f t="shared" si="6"/>
        <v>0.69099999999999995</v>
      </c>
      <c r="N19">
        <f t="shared" si="7"/>
        <v>1.6E-2</v>
      </c>
      <c r="O19">
        <f t="shared" si="8"/>
        <v>1.4144271570014146</v>
      </c>
    </row>
    <row r="20" spans="1:15" x14ac:dyDescent="0.25">
      <c r="A20" s="1" t="s">
        <v>29</v>
      </c>
      <c r="B20" s="1">
        <v>1</v>
      </c>
      <c r="C20" s="8" t="s">
        <v>27</v>
      </c>
      <c r="D20" s="1">
        <v>96</v>
      </c>
      <c r="E20" s="1">
        <v>1.6</v>
      </c>
      <c r="F20" s="1">
        <f t="shared" si="0"/>
        <v>2.2999999999999998</v>
      </c>
      <c r="G20" s="1">
        <v>0.1</v>
      </c>
      <c r="H20">
        <f t="shared" si="1"/>
        <v>1.6393442622950821E-2</v>
      </c>
      <c r="I20">
        <f t="shared" si="2"/>
        <v>0.98360655737704927</v>
      </c>
      <c r="J20">
        <f t="shared" si="3"/>
        <v>0.94117647058823528</v>
      </c>
      <c r="K20">
        <f t="shared" si="4"/>
        <v>5.8823529411764705E-2</v>
      </c>
      <c r="L20">
        <f t="shared" si="5"/>
        <v>1.6E-2</v>
      </c>
      <c r="M20">
        <f t="shared" si="6"/>
        <v>0.96</v>
      </c>
      <c r="N20">
        <f t="shared" si="7"/>
        <v>1.7000000000000001E-2</v>
      </c>
      <c r="O20">
        <f t="shared" si="8"/>
        <v>1.0245901639344264</v>
      </c>
    </row>
    <row r="21" spans="1:15" x14ac:dyDescent="0.25">
      <c r="A21" s="1" t="s">
        <v>29</v>
      </c>
      <c r="B21" s="1">
        <v>3</v>
      </c>
      <c r="C21" s="5" t="s">
        <v>24</v>
      </c>
      <c r="D21" s="1">
        <v>58.8</v>
      </c>
      <c r="E21" s="1">
        <v>20.9</v>
      </c>
      <c r="F21" s="1">
        <f t="shared" si="0"/>
        <v>16.900000000000006</v>
      </c>
      <c r="G21" s="1">
        <v>3.4</v>
      </c>
      <c r="H21">
        <f t="shared" si="1"/>
        <v>0.26223337515683814</v>
      </c>
      <c r="I21">
        <f t="shared" si="2"/>
        <v>0.73776662484316191</v>
      </c>
      <c r="J21">
        <f t="shared" si="3"/>
        <v>0.86008230452674905</v>
      </c>
      <c r="K21">
        <f t="shared" si="4"/>
        <v>0.13991769547325103</v>
      </c>
      <c r="L21">
        <f t="shared" si="5"/>
        <v>0.20899999999999999</v>
      </c>
      <c r="M21">
        <f t="shared" si="6"/>
        <v>0.58799999999999997</v>
      </c>
      <c r="N21">
        <f t="shared" si="7"/>
        <v>0.24299999999999997</v>
      </c>
      <c r="O21">
        <f t="shared" si="8"/>
        <v>1.2547051442910917</v>
      </c>
    </row>
    <row r="22" spans="1:15" x14ac:dyDescent="0.25">
      <c r="A22" s="1" t="s">
        <v>29</v>
      </c>
      <c r="B22" s="1">
        <v>3</v>
      </c>
      <c r="C22" s="6" t="s">
        <v>25</v>
      </c>
      <c r="D22" s="1">
        <v>69.400000000000006</v>
      </c>
      <c r="E22" s="1">
        <v>23.8</v>
      </c>
      <c r="F22" s="1">
        <f t="shared" si="0"/>
        <v>6.699999999999994</v>
      </c>
      <c r="G22" s="1">
        <v>0.1</v>
      </c>
      <c r="H22">
        <f t="shared" si="1"/>
        <v>0.25536480686695279</v>
      </c>
      <c r="I22">
        <f t="shared" si="2"/>
        <v>0.74463519313304727</v>
      </c>
      <c r="J22">
        <f t="shared" si="3"/>
        <v>0.99581589958158989</v>
      </c>
      <c r="K22">
        <f t="shared" si="4"/>
        <v>4.1841004184100415E-3</v>
      </c>
      <c r="L22">
        <f t="shared" si="5"/>
        <v>0.23800000000000002</v>
      </c>
      <c r="M22">
        <f t="shared" si="6"/>
        <v>0.69400000000000006</v>
      </c>
      <c r="N22">
        <f t="shared" si="7"/>
        <v>0.23900000000000002</v>
      </c>
      <c r="O22">
        <f t="shared" si="8"/>
        <v>1.0729613733905579</v>
      </c>
    </row>
    <row r="23" spans="1:15" x14ac:dyDescent="0.25">
      <c r="A23" s="1" t="s">
        <v>29</v>
      </c>
      <c r="B23" s="1">
        <v>3</v>
      </c>
      <c r="C23" s="7" t="s">
        <v>26</v>
      </c>
      <c r="D23" s="1">
        <v>51.5</v>
      </c>
      <c r="E23" s="1">
        <v>19.100000000000001</v>
      </c>
      <c r="F23" s="1">
        <f t="shared" si="0"/>
        <v>25.599999999999998</v>
      </c>
      <c r="G23" s="1">
        <v>3.8</v>
      </c>
      <c r="H23">
        <f t="shared" si="1"/>
        <v>0.27053824362606238</v>
      </c>
      <c r="I23">
        <f t="shared" si="2"/>
        <v>0.72946175637393773</v>
      </c>
      <c r="J23">
        <f t="shared" si="3"/>
        <v>0.83406113537117899</v>
      </c>
      <c r="K23">
        <f t="shared" si="4"/>
        <v>0.16593886462882093</v>
      </c>
      <c r="L23">
        <f t="shared" si="5"/>
        <v>0.191</v>
      </c>
      <c r="M23">
        <f t="shared" si="6"/>
        <v>0.51500000000000001</v>
      </c>
      <c r="N23">
        <f t="shared" si="7"/>
        <v>0.22900000000000001</v>
      </c>
      <c r="O23">
        <f t="shared" si="8"/>
        <v>1.41643059490085</v>
      </c>
    </row>
    <row r="24" spans="1:15" x14ac:dyDescent="0.25">
      <c r="A24" s="1" t="s">
        <v>29</v>
      </c>
      <c r="B24" s="1">
        <v>3</v>
      </c>
      <c r="C24" s="8" t="s">
        <v>27</v>
      </c>
      <c r="D24" s="1">
        <v>73.8</v>
      </c>
      <c r="E24" s="1">
        <v>22.4</v>
      </c>
      <c r="F24" s="1">
        <f t="shared" si="0"/>
        <v>3.8000000000000043</v>
      </c>
      <c r="G24" s="1">
        <v>0</v>
      </c>
      <c r="H24">
        <f t="shared" si="1"/>
        <v>0.23284823284823286</v>
      </c>
      <c r="I24">
        <f t="shared" si="2"/>
        <v>0.76715176715176725</v>
      </c>
      <c r="J24">
        <f t="shared" si="3"/>
        <v>1</v>
      </c>
      <c r="K24">
        <f t="shared" si="4"/>
        <v>0</v>
      </c>
      <c r="L24">
        <f t="shared" si="5"/>
        <v>0.22399999999999998</v>
      </c>
      <c r="M24">
        <f t="shared" si="6"/>
        <v>0.73799999999999999</v>
      </c>
      <c r="N24">
        <f t="shared" si="7"/>
        <v>0.22399999999999998</v>
      </c>
      <c r="O24">
        <f t="shared" si="8"/>
        <v>1.0395010395010396</v>
      </c>
    </row>
    <row r="25" spans="1:15" x14ac:dyDescent="0.25">
      <c r="A25" s="1" t="s">
        <v>30</v>
      </c>
      <c r="B25" s="1">
        <v>1</v>
      </c>
      <c r="C25" s="5" t="s">
        <v>24</v>
      </c>
      <c r="D25" s="1">
        <v>77.099999999999994</v>
      </c>
      <c r="E25" s="1">
        <v>14.4</v>
      </c>
      <c r="F25" s="1">
        <f t="shared" si="0"/>
        <v>8.300000000000006</v>
      </c>
      <c r="G25" s="1">
        <v>0.2</v>
      </c>
      <c r="H25">
        <f t="shared" si="1"/>
        <v>0.15737704918032788</v>
      </c>
      <c r="I25">
        <f t="shared" si="2"/>
        <v>0.84262295081967209</v>
      </c>
      <c r="J25">
        <f t="shared" si="3"/>
        <v>0.98630136986301375</v>
      </c>
      <c r="K25">
        <f t="shared" si="4"/>
        <v>1.3698630136986302E-2</v>
      </c>
      <c r="L25">
        <f t="shared" si="5"/>
        <v>0.14400000000000002</v>
      </c>
      <c r="M25">
        <f t="shared" si="6"/>
        <v>0.77099999999999991</v>
      </c>
      <c r="N25">
        <f t="shared" si="7"/>
        <v>0.14599999999999999</v>
      </c>
      <c r="O25">
        <f t="shared" si="8"/>
        <v>1.0928961748633881</v>
      </c>
    </row>
    <row r="26" spans="1:15" x14ac:dyDescent="0.25">
      <c r="A26" s="1" t="s">
        <v>30</v>
      </c>
      <c r="B26" s="1">
        <v>1</v>
      </c>
      <c r="C26" s="6" t="s">
        <v>25</v>
      </c>
      <c r="D26" s="1">
        <v>84.5</v>
      </c>
      <c r="E26" s="1">
        <v>14.4</v>
      </c>
      <c r="F26" s="1">
        <f t="shared" si="0"/>
        <v>1.0999999999999996</v>
      </c>
      <c r="G26" s="1">
        <v>0</v>
      </c>
      <c r="H26">
        <f t="shared" si="1"/>
        <v>0.14560161779575329</v>
      </c>
      <c r="I26">
        <f t="shared" si="2"/>
        <v>0.85439838220424669</v>
      </c>
      <c r="J26">
        <f t="shared" si="3"/>
        <v>1</v>
      </c>
      <c r="K26">
        <f t="shared" si="4"/>
        <v>0</v>
      </c>
      <c r="L26">
        <f t="shared" si="5"/>
        <v>0.14400000000000002</v>
      </c>
      <c r="M26">
        <f t="shared" si="6"/>
        <v>0.84499999999999997</v>
      </c>
      <c r="N26">
        <f t="shared" si="7"/>
        <v>0.14400000000000002</v>
      </c>
      <c r="O26">
        <f t="shared" si="8"/>
        <v>1.0111223458038423</v>
      </c>
    </row>
    <row r="27" spans="1:15" x14ac:dyDescent="0.25">
      <c r="A27" s="1" t="s">
        <v>30</v>
      </c>
      <c r="B27" s="1">
        <v>1</v>
      </c>
      <c r="C27" s="7" t="s">
        <v>26</v>
      </c>
      <c r="D27" s="1">
        <v>78.7</v>
      </c>
      <c r="E27" s="1">
        <v>16</v>
      </c>
      <c r="F27" s="1">
        <f t="shared" si="0"/>
        <v>5.1999999999999975</v>
      </c>
      <c r="G27" s="1">
        <v>0.1</v>
      </c>
      <c r="H27">
        <f t="shared" si="1"/>
        <v>0.16895459345300951</v>
      </c>
      <c r="I27">
        <f t="shared" si="2"/>
        <v>0.83104540654699055</v>
      </c>
      <c r="J27">
        <f t="shared" si="3"/>
        <v>0.99378881987577627</v>
      </c>
      <c r="K27">
        <f t="shared" si="4"/>
        <v>6.2111801242236021E-3</v>
      </c>
      <c r="L27">
        <f t="shared" si="5"/>
        <v>0.16</v>
      </c>
      <c r="M27">
        <f t="shared" si="6"/>
        <v>0.78700000000000003</v>
      </c>
      <c r="N27">
        <f t="shared" si="7"/>
        <v>0.161</v>
      </c>
      <c r="O27">
        <f t="shared" si="8"/>
        <v>1.0559662090813093</v>
      </c>
    </row>
    <row r="28" spans="1:15" x14ac:dyDescent="0.25">
      <c r="A28" s="1" t="s">
        <v>30</v>
      </c>
      <c r="B28" s="1">
        <v>1</v>
      </c>
      <c r="C28" s="8" t="s">
        <v>27</v>
      </c>
      <c r="D28" s="1">
        <v>85.5</v>
      </c>
      <c r="E28" s="1">
        <v>13.3</v>
      </c>
      <c r="F28" s="1">
        <f t="shared" si="0"/>
        <v>1.1999999999999993</v>
      </c>
      <c r="G28" s="1">
        <v>0</v>
      </c>
      <c r="H28">
        <f t="shared" si="1"/>
        <v>0.13461538461538464</v>
      </c>
      <c r="I28">
        <f t="shared" si="2"/>
        <v>0.86538461538461542</v>
      </c>
      <c r="J28">
        <f t="shared" si="3"/>
        <v>1</v>
      </c>
      <c r="K28">
        <f t="shared" si="4"/>
        <v>0</v>
      </c>
      <c r="L28">
        <f t="shared" si="5"/>
        <v>0.13300000000000001</v>
      </c>
      <c r="M28">
        <f t="shared" si="6"/>
        <v>0.85499999999999998</v>
      </c>
      <c r="N28">
        <f t="shared" si="7"/>
        <v>0.13300000000000001</v>
      </c>
      <c r="O28">
        <f t="shared" si="8"/>
        <v>1.0121457489878543</v>
      </c>
    </row>
    <row r="29" spans="1:15" x14ac:dyDescent="0.25">
      <c r="A29" s="1" t="s">
        <v>30</v>
      </c>
      <c r="B29" s="1">
        <v>3</v>
      </c>
      <c r="C29" s="5" t="s">
        <v>24</v>
      </c>
      <c r="D29" s="1">
        <v>68.900000000000006</v>
      </c>
      <c r="E29" s="1">
        <v>5.2</v>
      </c>
      <c r="F29" s="1">
        <f t="shared" si="0"/>
        <v>25.599999999999994</v>
      </c>
      <c r="G29" s="1">
        <v>0.3</v>
      </c>
      <c r="H29">
        <f t="shared" si="1"/>
        <v>7.0175438596491224E-2</v>
      </c>
      <c r="I29">
        <f t="shared" si="2"/>
        <v>0.92982456140350878</v>
      </c>
      <c r="J29">
        <f t="shared" si="3"/>
        <v>0.94545454545454544</v>
      </c>
      <c r="K29">
        <f t="shared" si="4"/>
        <v>5.4545454545454543E-2</v>
      </c>
      <c r="L29">
        <f t="shared" si="5"/>
        <v>5.2000000000000005E-2</v>
      </c>
      <c r="M29">
        <f t="shared" si="6"/>
        <v>0.68900000000000006</v>
      </c>
      <c r="N29">
        <f t="shared" si="7"/>
        <v>5.5E-2</v>
      </c>
      <c r="O29">
        <f t="shared" si="8"/>
        <v>1.3495276653171389</v>
      </c>
    </row>
    <row r="30" spans="1:15" x14ac:dyDescent="0.25">
      <c r="A30" s="1" t="s">
        <v>30</v>
      </c>
      <c r="B30" s="1">
        <v>3</v>
      </c>
      <c r="C30" s="6" t="s">
        <v>25</v>
      </c>
      <c r="D30" s="1">
        <v>90.9</v>
      </c>
      <c r="E30" s="1">
        <v>6.1</v>
      </c>
      <c r="F30" s="1">
        <f t="shared" si="0"/>
        <v>2.9999999999999947</v>
      </c>
      <c r="G30" s="1">
        <v>0</v>
      </c>
      <c r="H30">
        <f t="shared" si="1"/>
        <v>6.2886597938144329E-2</v>
      </c>
      <c r="I30">
        <f t="shared" si="2"/>
        <v>0.93711340206185578</v>
      </c>
      <c r="J30">
        <f t="shared" si="3"/>
        <v>1</v>
      </c>
      <c r="K30">
        <f t="shared" si="4"/>
        <v>0</v>
      </c>
      <c r="L30">
        <f t="shared" si="5"/>
        <v>6.0999999999999999E-2</v>
      </c>
      <c r="M30">
        <f t="shared" si="6"/>
        <v>0.90900000000000003</v>
      </c>
      <c r="N30">
        <f t="shared" si="7"/>
        <v>6.0999999999999999E-2</v>
      </c>
      <c r="O30">
        <f t="shared" si="8"/>
        <v>1.0309278350515463</v>
      </c>
    </row>
    <row r="31" spans="1:15" x14ac:dyDescent="0.25">
      <c r="A31" s="1" t="s">
        <v>30</v>
      </c>
      <c r="B31" s="1">
        <v>3</v>
      </c>
      <c r="C31" s="7" t="s">
        <v>26</v>
      </c>
      <c r="D31" s="1">
        <v>62.6</v>
      </c>
      <c r="E31" s="1">
        <v>6.1</v>
      </c>
      <c r="F31" s="1">
        <f t="shared" si="0"/>
        <v>31.299999999999997</v>
      </c>
      <c r="G31" s="1">
        <v>0</v>
      </c>
      <c r="H31">
        <f t="shared" si="1"/>
        <v>8.8791848617176122E-2</v>
      </c>
      <c r="I31">
        <f t="shared" si="2"/>
        <v>0.91120815138282385</v>
      </c>
      <c r="J31">
        <f t="shared" si="3"/>
        <v>1</v>
      </c>
      <c r="K31">
        <f t="shared" si="4"/>
        <v>0</v>
      </c>
      <c r="L31">
        <f t="shared" si="5"/>
        <v>6.0999999999999999E-2</v>
      </c>
      <c r="M31">
        <f t="shared" si="6"/>
        <v>0.626</v>
      </c>
      <c r="N31">
        <f t="shared" si="7"/>
        <v>6.0999999999999999E-2</v>
      </c>
      <c r="O31">
        <f t="shared" si="8"/>
        <v>1.4556040756914119</v>
      </c>
    </row>
    <row r="32" spans="1:15" x14ac:dyDescent="0.25">
      <c r="A32" s="1" t="s">
        <v>30</v>
      </c>
      <c r="B32" s="1">
        <v>3</v>
      </c>
      <c r="C32" s="8" t="s">
        <v>27</v>
      </c>
      <c r="D32" s="1">
        <v>93.2</v>
      </c>
      <c r="E32" s="1">
        <v>4.9000000000000004</v>
      </c>
      <c r="F32" s="1">
        <f t="shared" si="0"/>
        <v>1.8999999999999968</v>
      </c>
      <c r="G32" s="1">
        <v>0</v>
      </c>
      <c r="H32">
        <f t="shared" si="1"/>
        <v>4.9949031600407749E-2</v>
      </c>
      <c r="I32">
        <f t="shared" si="2"/>
        <v>0.95005096839959224</v>
      </c>
      <c r="J32">
        <f t="shared" si="3"/>
        <v>1</v>
      </c>
      <c r="K32">
        <f t="shared" si="4"/>
        <v>0</v>
      </c>
      <c r="L32">
        <f t="shared" si="5"/>
        <v>4.9000000000000002E-2</v>
      </c>
      <c r="M32">
        <f t="shared" si="6"/>
        <v>0.93200000000000005</v>
      </c>
      <c r="N32">
        <f t="shared" si="7"/>
        <v>4.9000000000000002E-2</v>
      </c>
      <c r="O32">
        <f t="shared" si="8"/>
        <v>1.019367991845056</v>
      </c>
    </row>
  </sheetData>
  <mergeCells count="1"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605D-AE3C-4573-9942-9CEEA4D9ADB9}">
  <dimension ref="A1:BC22"/>
  <sheetViews>
    <sheetView topLeftCell="J1" workbookViewId="0">
      <selection activeCell="O26" sqref="O26"/>
    </sheetView>
  </sheetViews>
  <sheetFormatPr defaultRowHeight="15" x14ac:dyDescent="0.25"/>
  <cols>
    <col min="3" max="3" width="10.85546875" customWidth="1"/>
    <col min="4" max="5" width="11.28515625" customWidth="1"/>
    <col min="6" max="6" width="12" customWidth="1"/>
    <col min="7" max="8" width="11.7109375" customWidth="1"/>
    <col min="9" max="9" width="11.5703125" customWidth="1"/>
    <col min="10" max="11" width="12" customWidth="1"/>
    <col min="12" max="12" width="12.140625" customWidth="1"/>
    <col min="13" max="14" width="12.28515625" customWidth="1"/>
  </cols>
  <sheetData>
    <row r="1" spans="1:55" s="9" customFormat="1" x14ac:dyDescent="0.25"/>
    <row r="2" spans="1:55" s="16" customFormat="1" ht="13.5" x14ac:dyDescent="0.25">
      <c r="A2" s="10" t="s">
        <v>0</v>
      </c>
      <c r="B2" s="10" t="s">
        <v>31</v>
      </c>
      <c r="C2" s="11" t="s">
        <v>32</v>
      </c>
      <c r="D2" s="11" t="s">
        <v>33</v>
      </c>
      <c r="E2" s="12" t="s">
        <v>34</v>
      </c>
      <c r="F2" s="11" t="s">
        <v>35</v>
      </c>
      <c r="G2" s="11" t="s">
        <v>36</v>
      </c>
      <c r="H2" s="12" t="s">
        <v>37</v>
      </c>
      <c r="I2" s="11" t="s">
        <v>38</v>
      </c>
      <c r="J2" s="11" t="s">
        <v>39</v>
      </c>
      <c r="K2" s="12" t="s">
        <v>40</v>
      </c>
      <c r="L2" s="11" t="s">
        <v>41</v>
      </c>
      <c r="M2" s="11" t="s">
        <v>42</v>
      </c>
      <c r="N2" s="12" t="s">
        <v>43</v>
      </c>
      <c r="O2" s="10" t="s">
        <v>44</v>
      </c>
      <c r="P2" s="10" t="s">
        <v>45</v>
      </c>
      <c r="Q2" s="13" t="s">
        <v>46</v>
      </c>
      <c r="R2" s="10" t="s">
        <v>47</v>
      </c>
      <c r="S2" s="10" t="s">
        <v>48</v>
      </c>
      <c r="T2" s="10" t="s">
        <v>49</v>
      </c>
      <c r="U2" s="10" t="s">
        <v>50</v>
      </c>
      <c r="V2" s="10" t="s">
        <v>51</v>
      </c>
      <c r="W2" s="10" t="s">
        <v>52</v>
      </c>
      <c r="X2" s="14" t="s">
        <v>53</v>
      </c>
      <c r="Y2" s="10" t="s">
        <v>54</v>
      </c>
      <c r="Z2" s="15" t="s">
        <v>55</v>
      </c>
      <c r="AA2" s="13" t="s">
        <v>56</v>
      </c>
      <c r="AB2" s="10" t="s">
        <v>57</v>
      </c>
      <c r="AC2" s="13" t="s">
        <v>58</v>
      </c>
      <c r="AD2" s="14" t="s">
        <v>59</v>
      </c>
      <c r="AE2" s="10" t="s">
        <v>60</v>
      </c>
      <c r="AF2" s="10" t="s">
        <v>61</v>
      </c>
      <c r="AG2" s="10" t="s">
        <v>62</v>
      </c>
      <c r="AH2" s="10" t="s">
        <v>63</v>
      </c>
      <c r="AI2" s="10" t="s">
        <v>64</v>
      </c>
      <c r="AJ2" s="10" t="s">
        <v>65</v>
      </c>
      <c r="AK2" s="10" t="s">
        <v>66</v>
      </c>
      <c r="AL2" s="10" t="s">
        <v>67</v>
      </c>
      <c r="AM2" s="10" t="s">
        <v>68</v>
      </c>
      <c r="AN2" s="14" t="s">
        <v>69</v>
      </c>
      <c r="AO2" s="14" t="s">
        <v>70</v>
      </c>
      <c r="AP2" s="10" t="s">
        <v>71</v>
      </c>
      <c r="AQ2" s="15" t="s">
        <v>72</v>
      </c>
      <c r="AR2" s="15" t="s">
        <v>73</v>
      </c>
      <c r="AS2" s="15" t="s">
        <v>74</v>
      </c>
      <c r="AT2" s="10" t="s">
        <v>75</v>
      </c>
      <c r="AU2" s="13" t="s">
        <v>76</v>
      </c>
      <c r="AV2" s="13" t="s">
        <v>77</v>
      </c>
      <c r="AW2" s="13" t="s">
        <v>78</v>
      </c>
      <c r="AX2" s="13" t="s">
        <v>79</v>
      </c>
      <c r="AY2" s="13" t="s">
        <v>80</v>
      </c>
      <c r="AZ2" s="10" t="s">
        <v>81</v>
      </c>
      <c r="BA2" s="14" t="s">
        <v>82</v>
      </c>
      <c r="BB2" s="10" t="s">
        <v>83</v>
      </c>
      <c r="BC2" s="10" t="s">
        <v>84</v>
      </c>
    </row>
    <row r="3" spans="1:55" s="9" customFormat="1" x14ac:dyDescent="0.25">
      <c r="A3" s="17">
        <v>1</v>
      </c>
      <c r="B3" s="17" t="s">
        <v>85</v>
      </c>
      <c r="C3">
        <v>0.98375870069605564</v>
      </c>
      <c r="D3">
        <v>1.6241299303944315E-2</v>
      </c>
      <c r="E3">
        <f>'[1]Used For Kasi'!P14</f>
        <v>7.1428571428571438E-2</v>
      </c>
      <c r="F3">
        <v>0.98081534772182266</v>
      </c>
      <c r="G3">
        <v>1.918465227817746E-2</v>
      </c>
      <c r="H3">
        <f>'[1]Used For Kasi'!P15</f>
        <v>0.31249999999999994</v>
      </c>
      <c r="I3">
        <v>0.97736916548797748</v>
      </c>
      <c r="J3">
        <v>2.2630834512022635E-2</v>
      </c>
      <c r="K3">
        <f>'[1]Used For Kasi'!P16</f>
        <v>0</v>
      </c>
      <c r="L3">
        <v>0.98360655737704927</v>
      </c>
      <c r="M3">
        <v>1.6393442622950821E-2</v>
      </c>
      <c r="N3">
        <f>'[1]Used For Kasi'!P17</f>
        <v>6.25E-2</v>
      </c>
      <c r="O3" s="17">
        <v>1.9693537000000001</v>
      </c>
      <c r="P3" s="17">
        <v>2.0124434999999998</v>
      </c>
      <c r="Q3" s="17">
        <v>1.6791033</v>
      </c>
      <c r="R3" s="17">
        <v>5.3675860000000002</v>
      </c>
      <c r="S3" s="17">
        <v>1.6090994000000001</v>
      </c>
      <c r="T3" s="17">
        <v>0</v>
      </c>
      <c r="U3" s="17">
        <v>4.7861336999999997</v>
      </c>
      <c r="V3" s="17">
        <v>0</v>
      </c>
      <c r="W3" s="17">
        <v>0.18587119999999999</v>
      </c>
      <c r="X3" s="17">
        <v>0</v>
      </c>
      <c r="Y3" s="17">
        <v>1.428145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0.2657253</v>
      </c>
      <c r="AF3" s="17">
        <v>0</v>
      </c>
      <c r="AG3" s="17">
        <v>0.78950410000000004</v>
      </c>
      <c r="AH3" s="17">
        <v>2.7886042999999998</v>
      </c>
      <c r="AI3" s="17">
        <v>0</v>
      </c>
      <c r="AJ3" s="17">
        <v>0</v>
      </c>
      <c r="AK3" s="17">
        <v>2.4005860000000001</v>
      </c>
      <c r="AL3" s="17">
        <v>1.6886243999999999</v>
      </c>
      <c r="AM3" s="17">
        <v>0</v>
      </c>
      <c r="AN3" s="17">
        <v>2.0616197000000001</v>
      </c>
      <c r="AO3" s="17">
        <v>0</v>
      </c>
      <c r="AP3" s="17">
        <v>0.8163802</v>
      </c>
      <c r="AQ3" s="17">
        <v>0</v>
      </c>
      <c r="AR3" s="17">
        <v>-0.1935183</v>
      </c>
      <c r="AS3" s="17">
        <v>5.8413003999999997</v>
      </c>
      <c r="AT3" s="17">
        <v>0</v>
      </c>
      <c r="AU3" s="17">
        <v>4.2932145999999998</v>
      </c>
      <c r="AV3" s="17">
        <v>1.4147434999999999</v>
      </c>
      <c r="AW3" s="17">
        <v>1.9981256000000001</v>
      </c>
      <c r="AX3" s="17">
        <v>0</v>
      </c>
      <c r="AY3" s="17">
        <v>0</v>
      </c>
      <c r="AZ3" s="17">
        <v>-3.8745835</v>
      </c>
      <c r="BA3" s="17">
        <v>2.0101667000000001</v>
      </c>
      <c r="BB3" s="17">
        <v>0</v>
      </c>
      <c r="BC3" s="17">
        <v>1.057971</v>
      </c>
    </row>
    <row r="4" spans="1:55" s="9" customFormat="1" x14ac:dyDescent="0.25">
      <c r="A4" s="17">
        <v>3</v>
      </c>
      <c r="B4" s="17" t="s">
        <v>85</v>
      </c>
      <c r="C4">
        <v>0.73776662484316191</v>
      </c>
      <c r="D4">
        <v>0.26223337515683814</v>
      </c>
      <c r="E4">
        <f>'[1]Used For Kasi'!P18</f>
        <v>0.16267942583732053</v>
      </c>
      <c r="F4">
        <v>0.74463519313304727</v>
      </c>
      <c r="G4">
        <v>0.25536480686695279</v>
      </c>
      <c r="H4">
        <f>'[1]Used For Kasi'!P19</f>
        <v>4.2016806722689074E-3</v>
      </c>
      <c r="I4">
        <v>0.72946175637393773</v>
      </c>
      <c r="J4">
        <v>0.27053824362606238</v>
      </c>
      <c r="K4">
        <f>'[1]Used For Kasi'!P20</f>
        <v>0.19895287958115179</v>
      </c>
      <c r="L4">
        <v>0.76715176715176725</v>
      </c>
      <c r="M4">
        <v>0.23284823284823286</v>
      </c>
      <c r="N4">
        <f>'[1]Used For Kasi'!P21</f>
        <v>0</v>
      </c>
      <c r="O4" s="17">
        <v>0.62952850000000005</v>
      </c>
      <c r="P4" s="17">
        <v>1.2243324</v>
      </c>
      <c r="Q4" s="17">
        <v>0.92722740000000003</v>
      </c>
      <c r="R4" s="17">
        <v>5.1613395000000004</v>
      </c>
      <c r="S4" s="17">
        <v>1.926121</v>
      </c>
      <c r="T4" s="17">
        <v>0</v>
      </c>
      <c r="U4" s="17">
        <v>5.1632189000000004</v>
      </c>
      <c r="V4" s="17">
        <v>0.9692653</v>
      </c>
      <c r="W4" s="17">
        <v>0.58578019999999997</v>
      </c>
      <c r="X4" s="17">
        <v>0.25068760000000001</v>
      </c>
      <c r="Y4" s="17">
        <v>1.8908586999999999</v>
      </c>
      <c r="Z4" s="17">
        <v>1.3378603</v>
      </c>
      <c r="AA4" s="17">
        <v>0</v>
      </c>
      <c r="AB4" s="17">
        <v>0</v>
      </c>
      <c r="AC4" s="17">
        <v>0</v>
      </c>
      <c r="AD4" s="17">
        <v>2.8986282000000001</v>
      </c>
      <c r="AE4" s="17">
        <v>0.46173629999999999</v>
      </c>
      <c r="AF4" s="17">
        <v>-1.482008</v>
      </c>
      <c r="AG4" s="17">
        <v>0.87626780000000004</v>
      </c>
      <c r="AH4" s="17">
        <v>2.2585551000000001</v>
      </c>
      <c r="AI4" s="17">
        <v>0</v>
      </c>
      <c r="AJ4" s="17">
        <v>0.34807199999999999</v>
      </c>
      <c r="AK4" s="17">
        <v>2.3136706999999999</v>
      </c>
      <c r="AL4" s="17">
        <v>1.1477989</v>
      </c>
      <c r="AM4" s="17">
        <v>0.55528549999999999</v>
      </c>
      <c r="AN4" s="17">
        <v>2.0693931999999999</v>
      </c>
      <c r="AO4" s="17">
        <v>0.61534509999999998</v>
      </c>
      <c r="AP4" s="17">
        <v>0.74577939999999998</v>
      </c>
      <c r="AQ4" s="17">
        <v>0</v>
      </c>
      <c r="AR4" s="17">
        <v>0</v>
      </c>
      <c r="AS4" s="17">
        <v>6.0893082999999999</v>
      </c>
      <c r="AT4" s="17">
        <v>-0.1032527</v>
      </c>
      <c r="AU4" s="17">
        <v>4.2039204999999997</v>
      </c>
      <c r="AV4" s="17">
        <v>2.8318126000000001</v>
      </c>
      <c r="AW4" s="17">
        <v>2.4739773999999999</v>
      </c>
      <c r="AX4" s="17">
        <v>-0.3973662</v>
      </c>
      <c r="AY4" s="17">
        <v>-0.1809491</v>
      </c>
      <c r="AZ4" s="17">
        <v>1.930671</v>
      </c>
      <c r="BA4" s="17">
        <v>2.1750512999999998</v>
      </c>
      <c r="BB4" s="17">
        <v>0</v>
      </c>
      <c r="BC4" s="17">
        <v>0.7997225</v>
      </c>
    </row>
    <row r="5" spans="1:55" s="20" customFormat="1" x14ac:dyDescent="0.25">
      <c r="A5" s="18">
        <v>5</v>
      </c>
      <c r="B5" s="18" t="s">
        <v>86</v>
      </c>
      <c r="C5">
        <v>0.98409893992932862</v>
      </c>
      <c r="D5">
        <v>1.5901060070671377E-2</v>
      </c>
      <c r="E5" s="19">
        <f>'[1]Used For Kasi'!P2</f>
        <v>0.22222222222222227</v>
      </c>
      <c r="F5">
        <v>0.98578199052132698</v>
      </c>
      <c r="G5">
        <v>1.4218009478672985E-2</v>
      </c>
      <c r="H5" s="19">
        <f>'[1]Used For Kasi'!P3</f>
        <v>0.16666666666666669</v>
      </c>
      <c r="I5">
        <v>0.98449612403100772</v>
      </c>
      <c r="J5">
        <v>1.5503875968992248E-2</v>
      </c>
      <c r="K5" s="19">
        <f>'[1]Used For Kasi'!P4</f>
        <v>0.1</v>
      </c>
      <c r="L5">
        <v>0.98352941176470576</v>
      </c>
      <c r="M5">
        <v>1.6470588235294115E-2</v>
      </c>
      <c r="N5" s="19">
        <f>'[1]Used For Kasi'!P5</f>
        <v>0.42857142857142855</v>
      </c>
      <c r="O5" s="18">
        <v>0.56439450000000002</v>
      </c>
      <c r="P5" s="18">
        <v>1.5989361</v>
      </c>
      <c r="Q5" s="18">
        <v>2.2381033000000001</v>
      </c>
      <c r="R5" s="18">
        <v>5.9059055999999996</v>
      </c>
      <c r="S5" s="18">
        <v>2.3372464000000002</v>
      </c>
      <c r="T5" s="18">
        <v>-0.1734291</v>
      </c>
      <c r="U5" s="18">
        <v>6.0952057999999996</v>
      </c>
      <c r="V5" s="18">
        <v>1.8533469</v>
      </c>
      <c r="W5" s="18">
        <v>1.23624</v>
      </c>
      <c r="X5" s="18">
        <v>-1.0329027</v>
      </c>
      <c r="Y5" s="18">
        <v>2.8464966</v>
      </c>
      <c r="Z5" s="18">
        <v>2.2544552000000002</v>
      </c>
      <c r="AA5" s="18">
        <v>0</v>
      </c>
      <c r="AB5" s="18">
        <v>0.27491389999999999</v>
      </c>
      <c r="AC5" s="18">
        <v>0.4998783</v>
      </c>
      <c r="AD5" s="18">
        <v>3.9430971000000001</v>
      </c>
      <c r="AE5" s="18">
        <v>1.9030495999999999</v>
      </c>
      <c r="AF5" s="18">
        <v>-0.9514821</v>
      </c>
      <c r="AG5" s="18">
        <v>0.41511229999999999</v>
      </c>
      <c r="AH5" s="18">
        <v>4.4413074999999997</v>
      </c>
      <c r="AI5" s="18">
        <v>0</v>
      </c>
      <c r="AJ5" s="18">
        <v>0.96474930000000003</v>
      </c>
      <c r="AK5" s="18">
        <v>2.1616415</v>
      </c>
      <c r="AL5" s="18">
        <v>1.3369499</v>
      </c>
      <c r="AM5" s="18">
        <v>1.2421283000000001</v>
      </c>
      <c r="AN5" s="18">
        <v>1.7583902</v>
      </c>
      <c r="AO5" s="18">
        <v>1.0147491</v>
      </c>
      <c r="AP5" s="18">
        <v>0.86255590000000004</v>
      </c>
      <c r="AQ5" s="18">
        <v>-0.18347369999999999</v>
      </c>
      <c r="AR5" s="18">
        <v>0.24398539999999999</v>
      </c>
      <c r="AS5" s="18">
        <v>6.5681284</v>
      </c>
      <c r="AT5" s="18">
        <v>0.54224740000000005</v>
      </c>
      <c r="AU5" s="18">
        <v>4.8386296</v>
      </c>
      <c r="AV5" s="18">
        <v>3.438949</v>
      </c>
      <c r="AW5" s="18">
        <v>3.32565</v>
      </c>
      <c r="AX5" s="18">
        <v>0.14848529999999999</v>
      </c>
      <c r="AY5" s="18">
        <v>5.0363600000000001E-2</v>
      </c>
      <c r="AZ5" s="18">
        <v>2.4986975</v>
      </c>
      <c r="BA5" s="18">
        <v>2.3159318999999998</v>
      </c>
      <c r="BB5" s="18">
        <v>0.71636500000000003</v>
      </c>
      <c r="BC5" s="18">
        <v>1.3937553</v>
      </c>
    </row>
    <row r="6" spans="1:55" s="9" customFormat="1" x14ac:dyDescent="0.25">
      <c r="A6" s="17">
        <v>1</v>
      </c>
      <c r="B6" s="17" t="s">
        <v>87</v>
      </c>
      <c r="C6">
        <f>'[1]Used For Kasi'!N22</f>
        <v>1.0779249943858074</v>
      </c>
      <c r="D6">
        <f>'[1]Used For Kasi'!O22</f>
        <v>0.98667792836027168</v>
      </c>
      <c r="E6">
        <f>'[1]Used For Kasi'!P22</f>
        <v>1.3888888888888888E-2</v>
      </c>
      <c r="F6">
        <f>'[1]Used For Kasi'!N23</f>
        <v>1.0111223458038423</v>
      </c>
      <c r="G6">
        <f>'[1]Used For Kasi'!O23</f>
        <v>0.99812895117318534</v>
      </c>
      <c r="H6">
        <f>'[1]Used For Kasi'!P23</f>
        <v>0</v>
      </c>
      <c r="I6">
        <f>'[1]Used For Kasi'!N24</f>
        <v>1.0494074127516118</v>
      </c>
      <c r="J6">
        <f>'[1]Used For Kasi'!O24</f>
        <v>0.99051895893562625</v>
      </c>
      <c r="K6">
        <f>'[1]Used For Kasi'!P24</f>
        <v>6.2500000000000003E-3</v>
      </c>
      <c r="L6">
        <f>'[1]Used For Kasi'!N25</f>
        <v>1.0121457489878543</v>
      </c>
      <c r="M6">
        <f>'[1]Used For Kasi'!O25</f>
        <v>0.99813681128560017</v>
      </c>
      <c r="N6">
        <f>'[1]Used For Kasi'!P25</f>
        <v>0</v>
      </c>
      <c r="O6" s="17">
        <v>1.069205</v>
      </c>
      <c r="P6" s="17">
        <v>1.4433244000000001</v>
      </c>
      <c r="Q6" s="17">
        <v>3.2647027</v>
      </c>
      <c r="R6" s="17">
        <v>5.2681037999999996</v>
      </c>
      <c r="S6" s="17">
        <v>1.8547035999999999</v>
      </c>
      <c r="T6" s="17">
        <v>1.7982813</v>
      </c>
      <c r="U6" s="17">
        <v>5.3734742000000004</v>
      </c>
      <c r="V6" s="17">
        <v>1.5716577</v>
      </c>
      <c r="W6" s="17">
        <v>1.5468004</v>
      </c>
      <c r="X6" s="17">
        <v>1.3889594999999999</v>
      </c>
      <c r="Y6" s="17">
        <v>2.2584920999999998</v>
      </c>
      <c r="Z6" s="17">
        <v>5.0476280999999998</v>
      </c>
      <c r="AA6" s="17">
        <v>-0.20139760000000001</v>
      </c>
      <c r="AB6" s="17">
        <v>0.28239520000000001</v>
      </c>
      <c r="AC6" s="17">
        <v>0.38453130000000002</v>
      </c>
      <c r="AD6" s="17">
        <v>4.7751881000000003</v>
      </c>
      <c r="AE6" s="17">
        <v>1.6099968</v>
      </c>
      <c r="AF6" s="17">
        <v>1.0458711000000001</v>
      </c>
      <c r="AG6" s="17">
        <v>2.9293982999999999</v>
      </c>
      <c r="AH6" s="17">
        <v>2.9805719000000002</v>
      </c>
      <c r="AI6" s="17">
        <v>-0.52435240000000005</v>
      </c>
      <c r="AJ6" s="17">
        <v>1.5001074999999999</v>
      </c>
      <c r="AK6" s="17">
        <v>2.1850364999999998</v>
      </c>
      <c r="AL6" s="17">
        <v>1.6988307</v>
      </c>
      <c r="AM6" s="17">
        <v>5.0806784</v>
      </c>
      <c r="AN6" s="17">
        <v>2.4230326</v>
      </c>
      <c r="AO6" s="17">
        <v>4.2404887000000002</v>
      </c>
      <c r="AP6" s="17">
        <v>0.3281538</v>
      </c>
      <c r="AQ6" s="17">
        <v>-2.2593306000000002</v>
      </c>
      <c r="AR6" s="17">
        <v>1.2044614</v>
      </c>
      <c r="AS6" s="17">
        <v>6.4370729000000004</v>
      </c>
      <c r="AT6" s="17">
        <v>1.8167149</v>
      </c>
      <c r="AU6" s="17">
        <v>4.4477528</v>
      </c>
      <c r="AV6" s="17">
        <v>3.3404020999999999</v>
      </c>
      <c r="AW6" s="17">
        <v>3.3039936000000001</v>
      </c>
      <c r="AX6" s="17">
        <v>-0.25552780000000003</v>
      </c>
      <c r="AY6" s="17">
        <v>-0.46320159999999999</v>
      </c>
      <c r="AZ6" s="17">
        <v>1.6402699999999999</v>
      </c>
      <c r="BA6" s="17">
        <v>2.8737225999999998</v>
      </c>
      <c r="BB6" s="17">
        <v>2.6836413000000001</v>
      </c>
      <c r="BC6" s="17">
        <v>1.0206755000000001</v>
      </c>
    </row>
    <row r="7" spans="1:55" s="9" customFormat="1" x14ac:dyDescent="0.25">
      <c r="A7" s="17">
        <v>3</v>
      </c>
      <c r="B7" s="17" t="s">
        <v>87</v>
      </c>
      <c r="C7">
        <f>'[1]Used For Kasi'!N26</f>
        <v>1.2759170653907494</v>
      </c>
      <c r="D7">
        <f>'[1]Used For Kasi'!O26</f>
        <v>0.98394133481852775</v>
      </c>
      <c r="E7">
        <f>'[1]Used For Kasi'!P26</f>
        <v>5.7692307692307689E-2</v>
      </c>
      <c r="F7">
        <f>'[1]Used For Kasi'!N27</f>
        <v>1.0309278350515463</v>
      </c>
      <c r="G7">
        <f>'[1]Used For Kasi'!O27</f>
        <v>0.99799084351635337</v>
      </c>
      <c r="H7">
        <f>'[1]Used For Kasi'!P27</f>
        <v>0</v>
      </c>
      <c r="I7">
        <f>'[1]Used For Kasi'!N28</f>
        <v>1.4556040756914119</v>
      </c>
      <c r="J7">
        <f>'[1]Used For Kasi'!O28</f>
        <v>0.97040271712760773</v>
      </c>
      <c r="K7">
        <f>'[1]Used For Kasi'!P28</f>
        <v>0</v>
      </c>
      <c r="L7">
        <f>'[1]Used For Kasi'!N29</f>
        <v>1.019367991845056</v>
      </c>
      <c r="M7">
        <f>'[1]Used For Kasi'!O29</f>
        <v>0.99900206982081208</v>
      </c>
      <c r="N7">
        <f>'[1]Used For Kasi'!P29</f>
        <v>0</v>
      </c>
      <c r="O7" s="17">
        <v>2.4174552</v>
      </c>
      <c r="P7" s="17">
        <v>2.2713242</v>
      </c>
      <c r="Q7" s="17">
        <v>3.9764007000000001</v>
      </c>
      <c r="R7" s="17">
        <v>6.0199020000000001</v>
      </c>
      <c r="S7" s="17">
        <v>2.1842396000000002</v>
      </c>
      <c r="T7" s="17">
        <v>2.018564</v>
      </c>
      <c r="U7" s="17">
        <v>5.4924464000000004</v>
      </c>
      <c r="V7" s="17">
        <v>2.2193641</v>
      </c>
      <c r="W7" s="17">
        <v>2.1595266999999998</v>
      </c>
      <c r="X7" s="17">
        <v>0.51581860000000002</v>
      </c>
      <c r="Y7" s="17">
        <v>2.7054244000000001</v>
      </c>
      <c r="Z7" s="17">
        <v>5.3821724</v>
      </c>
      <c r="AA7" s="17">
        <v>0.1756239</v>
      </c>
      <c r="AB7" s="17">
        <v>0.54298970000000002</v>
      </c>
      <c r="AC7" s="17">
        <v>1.8782373999999999</v>
      </c>
      <c r="AD7" s="17">
        <v>6.2206852000000001</v>
      </c>
      <c r="AE7" s="17">
        <v>2.6046600999999998</v>
      </c>
      <c r="AF7" s="17">
        <v>1.4338294</v>
      </c>
      <c r="AG7" s="17">
        <v>0.7802789</v>
      </c>
      <c r="AH7" s="17">
        <v>6.2907060000000001</v>
      </c>
      <c r="AI7" s="17">
        <v>-1.485411</v>
      </c>
      <c r="AJ7" s="17">
        <v>0.71568259999999995</v>
      </c>
      <c r="AK7" s="17">
        <v>2.5045584000000001</v>
      </c>
      <c r="AL7" s="17">
        <v>1.9807950999999999</v>
      </c>
      <c r="AM7" s="17">
        <v>5.3878257999999999</v>
      </c>
      <c r="AN7" s="17">
        <v>2.0485777000000001</v>
      </c>
      <c r="AO7" s="17">
        <v>3.8200428</v>
      </c>
      <c r="AP7" s="17">
        <v>0.2151827</v>
      </c>
      <c r="AQ7" s="17">
        <v>1.5022009999999999</v>
      </c>
      <c r="AR7" s="17">
        <v>4.2999723000000003</v>
      </c>
      <c r="AS7" s="17">
        <v>6.6680818000000004</v>
      </c>
      <c r="AT7" s="17">
        <v>2.0411988000000001</v>
      </c>
      <c r="AU7" s="17">
        <v>4.7313812999999998</v>
      </c>
      <c r="AV7" s="17">
        <v>3.7007718999999999</v>
      </c>
      <c r="AW7" s="17">
        <v>3.8266117999999998</v>
      </c>
      <c r="AX7" s="17">
        <v>0.3432287</v>
      </c>
      <c r="AY7" s="17">
        <v>0.1756239</v>
      </c>
      <c r="AZ7" s="17">
        <v>2.8204182000000002</v>
      </c>
      <c r="BA7" s="17">
        <v>4.0387969000000004</v>
      </c>
      <c r="BB7" s="17">
        <v>3.4100798999999999</v>
      </c>
      <c r="BC7" s="17">
        <v>1.5618931</v>
      </c>
    </row>
    <row r="8" spans="1:55" s="9" customFormat="1" x14ac:dyDescent="0.25">
      <c r="A8" s="17">
        <v>1</v>
      </c>
      <c r="B8" s="17" t="s">
        <v>88</v>
      </c>
      <c r="C8">
        <v>0.707514450867052</v>
      </c>
      <c r="D8">
        <v>0.292485549132948</v>
      </c>
      <c r="E8">
        <f>'[1]Used For Kasi'!P6</f>
        <v>3.952569169960474E-3</v>
      </c>
      <c r="F8">
        <v>0.76515151515151514</v>
      </c>
      <c r="G8">
        <v>0.23484848484848486</v>
      </c>
      <c r="H8">
        <f>'[1]Used For Kasi'!P7</f>
        <v>0</v>
      </c>
      <c r="I8">
        <v>0.72748815165876768</v>
      </c>
      <c r="J8">
        <v>0.27251184834123221</v>
      </c>
      <c r="K8">
        <f>'[1]Used For Kasi'!P8</f>
        <v>4.3478260869565218E-3</v>
      </c>
      <c r="L8">
        <v>0.75973303670745262</v>
      </c>
      <c r="M8">
        <v>0.24026696329254726</v>
      </c>
      <c r="N8">
        <f>'[1]Used For Kasi'!P9</f>
        <v>4.6296296296296294E-2</v>
      </c>
      <c r="O8" s="17">
        <v>1.7474708999999999</v>
      </c>
      <c r="P8" s="17">
        <v>2.0181925999999999</v>
      </c>
      <c r="Q8" s="17">
        <v>1.9223562000000001</v>
      </c>
      <c r="R8" s="17">
        <v>5.3351363000000003</v>
      </c>
      <c r="S8" s="17">
        <v>2.0687628</v>
      </c>
      <c r="T8" s="17">
        <v>0</v>
      </c>
      <c r="U8" s="17">
        <v>5.13253</v>
      </c>
      <c r="V8" s="17">
        <v>2.0293518000000001</v>
      </c>
      <c r="W8" s="17">
        <v>1.4908105</v>
      </c>
      <c r="X8" s="17">
        <v>0.84202080000000001</v>
      </c>
      <c r="Y8" s="17">
        <v>2.4589781999999998</v>
      </c>
      <c r="Z8" s="17">
        <v>2.2544552000000002</v>
      </c>
      <c r="AA8" s="17">
        <v>0</v>
      </c>
      <c r="AB8" s="17">
        <v>0</v>
      </c>
      <c r="AC8" s="17">
        <v>0.88591869999999995</v>
      </c>
      <c r="AD8" s="17">
        <v>3.7809640999999998</v>
      </c>
      <c r="AE8" s="17">
        <v>2.2091799999999999</v>
      </c>
      <c r="AF8" s="17">
        <v>6.6842799999999994E-2</v>
      </c>
      <c r="AG8" s="17">
        <v>2.0371199999999998</v>
      </c>
      <c r="AH8" s="17">
        <v>3.1311021000000001</v>
      </c>
      <c r="AI8" s="17">
        <v>0</v>
      </c>
      <c r="AJ8" s="17">
        <v>-0.23202159999999999</v>
      </c>
      <c r="AK8" s="17">
        <v>2.4959763000000001</v>
      </c>
      <c r="AL8" s="17">
        <v>1.7907202</v>
      </c>
      <c r="AM8" s="17">
        <v>1.6608248999999999</v>
      </c>
      <c r="AN8" s="17">
        <v>3.5013166</v>
      </c>
      <c r="AO8" s="17">
        <v>0.61534509999999998</v>
      </c>
      <c r="AP8" s="17">
        <v>-0.47106890000000001</v>
      </c>
      <c r="AQ8" s="17">
        <v>1.5732317</v>
      </c>
      <c r="AR8" s="17">
        <v>0</v>
      </c>
      <c r="AS8" s="17">
        <v>6.6951166000000004</v>
      </c>
      <c r="AT8" s="17">
        <v>1.0413714000000001</v>
      </c>
      <c r="AU8" s="17">
        <v>4.4788834</v>
      </c>
      <c r="AV8" s="17">
        <v>3.6130380999999998</v>
      </c>
      <c r="AW8" s="17">
        <v>1.1644333</v>
      </c>
      <c r="AX8" s="17">
        <v>0.60581680000000004</v>
      </c>
      <c r="AY8" s="17">
        <v>1.1642169</v>
      </c>
      <c r="AZ8" s="17">
        <v>2.7247368999999999</v>
      </c>
      <c r="BA8" s="17">
        <v>3.5288976000000001</v>
      </c>
      <c r="BB8" s="17">
        <v>0.42713790000000001</v>
      </c>
      <c r="BC8" s="17">
        <v>1.2824806</v>
      </c>
    </row>
    <row r="9" spans="1:55" s="9" customFormat="1" x14ac:dyDescent="0.25">
      <c r="A9" s="17">
        <v>3</v>
      </c>
      <c r="B9" s="17" t="s">
        <v>88</v>
      </c>
      <c r="C9">
        <v>0.88111888111888115</v>
      </c>
      <c r="D9">
        <v>0.11888111888111888</v>
      </c>
      <c r="E9">
        <f>'[1]Used For Kasi'!P10</f>
        <v>7.058823529411766E-2</v>
      </c>
      <c r="F9">
        <v>0.91786447638603696</v>
      </c>
      <c r="G9">
        <v>8.2135523613963035E-2</v>
      </c>
      <c r="H9">
        <f>'[1]Used For Kasi'!P11</f>
        <v>0</v>
      </c>
      <c r="I9">
        <v>0.89764868603042869</v>
      </c>
      <c r="J9">
        <v>0.10235131396957121</v>
      </c>
      <c r="K9">
        <f>'[1]Used For Kasi'!P12</f>
        <v>4.0540540540540543E-2</v>
      </c>
      <c r="L9">
        <v>0.91326530612244894</v>
      </c>
      <c r="M9">
        <v>8.673469387755102E-2</v>
      </c>
      <c r="N9">
        <f>'[1]Used For Kasi'!P13</f>
        <v>0</v>
      </c>
      <c r="O9" s="17">
        <v>1.6793492999999999</v>
      </c>
      <c r="P9" s="17">
        <v>1.4095244</v>
      </c>
      <c r="Q9" s="17">
        <v>1.6791033</v>
      </c>
      <c r="R9" s="17">
        <v>5.0776019000000003</v>
      </c>
      <c r="S9" s="17">
        <v>1.5876887</v>
      </c>
      <c r="T9" s="17">
        <v>0</v>
      </c>
      <c r="U9" s="17">
        <v>4.7130177</v>
      </c>
      <c r="V9" s="17">
        <v>-0.26082349999999999</v>
      </c>
      <c r="W9" s="17">
        <v>-0.36329549999999999</v>
      </c>
      <c r="X9" s="17">
        <v>0.3125676</v>
      </c>
      <c r="Y9" s="17">
        <v>2.2283621999999998</v>
      </c>
      <c r="Z9" s="17">
        <v>1.0382979999999999</v>
      </c>
      <c r="AA9" s="17">
        <v>0</v>
      </c>
      <c r="AB9" s="17">
        <v>0</v>
      </c>
      <c r="AC9" s="17">
        <v>0</v>
      </c>
      <c r="AD9" s="17">
        <v>2.8986282000000001</v>
      </c>
      <c r="AE9" s="17">
        <v>1.6120671</v>
      </c>
      <c r="AF9" s="17">
        <v>-0.34644520000000001</v>
      </c>
      <c r="AG9" s="17">
        <v>0.17169300000000001</v>
      </c>
      <c r="AH9" s="17">
        <v>1.2479457</v>
      </c>
      <c r="AI9" s="17">
        <v>0</v>
      </c>
      <c r="AJ9" s="17">
        <v>-0.89034720000000001</v>
      </c>
      <c r="AK9" s="17">
        <v>1.7003834</v>
      </c>
      <c r="AL9" s="17">
        <v>1.6125004000000001</v>
      </c>
      <c r="AM9" s="17">
        <v>0</v>
      </c>
      <c r="AN9" s="17">
        <v>2.9956752999999998</v>
      </c>
      <c r="AO9" s="17">
        <v>-1.2640979999999999</v>
      </c>
      <c r="AP9" s="17">
        <v>-0.92096699999999998</v>
      </c>
      <c r="AQ9" s="17">
        <v>0</v>
      </c>
      <c r="AR9" s="17">
        <v>0</v>
      </c>
      <c r="AS9" s="17">
        <v>6.4615679999999998</v>
      </c>
      <c r="AT9" s="17">
        <v>-1.0819300000000001</v>
      </c>
      <c r="AU9" s="17">
        <v>4.3241478999999998</v>
      </c>
      <c r="AV9" s="17">
        <v>3.1260829999999999</v>
      </c>
      <c r="AW9" s="17">
        <v>0.68944649999999996</v>
      </c>
      <c r="AX9" s="17">
        <v>0.1782435</v>
      </c>
      <c r="AY9" s="17">
        <v>0.58433590000000002</v>
      </c>
      <c r="AZ9" s="17">
        <v>2.4763383000000001</v>
      </c>
      <c r="BA9" s="17">
        <v>2.8472976000000001</v>
      </c>
      <c r="BB9" s="17">
        <v>-0.69626560000000004</v>
      </c>
      <c r="BC9" s="17">
        <v>0.82657099999999994</v>
      </c>
    </row>
    <row r="13" spans="1:55" x14ac:dyDescent="0.25">
      <c r="P13" s="21" t="s">
        <v>89</v>
      </c>
      <c r="R13" s="22" t="s">
        <v>90</v>
      </c>
      <c r="T13" s="23" t="s">
        <v>91</v>
      </c>
    </row>
    <row r="15" spans="1:55" x14ac:dyDescent="0.25">
      <c r="P15" s="15" t="s">
        <v>55</v>
      </c>
      <c r="R15" s="13" t="s">
        <v>46</v>
      </c>
      <c r="T15" s="14" t="s">
        <v>53</v>
      </c>
    </row>
    <row r="16" spans="1:55" x14ac:dyDescent="0.25">
      <c r="E16" s="24" t="s">
        <v>92</v>
      </c>
      <c r="F16" s="24"/>
      <c r="G16" s="24"/>
      <c r="H16" s="24"/>
      <c r="I16" s="25"/>
      <c r="J16" s="25"/>
      <c r="K16" s="25"/>
      <c r="P16" s="15" t="s">
        <v>72</v>
      </c>
      <c r="R16" s="13" t="s">
        <v>56</v>
      </c>
      <c r="T16" s="14" t="s">
        <v>59</v>
      </c>
    </row>
    <row r="17" spans="5:20" x14ac:dyDescent="0.25">
      <c r="P17" s="15" t="s">
        <v>73</v>
      </c>
      <c r="R17" s="13" t="s">
        <v>58</v>
      </c>
      <c r="T17" s="14" t="s">
        <v>69</v>
      </c>
    </row>
    <row r="18" spans="5:20" x14ac:dyDescent="0.25">
      <c r="E18" s="26" t="s">
        <v>93</v>
      </c>
      <c r="F18" s="26"/>
      <c r="G18" s="26"/>
      <c r="H18" s="26"/>
      <c r="P18" s="15" t="s">
        <v>74</v>
      </c>
      <c r="R18" s="13" t="s">
        <v>76</v>
      </c>
      <c r="T18" s="14" t="s">
        <v>70</v>
      </c>
    </row>
    <row r="19" spans="5:20" x14ac:dyDescent="0.25">
      <c r="R19" s="13" t="s">
        <v>77</v>
      </c>
      <c r="T19" s="14" t="s">
        <v>82</v>
      </c>
    </row>
    <row r="20" spans="5:20" x14ac:dyDescent="0.25">
      <c r="R20" s="13" t="s">
        <v>78</v>
      </c>
    </row>
    <row r="21" spans="5:20" x14ac:dyDescent="0.25">
      <c r="R21" s="13" t="s">
        <v>79</v>
      </c>
    </row>
    <row r="22" spans="5:20" x14ac:dyDescent="0.25">
      <c r="R22" s="13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839D-5705-4604-A930-0D854264597C}">
  <dimension ref="C1:BD22"/>
  <sheetViews>
    <sheetView tabSelected="1" topLeftCell="M1" workbookViewId="0">
      <selection activeCell="T26" sqref="T26"/>
    </sheetView>
  </sheetViews>
  <sheetFormatPr defaultRowHeight="15" x14ac:dyDescent="0.25"/>
  <sheetData>
    <row r="1" spans="3:56" ht="15.75" thickBot="1" x14ac:dyDescent="0.3">
      <c r="M1" s="39"/>
      <c r="N1" s="39"/>
      <c r="O1" s="39" t="s">
        <v>91</v>
      </c>
      <c r="P1" s="39"/>
      <c r="Q1" s="39"/>
      <c r="R1" s="39"/>
      <c r="S1" s="39"/>
      <c r="T1" s="39" t="s">
        <v>89</v>
      </c>
      <c r="U1" s="39"/>
      <c r="V1" s="39"/>
      <c r="W1" s="39"/>
      <c r="X1" s="39" t="s">
        <v>95</v>
      </c>
      <c r="Y1" s="39"/>
      <c r="Z1" s="39"/>
    </row>
    <row r="2" spans="3:56" ht="15.75" thickBot="1" x14ac:dyDescent="0.3">
      <c r="L2" s="40" t="s">
        <v>96</v>
      </c>
      <c r="M2" s="41"/>
      <c r="N2" s="42"/>
    </row>
    <row r="3" spans="3:56" ht="15.75" thickBot="1" x14ac:dyDescent="0.3">
      <c r="C3" s="28" t="s">
        <v>97</v>
      </c>
      <c r="D3" s="28" t="s">
        <v>32</v>
      </c>
      <c r="E3" s="28" t="s">
        <v>33</v>
      </c>
      <c r="F3" s="28" t="s">
        <v>35</v>
      </c>
      <c r="G3" s="28" t="s">
        <v>36</v>
      </c>
      <c r="H3" s="28" t="s">
        <v>38</v>
      </c>
      <c r="I3" s="28" t="s">
        <v>39</v>
      </c>
      <c r="J3" s="28" t="s">
        <v>41</v>
      </c>
      <c r="K3" s="28" t="s">
        <v>42</v>
      </c>
      <c r="L3" s="28" t="s">
        <v>84</v>
      </c>
      <c r="M3" s="28" t="s">
        <v>63</v>
      </c>
      <c r="N3" s="33" t="s">
        <v>70</v>
      </c>
      <c r="O3" s="30" t="s">
        <v>53</v>
      </c>
      <c r="P3" s="30" t="s">
        <v>59</v>
      </c>
      <c r="Q3" s="30" t="s">
        <v>69</v>
      </c>
      <c r="R3" s="30" t="s">
        <v>82</v>
      </c>
      <c r="S3" s="31" t="s">
        <v>81</v>
      </c>
      <c r="T3" s="32" t="s">
        <v>55</v>
      </c>
      <c r="U3" s="30" t="s">
        <v>72</v>
      </c>
      <c r="V3" s="30" t="s">
        <v>73</v>
      </c>
      <c r="W3" s="31" t="s">
        <v>74</v>
      </c>
      <c r="X3" s="34" t="s">
        <v>50</v>
      </c>
      <c r="Y3" s="30" t="s">
        <v>65</v>
      </c>
      <c r="Z3" s="31" t="s">
        <v>64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3:56" x14ac:dyDescent="0.25">
      <c r="C4" s="27">
        <v>1</v>
      </c>
      <c r="D4" s="27">
        <v>0.98375869999999999</v>
      </c>
      <c r="E4" s="27">
        <v>1.62413E-2</v>
      </c>
      <c r="F4" s="27">
        <v>0.98081534800000003</v>
      </c>
      <c r="G4" s="27">
        <v>1.9184652E-2</v>
      </c>
      <c r="H4" s="27">
        <v>0.97736917000000001</v>
      </c>
      <c r="I4" s="27">
        <v>2.2630834999999998E-2</v>
      </c>
      <c r="J4" s="27">
        <v>0.98360655699999999</v>
      </c>
      <c r="K4" s="27">
        <v>1.6393443000000001E-2</v>
      </c>
      <c r="L4" s="27">
        <v>1.06</v>
      </c>
      <c r="M4" s="27">
        <v>2.79</v>
      </c>
      <c r="N4" s="27">
        <v>0</v>
      </c>
      <c r="O4" s="27">
        <v>0</v>
      </c>
      <c r="P4" s="27">
        <v>0</v>
      </c>
      <c r="Q4" s="27">
        <v>2.06</v>
      </c>
      <c r="R4" s="27">
        <v>2.0099999999999998</v>
      </c>
      <c r="S4" s="27">
        <v>-3.87</v>
      </c>
      <c r="T4" s="27">
        <v>0</v>
      </c>
      <c r="U4" s="27">
        <v>0</v>
      </c>
      <c r="V4" s="27">
        <v>-0.19</v>
      </c>
      <c r="W4" s="27">
        <v>5.84</v>
      </c>
      <c r="X4" s="27">
        <v>4.79</v>
      </c>
      <c r="Y4" s="27">
        <v>0</v>
      </c>
      <c r="Z4" s="27">
        <v>0</v>
      </c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</row>
    <row r="5" spans="3:56" x14ac:dyDescent="0.25">
      <c r="C5" s="27">
        <v>3</v>
      </c>
      <c r="D5" s="27">
        <v>0.73776662000000004</v>
      </c>
      <c r="E5" s="27">
        <v>0.26223338000000002</v>
      </c>
      <c r="F5" s="27">
        <v>0.74463519300000003</v>
      </c>
      <c r="G5" s="27">
        <v>0.25536480700000003</v>
      </c>
      <c r="H5" s="27">
        <v>0.72946175999999996</v>
      </c>
      <c r="I5" s="27">
        <v>0.27053824399999998</v>
      </c>
      <c r="J5" s="27">
        <v>0.76715176699999998</v>
      </c>
      <c r="K5" s="27">
        <v>0.23284823299999999</v>
      </c>
      <c r="L5" s="27">
        <v>0.8</v>
      </c>
      <c r="M5" s="27">
        <v>2.2599999999999998</v>
      </c>
      <c r="N5" s="27">
        <v>0.62</v>
      </c>
      <c r="O5" s="27">
        <v>0.25</v>
      </c>
      <c r="P5" s="27">
        <v>2.9</v>
      </c>
      <c r="Q5" s="27">
        <v>2.0699999999999998</v>
      </c>
      <c r="R5" s="27">
        <v>2.1800000000000002</v>
      </c>
      <c r="S5" s="27">
        <v>1.93</v>
      </c>
      <c r="T5" s="27">
        <v>1.34</v>
      </c>
      <c r="U5" s="27">
        <v>0</v>
      </c>
      <c r="V5" s="27">
        <v>0</v>
      </c>
      <c r="W5" s="27">
        <v>6.09</v>
      </c>
      <c r="X5" s="27">
        <v>5.16</v>
      </c>
      <c r="Y5" s="27">
        <v>0.35</v>
      </c>
      <c r="Z5" s="27">
        <v>0</v>
      </c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</row>
    <row r="6" spans="3:56" x14ac:dyDescent="0.25">
      <c r="C6" s="27">
        <v>4</v>
      </c>
      <c r="D6" s="27">
        <v>0.98409893999999998</v>
      </c>
      <c r="E6" s="27">
        <v>1.5901060000000002E-2</v>
      </c>
      <c r="F6" s="27">
        <v>0.98578199099999997</v>
      </c>
      <c r="G6" s="27">
        <v>1.4218009E-2</v>
      </c>
      <c r="H6" s="27">
        <v>0.98449611999999997</v>
      </c>
      <c r="I6" s="27">
        <v>1.5503876E-2</v>
      </c>
      <c r="J6" s="27">
        <v>0.98352941199999999</v>
      </c>
      <c r="K6" s="27">
        <v>1.6470588000000001E-2</v>
      </c>
      <c r="L6" s="27">
        <v>1.39</v>
      </c>
      <c r="M6" s="27">
        <v>4.4400000000000004</v>
      </c>
      <c r="N6" s="27">
        <v>1.01</v>
      </c>
      <c r="O6" s="27">
        <v>-1.03</v>
      </c>
      <c r="P6" s="27">
        <v>3.94</v>
      </c>
      <c r="Q6" s="27">
        <v>1.76</v>
      </c>
      <c r="R6" s="27">
        <v>2.3199999999999998</v>
      </c>
      <c r="S6" s="27">
        <v>2.5</v>
      </c>
      <c r="T6" s="27">
        <v>2.25</v>
      </c>
      <c r="U6" s="27">
        <v>-0.18</v>
      </c>
      <c r="V6" s="27">
        <v>0.24</v>
      </c>
      <c r="W6" s="27">
        <v>6.57</v>
      </c>
      <c r="X6" s="27">
        <v>6.1</v>
      </c>
      <c r="Y6" s="27">
        <v>0.96</v>
      </c>
      <c r="Z6" s="27">
        <v>0</v>
      </c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</row>
    <row r="7" spans="3:56" x14ac:dyDescent="0.25">
      <c r="C7" s="27">
        <v>5</v>
      </c>
      <c r="D7" s="27">
        <v>1.0779249900000001</v>
      </c>
      <c r="E7" s="27">
        <v>0.98667793000000004</v>
      </c>
      <c r="F7" s="27">
        <v>1.0111223460000001</v>
      </c>
      <c r="G7" s="27">
        <v>0.99812895099999999</v>
      </c>
      <c r="H7" s="27">
        <v>1.0494074099999999</v>
      </c>
      <c r="I7" s="27">
        <v>0.99051895899999998</v>
      </c>
      <c r="J7" s="27">
        <v>1.0121457490000001</v>
      </c>
      <c r="K7" s="27">
        <v>0.99813681099999996</v>
      </c>
      <c r="L7" s="27">
        <v>1.02</v>
      </c>
      <c r="M7" s="27">
        <v>2.98</v>
      </c>
      <c r="N7" s="27">
        <v>4.24</v>
      </c>
      <c r="O7" s="27">
        <v>1.39</v>
      </c>
      <c r="P7" s="27">
        <v>4.78</v>
      </c>
      <c r="Q7" s="27">
        <v>2.42</v>
      </c>
      <c r="R7" s="27">
        <v>2.87</v>
      </c>
      <c r="S7" s="27">
        <v>1.64</v>
      </c>
      <c r="T7" s="27">
        <v>5.05</v>
      </c>
      <c r="U7" s="27">
        <v>-2.2599999999999998</v>
      </c>
      <c r="V7" s="27">
        <v>1.2</v>
      </c>
      <c r="W7" s="27">
        <v>6.44</v>
      </c>
      <c r="X7" s="27">
        <v>5.37</v>
      </c>
      <c r="Y7" s="27">
        <v>1.5</v>
      </c>
      <c r="Z7" s="27">
        <v>-0.52</v>
      </c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3:56" x14ac:dyDescent="0.25">
      <c r="C8" s="27">
        <v>6</v>
      </c>
      <c r="D8" s="27">
        <v>1.27591707</v>
      </c>
      <c r="E8" s="27">
        <v>0.98394132999999995</v>
      </c>
      <c r="F8" s="27">
        <v>1.030927835</v>
      </c>
      <c r="G8" s="27">
        <v>0.99799084400000004</v>
      </c>
      <c r="H8" s="27">
        <v>1.4556040800000001</v>
      </c>
      <c r="I8" s="27">
        <v>0.97040271700000003</v>
      </c>
      <c r="J8" s="27">
        <v>1.0193679920000001</v>
      </c>
      <c r="K8" s="27">
        <v>0.99900206999999996</v>
      </c>
      <c r="L8" s="27">
        <v>1.56</v>
      </c>
      <c r="M8" s="27">
        <v>6.29</v>
      </c>
      <c r="N8" s="27">
        <v>3.82</v>
      </c>
      <c r="O8" s="27">
        <v>0.52</v>
      </c>
      <c r="P8" s="27">
        <v>6.22</v>
      </c>
      <c r="Q8" s="27">
        <v>2.0499999999999998</v>
      </c>
      <c r="R8" s="27">
        <v>4.04</v>
      </c>
      <c r="S8" s="27">
        <v>2.82</v>
      </c>
      <c r="T8" s="27">
        <v>5.38</v>
      </c>
      <c r="U8" s="27">
        <v>1.5</v>
      </c>
      <c r="V8" s="27">
        <v>4.3</v>
      </c>
      <c r="W8" s="27">
        <v>6.67</v>
      </c>
      <c r="X8" s="27">
        <v>5.49</v>
      </c>
      <c r="Y8" s="27">
        <v>0.72</v>
      </c>
      <c r="Z8" s="27">
        <v>-1.49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3:56" x14ac:dyDescent="0.25">
      <c r="C9" s="27">
        <v>7</v>
      </c>
      <c r="D9" s="27">
        <v>0.70751445000000002</v>
      </c>
      <c r="E9" s="27">
        <v>0.29248554999999998</v>
      </c>
      <c r="F9" s="27">
        <v>0.765151515</v>
      </c>
      <c r="G9" s="27">
        <v>0.234848485</v>
      </c>
      <c r="H9" s="27">
        <v>0.72748815</v>
      </c>
      <c r="I9" s="27">
        <v>0.272511848</v>
      </c>
      <c r="J9" s="27">
        <v>0.75973303700000006</v>
      </c>
      <c r="K9" s="27">
        <v>0.240266963</v>
      </c>
      <c r="L9" s="27">
        <v>1.28</v>
      </c>
      <c r="M9" s="27">
        <v>3.13</v>
      </c>
      <c r="N9" s="27">
        <v>0.62</v>
      </c>
      <c r="O9" s="27">
        <v>0.84</v>
      </c>
      <c r="P9" s="27">
        <v>3.78</v>
      </c>
      <c r="Q9" s="27">
        <v>3.5</v>
      </c>
      <c r="R9" s="27">
        <v>3.53</v>
      </c>
      <c r="S9" s="27">
        <v>2.72</v>
      </c>
      <c r="T9" s="27">
        <v>2.25</v>
      </c>
      <c r="U9" s="27">
        <v>1.57</v>
      </c>
      <c r="V9" s="27">
        <v>0</v>
      </c>
      <c r="W9" s="27">
        <v>6.7</v>
      </c>
      <c r="X9" s="27">
        <v>5.13</v>
      </c>
      <c r="Y9" s="27">
        <v>-0.23</v>
      </c>
      <c r="Z9" s="27">
        <v>0</v>
      </c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3:56" x14ac:dyDescent="0.25">
      <c r="C10" s="27">
        <v>8</v>
      </c>
      <c r="D10" s="27">
        <v>0.88111888000000005</v>
      </c>
      <c r="E10" s="27">
        <v>0.11888112000000001</v>
      </c>
      <c r="F10" s="27">
        <v>0.91786447599999998</v>
      </c>
      <c r="G10" s="27">
        <v>8.2135524000000001E-2</v>
      </c>
      <c r="H10" s="27">
        <v>0.89764869000000003</v>
      </c>
      <c r="I10" s="27">
        <v>0.102351314</v>
      </c>
      <c r="J10" s="27">
        <v>0.913265306</v>
      </c>
      <c r="K10" s="27">
        <v>8.6734694000000001E-2</v>
      </c>
      <c r="L10" s="27">
        <v>0.83</v>
      </c>
      <c r="M10" s="27">
        <v>1.25</v>
      </c>
      <c r="N10" s="27">
        <v>-1.26</v>
      </c>
      <c r="O10" s="27">
        <v>0.31</v>
      </c>
      <c r="P10" s="27">
        <v>2.9</v>
      </c>
      <c r="Q10" s="27">
        <v>3</v>
      </c>
      <c r="R10" s="27">
        <v>2.85</v>
      </c>
      <c r="S10" s="27">
        <v>2.48</v>
      </c>
      <c r="T10" s="27">
        <v>1.04</v>
      </c>
      <c r="U10" s="27">
        <v>0</v>
      </c>
      <c r="V10" s="27">
        <v>0</v>
      </c>
      <c r="W10" s="27">
        <v>6.46</v>
      </c>
      <c r="X10" s="27">
        <v>4.71</v>
      </c>
      <c r="Y10" s="27">
        <v>-0.89</v>
      </c>
      <c r="Z10" s="27">
        <v>0</v>
      </c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3" spans="3:56" ht="15.75" thickBot="1" x14ac:dyDescent="0.3">
      <c r="S13" s="39" t="s">
        <v>98</v>
      </c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3:56" ht="15.75" thickBot="1" x14ac:dyDescent="0.3">
      <c r="L14" s="40" t="s">
        <v>94</v>
      </c>
      <c r="M14" s="41"/>
      <c r="N14" s="41"/>
      <c r="O14" s="41"/>
      <c r="P14" s="41"/>
      <c r="Q14" s="41"/>
      <c r="R14" s="41"/>
      <c r="S14" s="42"/>
      <c r="AF14" s="40" t="s">
        <v>99</v>
      </c>
      <c r="AG14" s="41"/>
      <c r="AH14" s="41"/>
      <c r="AI14" s="41"/>
      <c r="AJ14" s="41"/>
      <c r="AK14" s="41"/>
      <c r="AL14" s="41"/>
      <c r="AM14" s="41"/>
      <c r="AN14" s="42"/>
    </row>
    <row r="15" spans="3:56" ht="15.75" thickBot="1" x14ac:dyDescent="0.3">
      <c r="C15" s="28" t="s">
        <v>97</v>
      </c>
      <c r="D15" s="28" t="s">
        <v>32</v>
      </c>
      <c r="E15" s="28" t="s">
        <v>33</v>
      </c>
      <c r="F15" s="28" t="s">
        <v>35</v>
      </c>
      <c r="G15" s="28" t="s">
        <v>36</v>
      </c>
      <c r="H15" s="28" t="s">
        <v>38</v>
      </c>
      <c r="I15" s="28" t="s">
        <v>39</v>
      </c>
      <c r="J15" s="28" t="s">
        <v>41</v>
      </c>
      <c r="K15" s="28" t="s">
        <v>42</v>
      </c>
      <c r="L15" s="28" t="s">
        <v>46</v>
      </c>
      <c r="M15" s="28" t="s">
        <v>56</v>
      </c>
      <c r="N15" s="28" t="s">
        <v>58</v>
      </c>
      <c r="O15" s="28" t="s">
        <v>78</v>
      </c>
      <c r="P15" s="28" t="s">
        <v>79</v>
      </c>
      <c r="Q15" s="28" t="s">
        <v>80</v>
      </c>
      <c r="R15" s="28" t="s">
        <v>77</v>
      </c>
      <c r="S15" s="38" t="s">
        <v>76</v>
      </c>
      <c r="T15" s="35" t="s">
        <v>65</v>
      </c>
      <c r="U15" s="30" t="s">
        <v>69</v>
      </c>
      <c r="V15" s="30" t="s">
        <v>82</v>
      </c>
      <c r="W15" s="30" t="s">
        <v>53</v>
      </c>
      <c r="X15" s="36" t="s">
        <v>50</v>
      </c>
      <c r="Y15" s="30" t="s">
        <v>67</v>
      </c>
      <c r="Z15" s="30" t="s">
        <v>57</v>
      </c>
      <c r="AA15" s="30" t="s">
        <v>68</v>
      </c>
      <c r="AB15" s="30" t="s">
        <v>71</v>
      </c>
      <c r="AC15" s="30" t="s">
        <v>75</v>
      </c>
      <c r="AD15" s="30" t="s">
        <v>47</v>
      </c>
      <c r="AE15" s="30" t="s">
        <v>48</v>
      </c>
      <c r="AF15" s="29" t="s">
        <v>49</v>
      </c>
      <c r="AG15" s="37" t="s">
        <v>74</v>
      </c>
      <c r="AH15" s="37" t="s">
        <v>66</v>
      </c>
      <c r="AI15" s="37" t="s">
        <v>83</v>
      </c>
      <c r="AJ15" s="37" t="s">
        <v>72</v>
      </c>
      <c r="AK15" s="37" t="s">
        <v>55</v>
      </c>
      <c r="AL15" s="37" t="s">
        <v>61</v>
      </c>
      <c r="AM15" s="30" t="s">
        <v>54</v>
      </c>
      <c r="AN15" s="31" t="s">
        <v>52</v>
      </c>
      <c r="AO15" s="28" t="s">
        <v>44</v>
      </c>
      <c r="AP15" s="28" t="s">
        <v>45</v>
      </c>
      <c r="AQ15" s="28" t="s">
        <v>51</v>
      </c>
      <c r="AR15" s="28" t="s">
        <v>60</v>
      </c>
      <c r="AS15" s="28" t="s">
        <v>62</v>
      </c>
    </row>
    <row r="16" spans="3:56" x14ac:dyDescent="0.25">
      <c r="C16" s="27">
        <v>1</v>
      </c>
      <c r="D16" s="27">
        <v>0.98375869999999999</v>
      </c>
      <c r="E16" s="27">
        <v>1.62413E-2</v>
      </c>
      <c r="F16" s="27">
        <v>0.98081534800000003</v>
      </c>
      <c r="G16" s="27">
        <v>1.9184652E-2</v>
      </c>
      <c r="H16" s="27">
        <v>0.97736917000000001</v>
      </c>
      <c r="I16" s="27">
        <v>2.2630834999999998E-2</v>
      </c>
      <c r="J16" s="27">
        <v>0.98360655699999999</v>
      </c>
      <c r="K16" s="27">
        <v>1.6393443000000001E-2</v>
      </c>
      <c r="L16" s="27">
        <v>1.68</v>
      </c>
      <c r="M16" s="27">
        <v>0</v>
      </c>
      <c r="N16" s="27">
        <v>0</v>
      </c>
      <c r="O16" s="27">
        <v>2</v>
      </c>
      <c r="P16" s="27">
        <v>0</v>
      </c>
      <c r="Q16" s="27">
        <v>0</v>
      </c>
      <c r="R16" s="27">
        <v>1.41</v>
      </c>
      <c r="S16" s="27">
        <v>4.29</v>
      </c>
      <c r="T16" s="27">
        <v>0</v>
      </c>
      <c r="U16" s="27">
        <v>2.06</v>
      </c>
      <c r="V16" s="27">
        <v>2.0099999999999998</v>
      </c>
      <c r="W16" s="27">
        <v>0</v>
      </c>
      <c r="X16" s="27">
        <v>4.79</v>
      </c>
      <c r="Y16" s="27">
        <v>1.69</v>
      </c>
      <c r="Z16" s="27">
        <v>0</v>
      </c>
      <c r="AA16" s="27">
        <v>0</v>
      </c>
      <c r="AB16" s="27">
        <v>0.82</v>
      </c>
      <c r="AC16" s="27">
        <v>0</v>
      </c>
      <c r="AD16" s="27">
        <v>5.37</v>
      </c>
      <c r="AE16" s="27">
        <v>1.61</v>
      </c>
      <c r="AF16" s="27">
        <v>0</v>
      </c>
      <c r="AG16" s="27">
        <v>5.84</v>
      </c>
      <c r="AH16" s="27">
        <v>2.4</v>
      </c>
      <c r="AI16" s="27">
        <v>0</v>
      </c>
      <c r="AJ16" s="27">
        <v>0</v>
      </c>
      <c r="AK16" s="27">
        <v>0</v>
      </c>
      <c r="AL16" s="27">
        <v>0</v>
      </c>
      <c r="AM16" s="27">
        <v>1.43</v>
      </c>
      <c r="AN16" s="27">
        <v>0.19</v>
      </c>
      <c r="AO16" s="27">
        <v>1.97</v>
      </c>
      <c r="AP16" s="27">
        <v>2.0099999999999998</v>
      </c>
      <c r="AQ16" s="27">
        <v>0</v>
      </c>
      <c r="AR16" s="27">
        <v>0.27</v>
      </c>
      <c r="AS16" s="27">
        <v>0.79</v>
      </c>
    </row>
    <row r="17" spans="3:45" x14ac:dyDescent="0.25">
      <c r="C17" s="27">
        <v>3</v>
      </c>
      <c r="D17" s="27">
        <v>0.73776662000000004</v>
      </c>
      <c r="E17" s="27">
        <v>0.26223338000000002</v>
      </c>
      <c r="F17" s="27">
        <v>0.74463519300000003</v>
      </c>
      <c r="G17" s="27">
        <v>0.25536480700000003</v>
      </c>
      <c r="H17" s="27">
        <v>0.72946175999999996</v>
      </c>
      <c r="I17" s="27">
        <v>0.27053824399999998</v>
      </c>
      <c r="J17" s="27">
        <v>0.76715176699999998</v>
      </c>
      <c r="K17" s="27">
        <v>0.23284823299999999</v>
      </c>
      <c r="L17" s="27">
        <v>0.93</v>
      </c>
      <c r="M17" s="27">
        <v>0</v>
      </c>
      <c r="N17" s="27">
        <v>0</v>
      </c>
      <c r="O17" s="27">
        <v>2.4700000000000002</v>
      </c>
      <c r="P17" s="27">
        <v>-0.4</v>
      </c>
      <c r="Q17" s="27">
        <v>-0.18</v>
      </c>
      <c r="R17" s="27">
        <v>2.83</v>
      </c>
      <c r="S17" s="27">
        <v>4.2</v>
      </c>
      <c r="T17" s="27">
        <v>0.35</v>
      </c>
      <c r="U17" s="27">
        <v>2.0699999999999998</v>
      </c>
      <c r="V17" s="27">
        <v>2.1800000000000002</v>
      </c>
      <c r="W17" s="27">
        <v>0.25</v>
      </c>
      <c r="X17" s="27">
        <v>5.16</v>
      </c>
      <c r="Y17" s="27">
        <v>1.1499999999999999</v>
      </c>
      <c r="Z17" s="27">
        <v>0</v>
      </c>
      <c r="AA17" s="27">
        <v>0.56000000000000005</v>
      </c>
      <c r="AB17" s="27">
        <v>0.75</v>
      </c>
      <c r="AC17" s="27">
        <v>-0.1</v>
      </c>
      <c r="AD17" s="27">
        <v>5.16</v>
      </c>
      <c r="AE17" s="27">
        <v>1.93</v>
      </c>
      <c r="AF17" s="27">
        <v>0</v>
      </c>
      <c r="AG17" s="27">
        <v>6.09</v>
      </c>
      <c r="AH17" s="27">
        <v>2.31</v>
      </c>
      <c r="AI17" s="27">
        <v>0</v>
      </c>
      <c r="AJ17" s="27">
        <v>0</v>
      </c>
      <c r="AK17" s="27">
        <v>1.34</v>
      </c>
      <c r="AL17" s="27">
        <v>-1.48</v>
      </c>
      <c r="AM17" s="27">
        <v>1.89</v>
      </c>
      <c r="AN17" s="27">
        <v>0.59</v>
      </c>
      <c r="AO17" s="27">
        <v>0.63</v>
      </c>
      <c r="AP17" s="27">
        <v>1.22</v>
      </c>
      <c r="AQ17" s="27">
        <v>0.97</v>
      </c>
      <c r="AR17" s="27">
        <v>0.46</v>
      </c>
      <c r="AS17" s="27">
        <v>0.88</v>
      </c>
    </row>
    <row r="18" spans="3:45" x14ac:dyDescent="0.25">
      <c r="C18" s="27">
        <v>4</v>
      </c>
      <c r="D18" s="27">
        <v>0.98409893999999998</v>
      </c>
      <c r="E18" s="27">
        <v>1.5901060000000002E-2</v>
      </c>
      <c r="F18" s="27">
        <v>0.98578199099999997</v>
      </c>
      <c r="G18" s="27">
        <v>1.4218009E-2</v>
      </c>
      <c r="H18" s="27">
        <v>0.98449611999999997</v>
      </c>
      <c r="I18" s="27">
        <v>1.5503876E-2</v>
      </c>
      <c r="J18" s="27">
        <v>0.98352941199999999</v>
      </c>
      <c r="K18" s="27">
        <v>1.6470588000000001E-2</v>
      </c>
      <c r="L18" s="27">
        <v>2.2400000000000002</v>
      </c>
      <c r="M18" s="27">
        <v>0</v>
      </c>
      <c r="N18" s="27">
        <v>0.5</v>
      </c>
      <c r="O18" s="27">
        <v>3.33</v>
      </c>
      <c r="P18" s="27">
        <v>0.15</v>
      </c>
      <c r="Q18" s="27">
        <v>0.05</v>
      </c>
      <c r="R18" s="27">
        <v>3.44</v>
      </c>
      <c r="S18" s="27">
        <v>4.84</v>
      </c>
      <c r="T18" s="27">
        <v>0.96</v>
      </c>
      <c r="U18" s="27">
        <v>1.76</v>
      </c>
      <c r="V18" s="27">
        <v>2.3199999999999998</v>
      </c>
      <c r="W18" s="27">
        <v>-1.03</v>
      </c>
      <c r="X18" s="27">
        <v>6.1</v>
      </c>
      <c r="Y18" s="27">
        <v>1.34</v>
      </c>
      <c r="Z18" s="27">
        <v>0.27</v>
      </c>
      <c r="AA18" s="27">
        <v>1.24</v>
      </c>
      <c r="AB18" s="27">
        <v>0.86</v>
      </c>
      <c r="AC18" s="27">
        <v>0.54</v>
      </c>
      <c r="AD18" s="27">
        <v>5.91</v>
      </c>
      <c r="AE18" s="27">
        <v>2.34</v>
      </c>
      <c r="AF18" s="27">
        <v>-0.17</v>
      </c>
      <c r="AG18" s="27">
        <v>6.57</v>
      </c>
      <c r="AH18" s="27">
        <v>2.16</v>
      </c>
      <c r="AI18" s="27">
        <v>0.72</v>
      </c>
      <c r="AJ18" s="27">
        <v>-0.18</v>
      </c>
      <c r="AK18" s="27">
        <v>2.25</v>
      </c>
      <c r="AL18" s="27">
        <v>-0.95</v>
      </c>
      <c r="AM18" s="27">
        <v>2.85</v>
      </c>
      <c r="AN18" s="27">
        <v>1.24</v>
      </c>
      <c r="AO18" s="27">
        <v>0.56000000000000005</v>
      </c>
      <c r="AP18" s="27">
        <v>1.6</v>
      </c>
      <c r="AQ18" s="27">
        <v>1.85</v>
      </c>
      <c r="AR18" s="27">
        <v>1.9</v>
      </c>
      <c r="AS18" s="27">
        <v>0.42</v>
      </c>
    </row>
    <row r="19" spans="3:45" x14ac:dyDescent="0.25">
      <c r="C19" s="27">
        <v>5</v>
      </c>
      <c r="D19" s="27">
        <v>1.0779249900000001</v>
      </c>
      <c r="E19" s="27">
        <v>0.98667793000000004</v>
      </c>
      <c r="F19" s="27">
        <v>1.0111223460000001</v>
      </c>
      <c r="G19" s="27">
        <v>0.99812895099999999</v>
      </c>
      <c r="H19" s="27">
        <v>1.0494074099999999</v>
      </c>
      <c r="I19" s="27">
        <v>0.99051895899999998</v>
      </c>
      <c r="J19" s="27">
        <v>1.0121457490000001</v>
      </c>
      <c r="K19" s="27">
        <v>0.99813681099999996</v>
      </c>
      <c r="L19" s="27">
        <v>3.26</v>
      </c>
      <c r="M19" s="27">
        <v>-0.2</v>
      </c>
      <c r="N19" s="27">
        <v>0.38</v>
      </c>
      <c r="O19" s="27">
        <v>3.3</v>
      </c>
      <c r="P19" s="27">
        <v>-0.26</v>
      </c>
      <c r="Q19" s="27">
        <v>-0.46</v>
      </c>
      <c r="R19" s="27">
        <v>3.34</v>
      </c>
      <c r="S19" s="27">
        <v>4.45</v>
      </c>
      <c r="T19" s="27">
        <v>1.5</v>
      </c>
      <c r="U19" s="27">
        <v>2.42</v>
      </c>
      <c r="V19" s="27">
        <v>2.87</v>
      </c>
      <c r="W19" s="27">
        <v>1.39</v>
      </c>
      <c r="X19" s="27">
        <v>5.37</v>
      </c>
      <c r="Y19" s="27">
        <v>1.7</v>
      </c>
      <c r="Z19" s="27">
        <v>0.28000000000000003</v>
      </c>
      <c r="AA19" s="27">
        <v>5.08</v>
      </c>
      <c r="AB19" s="27">
        <v>0.33</v>
      </c>
      <c r="AC19" s="27">
        <v>1.82</v>
      </c>
      <c r="AD19" s="27">
        <v>5.27</v>
      </c>
      <c r="AE19" s="27">
        <v>1.85</v>
      </c>
      <c r="AF19" s="27">
        <v>1.8</v>
      </c>
      <c r="AG19" s="27">
        <v>6.44</v>
      </c>
      <c r="AH19" s="27">
        <v>2.19</v>
      </c>
      <c r="AI19" s="27">
        <v>2.68</v>
      </c>
      <c r="AJ19" s="27">
        <v>-2.2599999999999998</v>
      </c>
      <c r="AK19" s="27">
        <v>5.05</v>
      </c>
      <c r="AL19" s="27">
        <v>1.05</v>
      </c>
      <c r="AM19" s="27">
        <v>2.2599999999999998</v>
      </c>
      <c r="AN19" s="27">
        <v>1.55</v>
      </c>
      <c r="AO19" s="27">
        <v>1.07</v>
      </c>
      <c r="AP19" s="27">
        <v>1.44</v>
      </c>
      <c r="AQ19" s="27">
        <v>1.57</v>
      </c>
      <c r="AR19" s="27">
        <v>1.61</v>
      </c>
      <c r="AS19" s="27">
        <v>2.93</v>
      </c>
    </row>
    <row r="20" spans="3:45" x14ac:dyDescent="0.25">
      <c r="C20" s="27">
        <v>6</v>
      </c>
      <c r="D20" s="27">
        <v>1.27591707</v>
      </c>
      <c r="E20" s="27">
        <v>0.98394132999999995</v>
      </c>
      <c r="F20" s="27">
        <v>1.030927835</v>
      </c>
      <c r="G20" s="27">
        <v>0.99799084400000004</v>
      </c>
      <c r="H20" s="27">
        <v>1.4556040800000001</v>
      </c>
      <c r="I20" s="27">
        <v>0.97040271700000003</v>
      </c>
      <c r="J20" s="27">
        <v>1.0193679920000001</v>
      </c>
      <c r="K20" s="27">
        <v>0.99900206999999996</v>
      </c>
      <c r="L20" s="27">
        <v>3.98</v>
      </c>
      <c r="M20" s="27">
        <v>0.18</v>
      </c>
      <c r="N20" s="27">
        <v>1.88</v>
      </c>
      <c r="O20" s="27">
        <v>3.83</v>
      </c>
      <c r="P20" s="27">
        <v>0.34</v>
      </c>
      <c r="Q20" s="27">
        <v>0.18</v>
      </c>
      <c r="R20" s="27">
        <v>3.7</v>
      </c>
      <c r="S20" s="27">
        <v>4.7300000000000004</v>
      </c>
      <c r="T20" s="27">
        <v>0.72</v>
      </c>
      <c r="U20" s="27">
        <v>2.0499999999999998</v>
      </c>
      <c r="V20" s="27">
        <v>4.04</v>
      </c>
      <c r="W20" s="27">
        <v>0.52</v>
      </c>
      <c r="X20" s="27">
        <v>5.49</v>
      </c>
      <c r="Y20" s="27">
        <v>1.98</v>
      </c>
      <c r="Z20" s="27">
        <v>0.54</v>
      </c>
      <c r="AA20" s="27">
        <v>5.39</v>
      </c>
      <c r="AB20" s="27">
        <v>0.22</v>
      </c>
      <c r="AC20" s="27">
        <v>2.04</v>
      </c>
      <c r="AD20" s="27">
        <v>6.02</v>
      </c>
      <c r="AE20" s="27">
        <v>2.1800000000000002</v>
      </c>
      <c r="AF20" s="27">
        <v>2.02</v>
      </c>
      <c r="AG20" s="27">
        <v>6.67</v>
      </c>
      <c r="AH20" s="27">
        <v>2.5</v>
      </c>
      <c r="AI20" s="27">
        <v>3.41</v>
      </c>
      <c r="AJ20" s="27">
        <v>1.5</v>
      </c>
      <c r="AK20" s="27">
        <v>5.38</v>
      </c>
      <c r="AL20" s="27">
        <v>1.43</v>
      </c>
      <c r="AM20" s="27">
        <v>2.71</v>
      </c>
      <c r="AN20" s="27">
        <v>2.16</v>
      </c>
      <c r="AO20" s="27">
        <v>2.42</v>
      </c>
      <c r="AP20" s="27">
        <v>2.27</v>
      </c>
      <c r="AQ20" s="27">
        <v>2.2200000000000002</v>
      </c>
      <c r="AR20" s="27">
        <v>2.6</v>
      </c>
      <c r="AS20" s="27">
        <v>0.78</v>
      </c>
    </row>
    <row r="21" spans="3:45" x14ac:dyDescent="0.25">
      <c r="C21" s="27">
        <v>7</v>
      </c>
      <c r="D21" s="27">
        <v>0.70751445000000002</v>
      </c>
      <c r="E21" s="27">
        <v>0.29248554999999998</v>
      </c>
      <c r="F21" s="27">
        <v>0.765151515</v>
      </c>
      <c r="G21" s="27">
        <v>0.234848485</v>
      </c>
      <c r="H21" s="27">
        <v>0.72748815</v>
      </c>
      <c r="I21" s="27">
        <v>0.272511848</v>
      </c>
      <c r="J21" s="27">
        <v>0.75973303700000006</v>
      </c>
      <c r="K21" s="27">
        <v>0.240266963</v>
      </c>
      <c r="L21" s="27">
        <v>1.92</v>
      </c>
      <c r="M21" s="27">
        <v>0</v>
      </c>
      <c r="N21" s="27">
        <v>0.89</v>
      </c>
      <c r="O21" s="27">
        <v>1.1599999999999999</v>
      </c>
      <c r="P21" s="27">
        <v>0.61</v>
      </c>
      <c r="Q21" s="27">
        <v>1.1599999999999999</v>
      </c>
      <c r="R21" s="27">
        <v>3.61</v>
      </c>
      <c r="S21" s="27">
        <v>4.4800000000000004</v>
      </c>
      <c r="T21" s="27">
        <v>-0.23</v>
      </c>
      <c r="U21" s="27">
        <v>3.5</v>
      </c>
      <c r="V21" s="27">
        <v>3.53</v>
      </c>
      <c r="W21" s="27">
        <v>0.84</v>
      </c>
      <c r="X21" s="27">
        <v>5.13</v>
      </c>
      <c r="Y21" s="27">
        <v>1.79</v>
      </c>
      <c r="Z21" s="27">
        <v>0</v>
      </c>
      <c r="AA21" s="27">
        <v>1.66</v>
      </c>
      <c r="AB21" s="27">
        <v>-0.47</v>
      </c>
      <c r="AC21" s="27">
        <v>1.04</v>
      </c>
      <c r="AD21" s="27">
        <v>5.34</v>
      </c>
      <c r="AE21" s="27">
        <v>2.0699999999999998</v>
      </c>
      <c r="AF21" s="27">
        <v>0</v>
      </c>
      <c r="AG21" s="27">
        <v>6.7</v>
      </c>
      <c r="AH21" s="27">
        <v>2.5</v>
      </c>
      <c r="AI21" s="27">
        <v>0.43</v>
      </c>
      <c r="AJ21" s="27">
        <v>1.57</v>
      </c>
      <c r="AK21" s="27">
        <v>2.25</v>
      </c>
      <c r="AL21" s="27">
        <v>7.0000000000000007E-2</v>
      </c>
      <c r="AM21" s="27">
        <v>2.46</v>
      </c>
      <c r="AN21" s="27">
        <v>1.49</v>
      </c>
      <c r="AO21" s="27">
        <v>1.75</v>
      </c>
      <c r="AP21" s="27">
        <v>2.02</v>
      </c>
      <c r="AQ21" s="27">
        <v>2.0299999999999998</v>
      </c>
      <c r="AR21" s="27">
        <v>2.21</v>
      </c>
      <c r="AS21" s="27">
        <v>2.04</v>
      </c>
    </row>
    <row r="22" spans="3:45" x14ac:dyDescent="0.25">
      <c r="C22" s="27">
        <v>8</v>
      </c>
      <c r="D22" s="27">
        <v>0.88111888000000005</v>
      </c>
      <c r="E22" s="27">
        <v>0.11888112000000001</v>
      </c>
      <c r="F22" s="27">
        <v>0.91786447599999998</v>
      </c>
      <c r="G22" s="27">
        <v>8.2135524000000001E-2</v>
      </c>
      <c r="H22" s="27">
        <v>0.89764869000000003</v>
      </c>
      <c r="I22" s="27">
        <v>0.102351314</v>
      </c>
      <c r="J22" s="27">
        <v>0.913265306</v>
      </c>
      <c r="K22" s="27">
        <v>8.6734694000000001E-2</v>
      </c>
      <c r="L22" s="27">
        <v>1.68</v>
      </c>
      <c r="M22" s="27">
        <v>0</v>
      </c>
      <c r="N22" s="27">
        <v>0</v>
      </c>
      <c r="O22" s="27">
        <v>0.69</v>
      </c>
      <c r="P22" s="27">
        <v>0.18</v>
      </c>
      <c r="Q22" s="27">
        <v>0.57999999999999996</v>
      </c>
      <c r="R22" s="27">
        <v>3.13</v>
      </c>
      <c r="S22" s="27">
        <v>4.32</v>
      </c>
      <c r="T22" s="27">
        <v>-0.89</v>
      </c>
      <c r="U22" s="27">
        <v>3</v>
      </c>
      <c r="V22" s="27">
        <v>2.85</v>
      </c>
      <c r="W22" s="27">
        <v>0.31</v>
      </c>
      <c r="X22" s="27">
        <v>4.71</v>
      </c>
      <c r="Y22" s="27">
        <v>1.61</v>
      </c>
      <c r="Z22" s="27">
        <v>0</v>
      </c>
      <c r="AA22" s="27">
        <v>0</v>
      </c>
      <c r="AB22" s="27">
        <v>-0.92</v>
      </c>
      <c r="AC22" s="27">
        <v>-1.08</v>
      </c>
      <c r="AD22" s="27">
        <v>5.08</v>
      </c>
      <c r="AE22" s="27">
        <v>1.59</v>
      </c>
      <c r="AF22" s="27">
        <v>0</v>
      </c>
      <c r="AG22" s="27">
        <v>6.46</v>
      </c>
      <c r="AH22" s="27">
        <v>1.7</v>
      </c>
      <c r="AI22" s="27">
        <v>-0.7</v>
      </c>
      <c r="AJ22" s="27">
        <v>0</v>
      </c>
      <c r="AK22" s="27">
        <v>1.04</v>
      </c>
      <c r="AL22" s="27">
        <v>-0.35</v>
      </c>
      <c r="AM22" s="27">
        <v>2.23</v>
      </c>
      <c r="AN22" s="27">
        <v>-0.36</v>
      </c>
      <c r="AO22" s="27">
        <v>1.68</v>
      </c>
      <c r="AP22" s="27">
        <v>1.41</v>
      </c>
      <c r="AQ22" s="27">
        <v>-0.26</v>
      </c>
      <c r="AR22" s="27">
        <v>1.61</v>
      </c>
      <c r="AS22" s="27">
        <v>0.17</v>
      </c>
    </row>
  </sheetData>
  <mergeCells count="8">
    <mergeCell ref="X1:Z1"/>
    <mergeCell ref="L14:S14"/>
    <mergeCell ref="S13:AF13"/>
    <mergeCell ref="AF14:AN14"/>
    <mergeCell ref="M1:N1"/>
    <mergeCell ref="O1:S1"/>
    <mergeCell ref="T1:W1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illustration</vt:lpstr>
      <vt:lpstr>FC Figs 5&amp;6</vt:lpstr>
      <vt:lpstr>FC  fold changes data</vt:lpstr>
      <vt:lpstr>Fig 7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Okda, Faten</dc:creator>
  <cp:lastModifiedBy>Okda, Faten</cp:lastModifiedBy>
  <dcterms:created xsi:type="dcterms:W3CDTF">2024-10-19T23:01:52Z</dcterms:created>
  <dcterms:modified xsi:type="dcterms:W3CDTF">2024-11-11T16:57:48Z</dcterms:modified>
</cp:coreProperties>
</file>