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99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G2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E2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A2" i="1"/>
  <c r="Z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W4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Y2" i="1"/>
  <c r="X2" i="1"/>
  <c r="W2" i="1"/>
  <c r="V2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</calcChain>
</file>

<file path=xl/sharedStrings.xml><?xml version="1.0" encoding="utf-8"?>
<sst xmlns="http://schemas.openxmlformats.org/spreadsheetml/2006/main" count="264" uniqueCount="77">
  <si>
    <t>STRM_CODE</t>
  </si>
  <si>
    <t>REACH</t>
  </si>
  <si>
    <t>REASON</t>
  </si>
  <si>
    <t>DATE_COLL</t>
  </si>
  <si>
    <t>SITE</t>
  </si>
  <si>
    <t>LABEL</t>
  </si>
  <si>
    <t>DRFT_TIME</t>
  </si>
  <si>
    <t>NO_NETS</t>
  </si>
  <si>
    <t>1FM1</t>
  </si>
  <si>
    <t>2FM1</t>
  </si>
  <si>
    <t>1DS1</t>
  </si>
  <si>
    <t>1DS2</t>
  </si>
  <si>
    <t>1DS3</t>
  </si>
  <si>
    <t>2DS1</t>
  </si>
  <si>
    <t>2DS2</t>
  </si>
  <si>
    <t>2DS3</t>
  </si>
  <si>
    <t>LAK</t>
  </si>
  <si>
    <t>3</t>
  </si>
  <si>
    <t>July Blitz</t>
  </si>
  <si>
    <t>1</t>
  </si>
  <si>
    <t>LAKR3S1</t>
  </si>
  <si>
    <t>LAKR3S3</t>
  </si>
  <si>
    <t>KEN</t>
  </si>
  <si>
    <t>2</t>
  </si>
  <si>
    <t>KENR2S3</t>
  </si>
  <si>
    <t>KENR2S1</t>
  </si>
  <si>
    <t>SFS</t>
  </si>
  <si>
    <t>SFSR2S1</t>
  </si>
  <si>
    <t>SFSR2S3</t>
  </si>
  <si>
    <t>MEA</t>
  </si>
  <si>
    <t>MEAR2S1</t>
  </si>
  <si>
    <t>MEAR2S3</t>
  </si>
  <si>
    <t>MAR</t>
  </si>
  <si>
    <t>MARR2S3</t>
  </si>
  <si>
    <t>MARR2S1</t>
  </si>
  <si>
    <t>BEN</t>
  </si>
  <si>
    <t>BENR2S1</t>
  </si>
  <si>
    <t>ELK</t>
  </si>
  <si>
    <t>ELKR1S3</t>
  </si>
  <si>
    <t>ELKR1S1</t>
  </si>
  <si>
    <t>BENR2S3</t>
  </si>
  <si>
    <t>CAP</t>
  </si>
  <si>
    <t>CAPR2S3</t>
  </si>
  <si>
    <t>CAPR2S1</t>
  </si>
  <si>
    <t>BVA</t>
  </si>
  <si>
    <t>BVAR3S3</t>
  </si>
  <si>
    <t>BVAR3S1</t>
  </si>
  <si>
    <t>VAL</t>
  </si>
  <si>
    <t>VALR1S1</t>
  </si>
  <si>
    <t>VALR1S3</t>
  </si>
  <si>
    <t>IRO</t>
  </si>
  <si>
    <t>IROR2S1</t>
  </si>
  <si>
    <t>IROR2S3</t>
  </si>
  <si>
    <t>CHO</t>
  </si>
  <si>
    <t>CHOR1S3</t>
  </si>
  <si>
    <t>TRA</t>
  </si>
  <si>
    <t>TRAR2S1</t>
  </si>
  <si>
    <t>CHOR1S1</t>
  </si>
  <si>
    <t>TRAR2S3</t>
  </si>
  <si>
    <t>SUL</t>
  </si>
  <si>
    <t>SULR2S1</t>
  </si>
  <si>
    <t>SULR2S3</t>
  </si>
  <si>
    <t>CAM</t>
  </si>
  <si>
    <t>CAMR2S3</t>
  </si>
  <si>
    <t>CAMR2S1</t>
  </si>
  <si>
    <t>Sept Blitz</t>
  </si>
  <si>
    <t>drift time</t>
  </si>
  <si>
    <t>drift length1</t>
  </si>
  <si>
    <t>drift length2</t>
  </si>
  <si>
    <t>AVG DS 1</t>
  </si>
  <si>
    <t>AVG DS 2</t>
  </si>
  <si>
    <t>DS area</t>
  </si>
  <si>
    <t>drift area1</t>
  </si>
  <si>
    <t>drift area2</t>
  </si>
  <si>
    <t>drift vol1</t>
  </si>
  <si>
    <t>driftvol2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</si>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</sst>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abSelected="1" topLeftCell="M1" workbookViewId="0">
      <selection activeCell="AF7" sqref="AF7"/>
    </sheetView>
  </sheetViews>
  <sheetFormatPr defaultRowHeight="15" x14ac:dyDescent="0.25"/>
  <cols>
    <col min="4" max="4" width="14.7109375" customWidth="1"/>
    <col min="17" max="17" width="11" customWidth="1"/>
    <col min="18" max="18" width="11.5703125" customWidth="1"/>
    <col min="19" max="19" width="11.28515625" customWidth="1"/>
    <col min="30" max="30" width="10" customWidth="1"/>
    <col min="31" max="31" width="10.5703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66</v>
      </c>
      <c r="R1" s="5" t="s">
        <v>67</v>
      </c>
      <c r="S1" s="5" t="s">
        <v>68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5" t="s">
        <v>69</v>
      </c>
      <c r="AA1" s="5" t="s">
        <v>70</v>
      </c>
      <c r="AB1" s="5" t="s">
        <v>71</v>
      </c>
      <c r="AC1" s="5" t="s">
        <v>71</v>
      </c>
      <c r="AD1" s="5" t="s">
        <v>72</v>
      </c>
      <c r="AE1" s="5" t="s">
        <v>73</v>
      </c>
      <c r="AF1" s="5" t="s">
        <v>74</v>
      </c>
      <c r="AG1" s="5" t="s">
        <v>75</v>
      </c>
      <c r="AH1" s="5" t="s">
        <v>76</v>
      </c>
    </row>
    <row r="2" spans="1:35" x14ac:dyDescent="0.25">
      <c r="A2" s="2" t="s">
        <v>35</v>
      </c>
      <c r="B2" s="2" t="s">
        <v>23</v>
      </c>
      <c r="C2" s="2" t="s">
        <v>18</v>
      </c>
      <c r="D2" s="3">
        <v>40383</v>
      </c>
      <c r="E2" s="2" t="s">
        <v>19</v>
      </c>
      <c r="F2" s="2" t="s">
        <v>36</v>
      </c>
      <c r="G2" s="4">
        <v>30</v>
      </c>
      <c r="H2" s="4">
        <v>2</v>
      </c>
      <c r="I2" s="4">
        <v>0.44</v>
      </c>
      <c r="J2" s="4">
        <v>0.42899999999999999</v>
      </c>
      <c r="K2" s="4">
        <v>11</v>
      </c>
      <c r="L2" s="4">
        <v>10</v>
      </c>
      <c r="M2" s="4">
        <v>9</v>
      </c>
      <c r="N2" s="4">
        <v>9</v>
      </c>
      <c r="O2" s="4">
        <v>8</v>
      </c>
      <c r="P2" s="4">
        <v>7</v>
      </c>
      <c r="Q2">
        <f>PRODUCT(G2,60)</f>
        <v>1800</v>
      </c>
      <c r="R2">
        <f>PRODUCT(Q2,I2)</f>
        <v>792</v>
      </c>
      <c r="S2">
        <f>PRODUCT(Q2,J2)</f>
        <v>772.19999999999993</v>
      </c>
      <c r="T2">
        <f>PRODUCT(K2,0.01)</f>
        <v>0.11</v>
      </c>
      <c r="U2">
        <f>PRODUCT(L2,0.01)</f>
        <v>0.1</v>
      </c>
      <c r="V2">
        <f>PRODUCT(M2,0.01)</f>
        <v>0.09</v>
      </c>
      <c r="W2">
        <f>PRODUCT(N2,0.01)</f>
        <v>0.09</v>
      </c>
      <c r="X2">
        <f>PRODUCT(O2,0.01)</f>
        <v>0.08</v>
      </c>
      <c r="Y2">
        <f>PRODUCT(P2,0.01)</f>
        <v>7.0000000000000007E-2</v>
      </c>
      <c r="Z2">
        <f>AVERAGE(T2:V2)</f>
        <v>0.10000000000000002</v>
      </c>
      <c r="AA2">
        <f>AVERAGE(W2:Y2)</f>
        <v>0.08</v>
      </c>
      <c r="AB2">
        <f>PRODUCT(Z2,0.45)</f>
        <v>4.5000000000000012E-2</v>
      </c>
      <c r="AC2">
        <f>PRODUCT(AA2,0.45)</f>
        <v>3.6000000000000004E-2</v>
      </c>
      <c r="AD2" t="str">
        <f>IMSUB(0.1125,AB2)</f>
        <v>0.0675</v>
      </c>
      <c r="AE2" t="str">
        <f>IMSUB(0.1125,AC2)</f>
        <v>0.0765</v>
      </c>
      <c r="AF2">
        <f>PRODUCT(AD2*R2)</f>
        <v>53.46</v>
      </c>
      <c r="AG2">
        <f>PRODUCT(S2*AE2)</f>
        <v>59.073299999999996</v>
      </c>
      <c r="AH2">
        <f>SUM(AF2,AG2)</f>
        <v>112.5333</v>
      </c>
      <c r="AI2">
        <v>112.5333</v>
      </c>
    </row>
    <row r="3" spans="1:35" x14ac:dyDescent="0.25">
      <c r="A3" s="2" t="s">
        <v>35</v>
      </c>
      <c r="B3" s="2" t="s">
        <v>23</v>
      </c>
      <c r="C3" s="2" t="s">
        <v>18</v>
      </c>
      <c r="D3" s="3">
        <v>40383</v>
      </c>
      <c r="E3" s="2" t="s">
        <v>17</v>
      </c>
      <c r="F3" s="2" t="s">
        <v>40</v>
      </c>
      <c r="G3" s="4">
        <v>30</v>
      </c>
      <c r="H3" s="4">
        <v>2</v>
      </c>
      <c r="I3" s="4">
        <v>0.21</v>
      </c>
      <c r="J3" s="4">
        <v>0.26400000000000001</v>
      </c>
      <c r="K3" s="4">
        <v>6</v>
      </c>
      <c r="L3" s="4">
        <v>7</v>
      </c>
      <c r="M3" s="4">
        <v>7</v>
      </c>
      <c r="N3" s="4">
        <v>8</v>
      </c>
      <c r="O3" s="4">
        <v>9</v>
      </c>
      <c r="P3" s="4">
        <v>10</v>
      </c>
      <c r="Q3">
        <f t="shared" ref="Q3:Q47" si="0">PRODUCT(G3,60)</f>
        <v>1800</v>
      </c>
      <c r="R3">
        <f t="shared" ref="R3:R47" si="1">PRODUCT(Q3,I3)</f>
        <v>378</v>
      </c>
      <c r="S3">
        <f t="shared" ref="S3:S47" si="2">PRODUCT(Q3,J3)</f>
        <v>475.20000000000005</v>
      </c>
      <c r="T3">
        <f t="shared" ref="T3:T47" si="3">PRODUCT(K3,0.01)</f>
        <v>0.06</v>
      </c>
      <c r="U3">
        <f t="shared" ref="U3:U47" si="4">PRODUCT(L3,0.01)</f>
        <v>7.0000000000000007E-2</v>
      </c>
      <c r="V3">
        <f t="shared" ref="V3:V47" si="5">PRODUCT(M3,0.01)</f>
        <v>7.0000000000000007E-2</v>
      </c>
      <c r="W3">
        <f t="shared" ref="W3:W46" si="6">PRODUCT(N3,0.01)</f>
        <v>0.08</v>
      </c>
      <c r="X3">
        <f t="shared" ref="X3:X47" si="7">PRODUCT(O3,0.01)</f>
        <v>0.09</v>
      </c>
      <c r="Y3">
        <f t="shared" ref="Y3:Y47" si="8">PRODUCT(P3,0.01)</f>
        <v>0.1</v>
      </c>
      <c r="Z3">
        <f t="shared" ref="Z3:Z47" si="9">AVERAGE(T3:V3)</f>
        <v>6.6666666666666666E-2</v>
      </c>
      <c r="AA3">
        <f t="shared" ref="AA3:AA47" si="10">AVERAGE(W3:Y3)</f>
        <v>9.0000000000000011E-2</v>
      </c>
      <c r="AB3">
        <f t="shared" ref="AB3:AB47" si="11">PRODUCT(Z3,0.45)</f>
        <v>0.03</v>
      </c>
      <c r="AC3">
        <f t="shared" ref="AC3:AC47" si="12">PRODUCT(AA3,0.45)</f>
        <v>4.0500000000000008E-2</v>
      </c>
      <c r="AD3" t="str">
        <f t="shared" ref="AD3:AD47" si="13">IMSUB(0.1125,AB3)</f>
        <v>0.0825</v>
      </c>
      <c r="AE3" t="str">
        <f t="shared" ref="AE3:AE47" si="14">IMSUB(0.1125,AC3)</f>
        <v>0.072</v>
      </c>
      <c r="AF3">
        <f t="shared" ref="AF3:AF47" si="15">PRODUCT(AD3*R3)</f>
        <v>31.185000000000002</v>
      </c>
      <c r="AG3">
        <f t="shared" ref="AG3:AG47" si="16">PRODUCT(S3*AE3)</f>
        <v>34.214399999999998</v>
      </c>
      <c r="AH3">
        <f t="shared" ref="AH3:AH47" si="17">SUM(AF3,AG3)</f>
        <v>65.3994</v>
      </c>
      <c r="AI3">
        <v>65.3994</v>
      </c>
    </row>
    <row r="4" spans="1:35" x14ac:dyDescent="0.25">
      <c r="A4" s="2" t="s">
        <v>44</v>
      </c>
      <c r="B4" s="2" t="s">
        <v>17</v>
      </c>
      <c r="C4" s="2" t="s">
        <v>18</v>
      </c>
      <c r="D4" s="3">
        <v>40384</v>
      </c>
      <c r="E4" s="2" t="s">
        <v>19</v>
      </c>
      <c r="F4" s="2" t="s">
        <v>46</v>
      </c>
      <c r="G4" s="4">
        <v>30</v>
      </c>
      <c r="H4" s="4">
        <v>2</v>
      </c>
      <c r="I4" s="4">
        <v>0.63700000000000001</v>
      </c>
      <c r="J4" s="4">
        <v>0.46600000000000003</v>
      </c>
      <c r="K4" s="4">
        <v>9</v>
      </c>
      <c r="L4" s="4">
        <v>8</v>
      </c>
      <c r="M4" s="4">
        <v>7</v>
      </c>
      <c r="N4" s="4">
        <v>11</v>
      </c>
      <c r="O4" s="4">
        <v>12</v>
      </c>
      <c r="P4" s="4">
        <v>12</v>
      </c>
      <c r="Q4">
        <f t="shared" si="0"/>
        <v>1800</v>
      </c>
      <c r="R4">
        <f t="shared" si="1"/>
        <v>1146.5999999999999</v>
      </c>
      <c r="S4">
        <f t="shared" si="2"/>
        <v>838.80000000000007</v>
      </c>
      <c r="T4">
        <f t="shared" si="3"/>
        <v>0.09</v>
      </c>
      <c r="U4">
        <f t="shared" si="4"/>
        <v>0.08</v>
      </c>
      <c r="V4">
        <f t="shared" si="5"/>
        <v>7.0000000000000007E-2</v>
      </c>
      <c r="W4">
        <f t="shared" si="6"/>
        <v>0.11</v>
      </c>
      <c r="X4">
        <f t="shared" si="7"/>
        <v>0.12</v>
      </c>
      <c r="Y4">
        <f t="shared" si="8"/>
        <v>0.12</v>
      </c>
      <c r="Z4">
        <f t="shared" si="9"/>
        <v>0.08</v>
      </c>
      <c r="AA4">
        <f t="shared" si="10"/>
        <v>0.11666666666666665</v>
      </c>
      <c r="AB4">
        <f t="shared" si="11"/>
        <v>3.6000000000000004E-2</v>
      </c>
      <c r="AC4">
        <f t="shared" si="12"/>
        <v>5.2499999999999998E-2</v>
      </c>
      <c r="AD4" t="str">
        <f t="shared" si="13"/>
        <v>0.0765</v>
      </c>
      <c r="AE4" t="str">
        <f t="shared" si="14"/>
        <v>0.06</v>
      </c>
      <c r="AF4">
        <f t="shared" si="15"/>
        <v>87.714899999999986</v>
      </c>
      <c r="AG4">
        <f t="shared" si="16"/>
        <v>50.328000000000003</v>
      </c>
      <c r="AH4">
        <f t="shared" si="17"/>
        <v>138.04289999999997</v>
      </c>
      <c r="AI4">
        <v>138.04289999999997</v>
      </c>
    </row>
    <row r="5" spans="1:35" x14ac:dyDescent="0.25">
      <c r="A5" s="2" t="s">
        <v>44</v>
      </c>
      <c r="B5" s="2" t="s">
        <v>17</v>
      </c>
      <c r="C5" s="2" t="s">
        <v>18</v>
      </c>
      <c r="D5" s="3">
        <v>40384</v>
      </c>
      <c r="E5" s="2" t="s">
        <v>17</v>
      </c>
      <c r="F5" s="2" t="s">
        <v>45</v>
      </c>
      <c r="G5" s="4">
        <v>32</v>
      </c>
      <c r="H5" s="4">
        <v>2</v>
      </c>
      <c r="I5" s="4">
        <v>0.64200000000000002</v>
      </c>
      <c r="J5" s="4">
        <v>0.61499999999999999</v>
      </c>
      <c r="K5" s="4">
        <v>12</v>
      </c>
      <c r="L5" s="4">
        <v>12</v>
      </c>
      <c r="M5" s="4">
        <v>12</v>
      </c>
      <c r="N5" s="4">
        <v>12</v>
      </c>
      <c r="O5" s="4">
        <v>12</v>
      </c>
      <c r="P5" s="4">
        <v>12</v>
      </c>
      <c r="Q5">
        <f t="shared" si="0"/>
        <v>1920</v>
      </c>
      <c r="R5">
        <f t="shared" si="1"/>
        <v>1232.6400000000001</v>
      </c>
      <c r="S5">
        <f t="shared" si="2"/>
        <v>1180.8</v>
      </c>
      <c r="T5">
        <f t="shared" si="3"/>
        <v>0.12</v>
      </c>
      <c r="U5">
        <f t="shared" si="4"/>
        <v>0.12</v>
      </c>
      <c r="V5">
        <f t="shared" si="5"/>
        <v>0.12</v>
      </c>
      <c r="W5">
        <f t="shared" si="6"/>
        <v>0.12</v>
      </c>
      <c r="X5">
        <f t="shared" si="7"/>
        <v>0.12</v>
      </c>
      <c r="Y5">
        <f t="shared" si="8"/>
        <v>0.12</v>
      </c>
      <c r="Z5">
        <f t="shared" si="9"/>
        <v>0.12</v>
      </c>
      <c r="AA5">
        <f t="shared" si="10"/>
        <v>0.12</v>
      </c>
      <c r="AB5">
        <f t="shared" si="11"/>
        <v>5.3999999999999999E-2</v>
      </c>
      <c r="AC5">
        <f t="shared" si="12"/>
        <v>5.3999999999999999E-2</v>
      </c>
      <c r="AD5" t="str">
        <f t="shared" si="13"/>
        <v>0.0585</v>
      </c>
      <c r="AE5" t="str">
        <f t="shared" si="14"/>
        <v>0.0585</v>
      </c>
      <c r="AF5">
        <f t="shared" si="15"/>
        <v>72.109440000000006</v>
      </c>
      <c r="AG5">
        <f t="shared" si="16"/>
        <v>69.076800000000006</v>
      </c>
      <c r="AH5">
        <f t="shared" si="17"/>
        <v>141.18624</v>
      </c>
      <c r="AI5">
        <v>141.18624</v>
      </c>
    </row>
    <row r="6" spans="1:35" ht="30" x14ac:dyDescent="0.25">
      <c r="A6" s="2" t="s">
        <v>62</v>
      </c>
      <c r="B6" s="2" t="s">
        <v>23</v>
      </c>
      <c r="C6" s="2" t="s">
        <v>18</v>
      </c>
      <c r="D6" s="3">
        <v>40388</v>
      </c>
      <c r="E6" s="2" t="s">
        <v>19</v>
      </c>
      <c r="F6" s="2" t="s">
        <v>64</v>
      </c>
      <c r="G6" s="4">
        <v>23</v>
      </c>
      <c r="H6" s="4">
        <v>2</v>
      </c>
      <c r="I6" s="4">
        <v>0.38200000000000001</v>
      </c>
      <c r="J6" s="4">
        <v>0.308</v>
      </c>
      <c r="K6" s="4">
        <v>8</v>
      </c>
      <c r="L6" s="4">
        <v>11</v>
      </c>
      <c r="M6" s="4">
        <v>12</v>
      </c>
      <c r="N6" s="4">
        <v>14</v>
      </c>
      <c r="O6" s="4">
        <v>15</v>
      </c>
      <c r="P6" s="4">
        <v>16</v>
      </c>
      <c r="Q6">
        <f t="shared" si="0"/>
        <v>1380</v>
      </c>
      <c r="R6">
        <f t="shared" si="1"/>
        <v>527.16</v>
      </c>
      <c r="S6">
        <f t="shared" si="2"/>
        <v>425.04</v>
      </c>
      <c r="T6">
        <f t="shared" si="3"/>
        <v>0.08</v>
      </c>
      <c r="U6">
        <f t="shared" si="4"/>
        <v>0.11</v>
      </c>
      <c r="V6">
        <f t="shared" si="5"/>
        <v>0.12</v>
      </c>
      <c r="W6">
        <f t="shared" si="6"/>
        <v>0.14000000000000001</v>
      </c>
      <c r="X6">
        <f t="shared" si="7"/>
        <v>0.15</v>
      </c>
      <c r="Y6">
        <f t="shared" si="8"/>
        <v>0.16</v>
      </c>
      <c r="Z6">
        <f t="shared" si="9"/>
        <v>0.10333333333333333</v>
      </c>
      <c r="AA6">
        <f t="shared" si="10"/>
        <v>0.15000000000000002</v>
      </c>
      <c r="AB6">
        <f t="shared" si="11"/>
        <v>4.65E-2</v>
      </c>
      <c r="AC6">
        <f t="shared" si="12"/>
        <v>6.7500000000000018E-2</v>
      </c>
      <c r="AD6" t="str">
        <f t="shared" si="13"/>
        <v>0.066</v>
      </c>
      <c r="AE6" t="str">
        <f t="shared" si="14"/>
        <v>0.045</v>
      </c>
      <c r="AF6">
        <f t="shared" si="15"/>
        <v>34.792560000000002</v>
      </c>
      <c r="AG6">
        <f t="shared" si="16"/>
        <v>19.126799999999999</v>
      </c>
      <c r="AH6">
        <f t="shared" si="17"/>
        <v>53.919359999999998</v>
      </c>
      <c r="AI6">
        <v>53.919359999999998</v>
      </c>
    </row>
    <row r="7" spans="1:35" ht="30" x14ac:dyDescent="0.25">
      <c r="A7" s="2" t="s">
        <v>62</v>
      </c>
      <c r="B7" s="2" t="s">
        <v>23</v>
      </c>
      <c r="C7" s="2" t="s">
        <v>18</v>
      </c>
      <c r="D7" s="3">
        <v>40388</v>
      </c>
      <c r="E7" s="2" t="s">
        <v>17</v>
      </c>
      <c r="F7" s="2" t="s">
        <v>63</v>
      </c>
      <c r="G7" s="4">
        <v>15</v>
      </c>
      <c r="H7" s="4">
        <v>2</v>
      </c>
      <c r="I7" s="4">
        <v>0.14299999999999999</v>
      </c>
      <c r="J7" s="4">
        <v>0.51800000000000002</v>
      </c>
      <c r="K7" s="4">
        <v>15</v>
      </c>
      <c r="L7" s="4">
        <v>14</v>
      </c>
      <c r="M7" s="4">
        <v>14</v>
      </c>
      <c r="N7" s="4">
        <v>14</v>
      </c>
      <c r="O7" s="4">
        <v>13</v>
      </c>
      <c r="P7" s="4">
        <v>12</v>
      </c>
      <c r="Q7">
        <f t="shared" si="0"/>
        <v>900</v>
      </c>
      <c r="R7">
        <f t="shared" si="1"/>
        <v>128.69999999999999</v>
      </c>
      <c r="S7">
        <f t="shared" si="2"/>
        <v>466.2</v>
      </c>
      <c r="T7">
        <f t="shared" si="3"/>
        <v>0.15</v>
      </c>
      <c r="U7">
        <f t="shared" si="4"/>
        <v>0.14000000000000001</v>
      </c>
      <c r="V7">
        <f t="shared" si="5"/>
        <v>0.14000000000000001</v>
      </c>
      <c r="W7">
        <f t="shared" si="6"/>
        <v>0.14000000000000001</v>
      </c>
      <c r="X7">
        <f t="shared" si="7"/>
        <v>0.13</v>
      </c>
      <c r="Y7">
        <f t="shared" si="8"/>
        <v>0.12</v>
      </c>
      <c r="Z7">
        <f t="shared" si="9"/>
        <v>0.14333333333333334</v>
      </c>
      <c r="AA7">
        <f t="shared" si="10"/>
        <v>0.13</v>
      </c>
      <c r="AB7">
        <f t="shared" si="11"/>
        <v>6.4500000000000002E-2</v>
      </c>
      <c r="AC7">
        <f t="shared" si="12"/>
        <v>5.8500000000000003E-2</v>
      </c>
      <c r="AD7" t="str">
        <f t="shared" si="13"/>
        <v>0.048</v>
      </c>
      <c r="AE7" t="str">
        <f t="shared" si="14"/>
        <v>0.054</v>
      </c>
      <c r="AF7">
        <f t="shared" si="15"/>
        <v>6.1776</v>
      </c>
      <c r="AG7">
        <f t="shared" si="16"/>
        <v>25.174799999999998</v>
      </c>
      <c r="AH7">
        <f t="shared" si="17"/>
        <v>31.352399999999996</v>
      </c>
      <c r="AI7">
        <v>31.352399999999996</v>
      </c>
    </row>
    <row r="8" spans="1:35" x14ac:dyDescent="0.25">
      <c r="A8" s="2" t="s">
        <v>41</v>
      </c>
      <c r="B8" s="2" t="s">
        <v>23</v>
      </c>
      <c r="C8" s="2" t="s">
        <v>18</v>
      </c>
      <c r="D8" s="3">
        <v>40384</v>
      </c>
      <c r="E8" s="2" t="s">
        <v>19</v>
      </c>
      <c r="F8" s="2" t="s">
        <v>43</v>
      </c>
      <c r="G8" s="4">
        <v>30</v>
      </c>
      <c r="H8" s="4">
        <v>2</v>
      </c>
      <c r="I8" s="4">
        <v>0.309</v>
      </c>
      <c r="J8" s="4">
        <v>0.28000000000000003</v>
      </c>
      <c r="K8" s="4">
        <v>7</v>
      </c>
      <c r="L8" s="4">
        <v>10</v>
      </c>
      <c r="M8" s="4">
        <v>12</v>
      </c>
      <c r="N8" s="4">
        <v>15</v>
      </c>
      <c r="O8" s="4">
        <v>17</v>
      </c>
      <c r="P8" s="4">
        <v>18</v>
      </c>
      <c r="Q8">
        <f t="shared" si="0"/>
        <v>1800</v>
      </c>
      <c r="R8">
        <f t="shared" si="1"/>
        <v>556.20000000000005</v>
      </c>
      <c r="S8">
        <f t="shared" si="2"/>
        <v>504.00000000000006</v>
      </c>
      <c r="T8">
        <f t="shared" si="3"/>
        <v>7.0000000000000007E-2</v>
      </c>
      <c r="U8">
        <f t="shared" si="4"/>
        <v>0.1</v>
      </c>
      <c r="V8">
        <f t="shared" si="5"/>
        <v>0.12</v>
      </c>
      <c r="W8">
        <f t="shared" si="6"/>
        <v>0.15</v>
      </c>
      <c r="X8">
        <f t="shared" si="7"/>
        <v>0.17</v>
      </c>
      <c r="Y8">
        <f t="shared" si="8"/>
        <v>0.18</v>
      </c>
      <c r="Z8">
        <f t="shared" si="9"/>
        <v>9.6666666666666679E-2</v>
      </c>
      <c r="AA8">
        <f t="shared" si="10"/>
        <v>0.16666666666666666</v>
      </c>
      <c r="AB8">
        <f t="shared" si="11"/>
        <v>4.3500000000000004E-2</v>
      </c>
      <c r="AC8">
        <f t="shared" si="12"/>
        <v>7.4999999999999997E-2</v>
      </c>
      <c r="AD8" t="str">
        <f t="shared" si="13"/>
        <v>0.069</v>
      </c>
      <c r="AE8" t="str">
        <f t="shared" si="14"/>
        <v>0.0375</v>
      </c>
      <c r="AF8">
        <f t="shared" si="15"/>
        <v>38.377800000000008</v>
      </c>
      <c r="AG8">
        <f t="shared" si="16"/>
        <v>18.900000000000002</v>
      </c>
      <c r="AH8">
        <f t="shared" si="17"/>
        <v>57.277800000000013</v>
      </c>
      <c r="AI8">
        <v>57.277800000000013</v>
      </c>
    </row>
    <row r="9" spans="1:35" x14ac:dyDescent="0.25">
      <c r="A9" s="2" t="s">
        <v>41</v>
      </c>
      <c r="B9" s="2" t="s">
        <v>23</v>
      </c>
      <c r="C9" s="2" t="s">
        <v>18</v>
      </c>
      <c r="D9" s="3">
        <v>40384</v>
      </c>
      <c r="E9" s="2" t="s">
        <v>17</v>
      </c>
      <c r="F9" s="2" t="s">
        <v>42</v>
      </c>
      <c r="G9" s="4">
        <v>30</v>
      </c>
      <c r="H9" s="4">
        <v>2</v>
      </c>
      <c r="I9" s="4">
        <v>0.52400000000000002</v>
      </c>
      <c r="J9" s="4">
        <v>0.434</v>
      </c>
      <c r="K9" s="4">
        <v>14</v>
      </c>
      <c r="L9" s="4">
        <v>15</v>
      </c>
      <c r="M9" s="4">
        <v>15</v>
      </c>
      <c r="N9" s="4">
        <v>16</v>
      </c>
      <c r="O9" s="4">
        <v>17</v>
      </c>
      <c r="P9" s="4">
        <v>17</v>
      </c>
      <c r="Q9">
        <f t="shared" si="0"/>
        <v>1800</v>
      </c>
      <c r="R9">
        <f t="shared" si="1"/>
        <v>943.2</v>
      </c>
      <c r="S9">
        <f t="shared" si="2"/>
        <v>781.2</v>
      </c>
      <c r="T9">
        <f t="shared" si="3"/>
        <v>0.14000000000000001</v>
      </c>
      <c r="U9">
        <f t="shared" si="4"/>
        <v>0.15</v>
      </c>
      <c r="V9">
        <f t="shared" si="5"/>
        <v>0.15</v>
      </c>
      <c r="W9">
        <f t="shared" si="6"/>
        <v>0.16</v>
      </c>
      <c r="X9">
        <f t="shared" si="7"/>
        <v>0.17</v>
      </c>
      <c r="Y9">
        <f t="shared" si="8"/>
        <v>0.17</v>
      </c>
      <c r="Z9">
        <f t="shared" si="9"/>
        <v>0.1466666666666667</v>
      </c>
      <c r="AA9">
        <f t="shared" si="10"/>
        <v>0.16666666666666666</v>
      </c>
      <c r="AB9">
        <f t="shared" si="11"/>
        <v>6.6000000000000017E-2</v>
      </c>
      <c r="AC9">
        <f t="shared" si="12"/>
        <v>7.4999999999999997E-2</v>
      </c>
      <c r="AD9" t="str">
        <f t="shared" si="13"/>
        <v>0.0465</v>
      </c>
      <c r="AE9" t="str">
        <f t="shared" si="14"/>
        <v>0.0375</v>
      </c>
      <c r="AF9">
        <f t="shared" si="15"/>
        <v>43.858800000000002</v>
      </c>
      <c r="AG9">
        <f t="shared" si="16"/>
        <v>29.295000000000002</v>
      </c>
      <c r="AH9">
        <f t="shared" si="17"/>
        <v>73.153800000000004</v>
      </c>
      <c r="AI9">
        <v>73.153800000000004</v>
      </c>
    </row>
    <row r="10" spans="1:35" x14ac:dyDescent="0.25">
      <c r="A10" s="2" t="s">
        <v>53</v>
      </c>
      <c r="B10" s="2" t="s">
        <v>19</v>
      </c>
      <c r="C10" s="2" t="s">
        <v>18</v>
      </c>
      <c r="D10" s="3">
        <v>40386</v>
      </c>
      <c r="E10" s="2" t="s">
        <v>19</v>
      </c>
      <c r="F10" s="2" t="s">
        <v>57</v>
      </c>
      <c r="G10" s="4">
        <v>30</v>
      </c>
      <c r="H10" s="4">
        <v>2</v>
      </c>
      <c r="I10" s="4">
        <v>0.67400000000000004</v>
      </c>
      <c r="J10" s="4">
        <v>0.67500000000000004</v>
      </c>
      <c r="K10" s="4">
        <v>6</v>
      </c>
      <c r="L10" s="4">
        <v>7</v>
      </c>
      <c r="M10" s="4">
        <v>8</v>
      </c>
      <c r="N10" s="4">
        <v>15</v>
      </c>
      <c r="O10" s="4">
        <v>17</v>
      </c>
      <c r="P10" s="4">
        <v>17</v>
      </c>
      <c r="Q10">
        <f t="shared" si="0"/>
        <v>1800</v>
      </c>
      <c r="R10">
        <f t="shared" si="1"/>
        <v>1213.2</v>
      </c>
      <c r="S10">
        <f t="shared" si="2"/>
        <v>1215</v>
      </c>
      <c r="T10">
        <f t="shared" si="3"/>
        <v>0.06</v>
      </c>
      <c r="U10">
        <f t="shared" si="4"/>
        <v>7.0000000000000007E-2</v>
      </c>
      <c r="V10">
        <f t="shared" si="5"/>
        <v>0.08</v>
      </c>
      <c r="W10">
        <f t="shared" si="6"/>
        <v>0.15</v>
      </c>
      <c r="X10">
        <f t="shared" si="7"/>
        <v>0.17</v>
      </c>
      <c r="Y10">
        <f t="shared" si="8"/>
        <v>0.17</v>
      </c>
      <c r="Z10">
        <f t="shared" si="9"/>
        <v>7.0000000000000007E-2</v>
      </c>
      <c r="AA10">
        <f t="shared" si="10"/>
        <v>0.16333333333333333</v>
      </c>
      <c r="AB10">
        <f t="shared" si="11"/>
        <v>3.1500000000000007E-2</v>
      </c>
      <c r="AC10">
        <f t="shared" si="12"/>
        <v>7.3499999999999996E-2</v>
      </c>
      <c r="AD10" t="str">
        <f t="shared" si="13"/>
        <v>0.081</v>
      </c>
      <c r="AE10" t="str">
        <f t="shared" si="14"/>
        <v>0.039</v>
      </c>
      <c r="AF10">
        <f t="shared" si="15"/>
        <v>98.269200000000012</v>
      </c>
      <c r="AG10">
        <f t="shared" si="16"/>
        <v>47.384999999999998</v>
      </c>
      <c r="AH10">
        <f t="shared" si="17"/>
        <v>145.6542</v>
      </c>
      <c r="AI10">
        <v>145.6542</v>
      </c>
    </row>
    <row r="11" spans="1:35" x14ac:dyDescent="0.25">
      <c r="A11" s="2" t="s">
        <v>53</v>
      </c>
      <c r="B11" s="2" t="s">
        <v>19</v>
      </c>
      <c r="C11" s="2" t="s">
        <v>18</v>
      </c>
      <c r="D11" s="3">
        <v>40386</v>
      </c>
      <c r="E11" s="2" t="s">
        <v>17</v>
      </c>
      <c r="F11" s="2" t="s">
        <v>54</v>
      </c>
      <c r="G11" s="4">
        <v>30</v>
      </c>
      <c r="H11" s="4">
        <v>2</v>
      </c>
      <c r="I11" s="4">
        <v>0.60199999999999998</v>
      </c>
      <c r="J11" s="4">
        <v>0.76300000000000001</v>
      </c>
      <c r="K11" s="4">
        <v>10</v>
      </c>
      <c r="L11" s="4">
        <v>9</v>
      </c>
      <c r="M11" s="4">
        <v>9</v>
      </c>
      <c r="N11" s="4">
        <v>12</v>
      </c>
      <c r="O11" s="4">
        <v>12</v>
      </c>
      <c r="P11" s="4">
        <v>12</v>
      </c>
      <c r="Q11">
        <f t="shared" si="0"/>
        <v>1800</v>
      </c>
      <c r="R11">
        <f t="shared" si="1"/>
        <v>1083.5999999999999</v>
      </c>
      <c r="S11">
        <f t="shared" si="2"/>
        <v>1373.4</v>
      </c>
      <c r="T11">
        <f t="shared" si="3"/>
        <v>0.1</v>
      </c>
      <c r="U11">
        <f t="shared" si="4"/>
        <v>0.09</v>
      </c>
      <c r="V11">
        <f t="shared" si="5"/>
        <v>0.09</v>
      </c>
      <c r="W11">
        <f t="shared" si="6"/>
        <v>0.12</v>
      </c>
      <c r="X11">
        <f t="shared" si="7"/>
        <v>0.12</v>
      </c>
      <c r="Y11">
        <f t="shared" si="8"/>
        <v>0.12</v>
      </c>
      <c r="Z11">
        <f t="shared" si="9"/>
        <v>9.3333333333333338E-2</v>
      </c>
      <c r="AA11">
        <f t="shared" si="10"/>
        <v>0.12</v>
      </c>
      <c r="AB11">
        <f t="shared" si="11"/>
        <v>4.2000000000000003E-2</v>
      </c>
      <c r="AC11">
        <f t="shared" si="12"/>
        <v>5.3999999999999999E-2</v>
      </c>
      <c r="AD11" t="str">
        <f t="shared" si="13"/>
        <v>0.0705</v>
      </c>
      <c r="AE11" t="str">
        <f t="shared" si="14"/>
        <v>0.0585</v>
      </c>
      <c r="AF11">
        <f t="shared" si="15"/>
        <v>76.393799999999985</v>
      </c>
      <c r="AG11">
        <f t="shared" si="16"/>
        <v>80.343900000000005</v>
      </c>
      <c r="AH11">
        <f t="shared" si="17"/>
        <v>156.73769999999999</v>
      </c>
      <c r="AI11">
        <v>156.73769999999999</v>
      </c>
    </row>
    <row r="12" spans="1:35" x14ac:dyDescent="0.25">
      <c r="A12" s="2" t="s">
        <v>37</v>
      </c>
      <c r="B12" s="2" t="s">
        <v>19</v>
      </c>
      <c r="C12" s="2" t="s">
        <v>18</v>
      </c>
      <c r="D12" s="3">
        <v>40383</v>
      </c>
      <c r="E12" s="2" t="s">
        <v>19</v>
      </c>
      <c r="F12" s="2" t="s">
        <v>39</v>
      </c>
      <c r="G12" s="4">
        <v>30</v>
      </c>
      <c r="H12" s="4">
        <v>2</v>
      </c>
      <c r="I12" s="4">
        <v>0.14199999999999999</v>
      </c>
      <c r="J12" s="4">
        <v>0.16500000000000001</v>
      </c>
      <c r="K12" s="4">
        <v>12</v>
      </c>
      <c r="L12" s="4">
        <v>13</v>
      </c>
      <c r="M12" s="4">
        <v>14</v>
      </c>
      <c r="N12" s="4">
        <v>3</v>
      </c>
      <c r="O12" s="4">
        <v>4</v>
      </c>
      <c r="P12" s="4">
        <v>5</v>
      </c>
      <c r="Q12">
        <f t="shared" si="0"/>
        <v>1800</v>
      </c>
      <c r="R12">
        <f t="shared" si="1"/>
        <v>255.59999999999997</v>
      </c>
      <c r="S12">
        <f t="shared" si="2"/>
        <v>297</v>
      </c>
      <c r="T12">
        <f t="shared" si="3"/>
        <v>0.12</v>
      </c>
      <c r="U12">
        <f t="shared" si="4"/>
        <v>0.13</v>
      </c>
      <c r="V12">
        <f t="shared" si="5"/>
        <v>0.14000000000000001</v>
      </c>
      <c r="W12">
        <f t="shared" si="6"/>
        <v>0.03</v>
      </c>
      <c r="X12">
        <f t="shared" si="7"/>
        <v>0.04</v>
      </c>
      <c r="Y12">
        <f t="shared" si="8"/>
        <v>0.05</v>
      </c>
      <c r="Z12">
        <f t="shared" si="9"/>
        <v>0.13</v>
      </c>
      <c r="AA12">
        <f t="shared" si="10"/>
        <v>0.04</v>
      </c>
      <c r="AB12">
        <f t="shared" si="11"/>
        <v>5.8500000000000003E-2</v>
      </c>
      <c r="AC12">
        <f t="shared" si="12"/>
        <v>1.8000000000000002E-2</v>
      </c>
      <c r="AD12" t="str">
        <f t="shared" si="13"/>
        <v>0.054</v>
      </c>
      <c r="AE12" t="str">
        <f t="shared" si="14"/>
        <v>0.0945</v>
      </c>
      <c r="AF12">
        <f t="shared" si="15"/>
        <v>13.802399999999999</v>
      </c>
      <c r="AG12">
        <f t="shared" si="16"/>
        <v>28.066500000000001</v>
      </c>
      <c r="AH12">
        <f t="shared" si="17"/>
        <v>41.868899999999996</v>
      </c>
      <c r="AI12">
        <v>41.868899999999996</v>
      </c>
    </row>
    <row r="13" spans="1:35" x14ac:dyDescent="0.25">
      <c r="A13" s="2" t="s">
        <v>37</v>
      </c>
      <c r="B13" s="2" t="s">
        <v>19</v>
      </c>
      <c r="C13" s="2" t="s">
        <v>18</v>
      </c>
      <c r="D13" s="3">
        <v>40383</v>
      </c>
      <c r="E13" s="2" t="s">
        <v>17</v>
      </c>
      <c r="F13" s="2" t="s">
        <v>38</v>
      </c>
      <c r="G13" s="4">
        <v>30</v>
      </c>
      <c r="H13" s="4">
        <v>2</v>
      </c>
      <c r="I13" s="4">
        <v>0.125</v>
      </c>
      <c r="J13" s="4">
        <v>0.17299999999999999</v>
      </c>
      <c r="K13" s="4">
        <v>11</v>
      </c>
      <c r="L13" s="4">
        <v>11</v>
      </c>
      <c r="M13" s="4">
        <v>11</v>
      </c>
      <c r="N13" s="4">
        <v>11</v>
      </c>
      <c r="O13" s="4">
        <v>11</v>
      </c>
      <c r="P13" s="4">
        <v>11</v>
      </c>
      <c r="Q13">
        <f t="shared" si="0"/>
        <v>1800</v>
      </c>
      <c r="R13">
        <f t="shared" si="1"/>
        <v>225</v>
      </c>
      <c r="S13">
        <f t="shared" si="2"/>
        <v>311.39999999999998</v>
      </c>
      <c r="T13">
        <f t="shared" si="3"/>
        <v>0.11</v>
      </c>
      <c r="U13">
        <f t="shared" si="4"/>
        <v>0.11</v>
      </c>
      <c r="V13">
        <f t="shared" si="5"/>
        <v>0.11</v>
      </c>
      <c r="W13">
        <f t="shared" si="6"/>
        <v>0.11</v>
      </c>
      <c r="X13">
        <f t="shared" si="7"/>
        <v>0.11</v>
      </c>
      <c r="Y13">
        <f t="shared" si="8"/>
        <v>0.11</v>
      </c>
      <c r="Z13">
        <f t="shared" si="9"/>
        <v>0.11</v>
      </c>
      <c r="AA13">
        <f t="shared" si="10"/>
        <v>0.11</v>
      </c>
      <c r="AB13">
        <f t="shared" si="11"/>
        <v>4.9500000000000002E-2</v>
      </c>
      <c r="AC13">
        <f t="shared" si="12"/>
        <v>4.9500000000000002E-2</v>
      </c>
      <c r="AD13" t="str">
        <f t="shared" si="13"/>
        <v>0.063</v>
      </c>
      <c r="AE13" t="str">
        <f t="shared" si="14"/>
        <v>0.063</v>
      </c>
      <c r="AF13">
        <f t="shared" si="15"/>
        <v>14.175000000000001</v>
      </c>
      <c r="AG13">
        <f t="shared" si="16"/>
        <v>19.618199999999998</v>
      </c>
      <c r="AH13">
        <f t="shared" si="17"/>
        <v>33.793199999999999</v>
      </c>
      <c r="AI13">
        <v>33.793199999999999</v>
      </c>
    </row>
    <row r="14" spans="1:35" x14ac:dyDescent="0.25">
      <c r="A14" s="2" t="s">
        <v>50</v>
      </c>
      <c r="B14" s="2" t="s">
        <v>23</v>
      </c>
      <c r="C14" s="2" t="s">
        <v>18</v>
      </c>
      <c r="D14" s="3">
        <v>40385</v>
      </c>
      <c r="E14" s="2" t="s">
        <v>19</v>
      </c>
      <c r="F14" s="2" t="s">
        <v>51</v>
      </c>
      <c r="G14" s="4">
        <v>30</v>
      </c>
      <c r="H14" s="4">
        <v>2</v>
      </c>
      <c r="I14" s="4">
        <v>0.36099999999999999</v>
      </c>
      <c r="J14" s="4">
        <v>0.373</v>
      </c>
      <c r="K14" s="4">
        <v>14</v>
      </c>
      <c r="L14" s="4">
        <v>13</v>
      </c>
      <c r="M14" s="4">
        <v>12</v>
      </c>
      <c r="N14" s="4">
        <v>12</v>
      </c>
      <c r="O14" s="4">
        <v>11</v>
      </c>
      <c r="P14" s="4">
        <v>7</v>
      </c>
      <c r="Q14">
        <f t="shared" si="0"/>
        <v>1800</v>
      </c>
      <c r="R14">
        <f t="shared" si="1"/>
        <v>649.79999999999995</v>
      </c>
      <c r="S14">
        <f t="shared" si="2"/>
        <v>671.4</v>
      </c>
      <c r="T14">
        <f t="shared" si="3"/>
        <v>0.14000000000000001</v>
      </c>
      <c r="U14">
        <f t="shared" si="4"/>
        <v>0.13</v>
      </c>
      <c r="V14">
        <f t="shared" si="5"/>
        <v>0.12</v>
      </c>
      <c r="W14">
        <f t="shared" si="6"/>
        <v>0.12</v>
      </c>
      <c r="X14">
        <f t="shared" si="7"/>
        <v>0.11</v>
      </c>
      <c r="Y14">
        <f t="shared" si="8"/>
        <v>7.0000000000000007E-2</v>
      </c>
      <c r="Z14">
        <f t="shared" si="9"/>
        <v>0.13</v>
      </c>
      <c r="AA14">
        <f t="shared" si="10"/>
        <v>9.9999999999999992E-2</v>
      </c>
      <c r="AB14">
        <f t="shared" si="11"/>
        <v>5.8500000000000003E-2</v>
      </c>
      <c r="AC14">
        <f t="shared" si="12"/>
        <v>4.4999999999999998E-2</v>
      </c>
      <c r="AD14" t="str">
        <f t="shared" si="13"/>
        <v>0.054</v>
      </c>
      <c r="AE14" t="str">
        <f t="shared" si="14"/>
        <v>0.0675</v>
      </c>
      <c r="AF14">
        <f t="shared" si="15"/>
        <v>35.089199999999998</v>
      </c>
      <c r="AG14">
        <f t="shared" si="16"/>
        <v>45.319499999999998</v>
      </c>
      <c r="AH14">
        <f t="shared" si="17"/>
        <v>80.408699999999996</v>
      </c>
      <c r="AI14">
        <v>80.408699999999996</v>
      </c>
    </row>
    <row r="15" spans="1:35" x14ac:dyDescent="0.25">
      <c r="A15" s="2" t="s">
        <v>50</v>
      </c>
      <c r="B15" s="2" t="s">
        <v>23</v>
      </c>
      <c r="C15" s="2" t="s">
        <v>18</v>
      </c>
      <c r="D15" s="3">
        <v>40385</v>
      </c>
      <c r="E15" s="2" t="s">
        <v>17</v>
      </c>
      <c r="F15" s="2" t="s">
        <v>52</v>
      </c>
      <c r="G15" s="4">
        <v>30</v>
      </c>
      <c r="H15" s="4">
        <v>2</v>
      </c>
      <c r="I15" s="4">
        <v>0.74099999999999999</v>
      </c>
      <c r="J15" s="4">
        <v>0.67</v>
      </c>
      <c r="K15" s="4">
        <v>8</v>
      </c>
      <c r="L15" s="4">
        <v>8</v>
      </c>
      <c r="M15" s="4">
        <v>8</v>
      </c>
      <c r="N15" s="4">
        <v>8</v>
      </c>
      <c r="O15" s="4">
        <v>8</v>
      </c>
      <c r="P15" s="4">
        <v>8</v>
      </c>
      <c r="Q15">
        <f t="shared" si="0"/>
        <v>1800</v>
      </c>
      <c r="R15">
        <f t="shared" si="1"/>
        <v>1333.8</v>
      </c>
      <c r="S15">
        <f t="shared" si="2"/>
        <v>1206</v>
      </c>
      <c r="T15">
        <f t="shared" si="3"/>
        <v>0.08</v>
      </c>
      <c r="U15">
        <f t="shared" si="4"/>
        <v>0.08</v>
      </c>
      <c r="V15">
        <f t="shared" si="5"/>
        <v>0.08</v>
      </c>
      <c r="W15">
        <f t="shared" si="6"/>
        <v>0.08</v>
      </c>
      <c r="X15">
        <f t="shared" si="7"/>
        <v>0.08</v>
      </c>
      <c r="Y15">
        <f t="shared" si="8"/>
        <v>0.08</v>
      </c>
      <c r="Z15">
        <f t="shared" si="9"/>
        <v>0.08</v>
      </c>
      <c r="AA15">
        <f t="shared" si="10"/>
        <v>0.08</v>
      </c>
      <c r="AB15">
        <f t="shared" si="11"/>
        <v>3.6000000000000004E-2</v>
      </c>
      <c r="AC15">
        <f t="shared" si="12"/>
        <v>3.6000000000000004E-2</v>
      </c>
      <c r="AD15" t="str">
        <f t="shared" si="13"/>
        <v>0.0765</v>
      </c>
      <c r="AE15" t="str">
        <f t="shared" si="14"/>
        <v>0.0765</v>
      </c>
      <c r="AF15">
        <f t="shared" si="15"/>
        <v>102.03569999999999</v>
      </c>
      <c r="AG15">
        <f t="shared" si="16"/>
        <v>92.259</v>
      </c>
      <c r="AH15">
        <f t="shared" si="17"/>
        <v>194.29469999999998</v>
      </c>
      <c r="AI15">
        <v>194.29469999999998</v>
      </c>
    </row>
    <row r="16" spans="1:35" x14ac:dyDescent="0.25">
      <c r="A16" s="2" t="s">
        <v>22</v>
      </c>
      <c r="B16" s="2" t="s">
        <v>23</v>
      </c>
      <c r="C16" s="2" t="s">
        <v>18</v>
      </c>
      <c r="D16" s="3">
        <v>40380</v>
      </c>
      <c r="E16" s="2" t="s">
        <v>19</v>
      </c>
      <c r="F16" s="2" t="s">
        <v>25</v>
      </c>
      <c r="G16" s="4">
        <v>30</v>
      </c>
      <c r="H16" s="4">
        <v>2</v>
      </c>
      <c r="I16" s="4">
        <v>0.45</v>
      </c>
      <c r="J16" s="4">
        <v>0.59399999999999997</v>
      </c>
      <c r="K16" s="4">
        <v>15</v>
      </c>
      <c r="L16" s="4">
        <v>17</v>
      </c>
      <c r="M16" s="4">
        <v>18</v>
      </c>
      <c r="N16" s="4">
        <v>14</v>
      </c>
      <c r="O16" s="4">
        <v>15</v>
      </c>
      <c r="P16" s="4">
        <v>15</v>
      </c>
      <c r="Q16">
        <f t="shared" si="0"/>
        <v>1800</v>
      </c>
      <c r="R16">
        <f t="shared" si="1"/>
        <v>810</v>
      </c>
      <c r="S16">
        <f t="shared" si="2"/>
        <v>1069.2</v>
      </c>
      <c r="T16">
        <f t="shared" si="3"/>
        <v>0.15</v>
      </c>
      <c r="U16">
        <f t="shared" si="4"/>
        <v>0.17</v>
      </c>
      <c r="V16">
        <f t="shared" si="5"/>
        <v>0.18</v>
      </c>
      <c r="W16">
        <f t="shared" si="6"/>
        <v>0.14000000000000001</v>
      </c>
      <c r="X16">
        <f t="shared" si="7"/>
        <v>0.15</v>
      </c>
      <c r="Y16">
        <f t="shared" si="8"/>
        <v>0.15</v>
      </c>
      <c r="Z16">
        <f t="shared" si="9"/>
        <v>0.16666666666666666</v>
      </c>
      <c r="AA16">
        <f t="shared" si="10"/>
        <v>0.1466666666666667</v>
      </c>
      <c r="AB16">
        <f t="shared" si="11"/>
        <v>7.4999999999999997E-2</v>
      </c>
      <c r="AC16">
        <f t="shared" si="12"/>
        <v>6.6000000000000017E-2</v>
      </c>
      <c r="AD16" t="str">
        <f t="shared" si="13"/>
        <v>0.0375</v>
      </c>
      <c r="AE16" t="str">
        <f t="shared" si="14"/>
        <v>0.0465</v>
      </c>
      <c r="AF16">
        <f t="shared" si="15"/>
        <v>30.375</v>
      </c>
      <c r="AG16">
        <f t="shared" si="16"/>
        <v>49.717800000000004</v>
      </c>
      <c r="AH16">
        <f t="shared" si="17"/>
        <v>80.092800000000011</v>
      </c>
      <c r="AI16">
        <v>80.092800000000011</v>
      </c>
    </row>
    <row r="17" spans="1:35" x14ac:dyDescent="0.25">
      <c r="A17" s="2" t="s">
        <v>22</v>
      </c>
      <c r="B17" s="2" t="s">
        <v>23</v>
      </c>
      <c r="C17" s="2" t="s">
        <v>18</v>
      </c>
      <c r="D17" s="3">
        <v>40380</v>
      </c>
      <c r="E17" s="2" t="s">
        <v>17</v>
      </c>
      <c r="F17" s="2" t="s">
        <v>24</v>
      </c>
      <c r="G17" s="4">
        <v>30</v>
      </c>
      <c r="H17" s="4">
        <v>2</v>
      </c>
      <c r="I17" s="4">
        <v>0.56599999999999995</v>
      </c>
      <c r="J17" s="4">
        <v>0.60499999999999998</v>
      </c>
      <c r="K17" s="4">
        <v>19</v>
      </c>
      <c r="L17" s="4">
        <v>18</v>
      </c>
      <c r="M17" s="4">
        <v>18</v>
      </c>
      <c r="N17" s="4">
        <v>18</v>
      </c>
      <c r="O17" s="4">
        <v>17</v>
      </c>
      <c r="P17" s="4">
        <v>16</v>
      </c>
      <c r="Q17">
        <f t="shared" si="0"/>
        <v>1800</v>
      </c>
      <c r="R17">
        <f t="shared" si="1"/>
        <v>1018.8</v>
      </c>
      <c r="S17">
        <f t="shared" si="2"/>
        <v>1089</v>
      </c>
      <c r="T17">
        <f t="shared" si="3"/>
        <v>0.19</v>
      </c>
      <c r="U17">
        <f t="shared" si="4"/>
        <v>0.18</v>
      </c>
      <c r="V17">
        <f t="shared" si="5"/>
        <v>0.18</v>
      </c>
      <c r="W17">
        <f t="shared" si="6"/>
        <v>0.18</v>
      </c>
      <c r="X17">
        <f t="shared" si="7"/>
        <v>0.17</v>
      </c>
      <c r="Y17">
        <f t="shared" si="8"/>
        <v>0.16</v>
      </c>
      <c r="Z17">
        <f t="shared" si="9"/>
        <v>0.18333333333333335</v>
      </c>
      <c r="AA17">
        <f t="shared" si="10"/>
        <v>0.17</v>
      </c>
      <c r="AB17">
        <f t="shared" si="11"/>
        <v>8.2500000000000004E-2</v>
      </c>
      <c r="AC17">
        <f t="shared" si="12"/>
        <v>7.6500000000000012E-2</v>
      </c>
      <c r="AD17" t="str">
        <f t="shared" si="13"/>
        <v>0.03</v>
      </c>
      <c r="AE17" t="str">
        <f t="shared" si="14"/>
        <v>0.036</v>
      </c>
      <c r="AF17">
        <f t="shared" si="15"/>
        <v>30.563999999999997</v>
      </c>
      <c r="AG17">
        <f t="shared" si="16"/>
        <v>39.203999999999994</v>
      </c>
      <c r="AH17">
        <f t="shared" si="17"/>
        <v>69.767999999999986</v>
      </c>
      <c r="AI17">
        <v>69.767999999999986</v>
      </c>
    </row>
    <row r="18" spans="1:35" x14ac:dyDescent="0.25">
      <c r="A18" s="2" t="s">
        <v>16</v>
      </c>
      <c r="B18" s="2" t="s">
        <v>17</v>
      </c>
      <c r="C18" s="2" t="s">
        <v>18</v>
      </c>
      <c r="D18" s="3">
        <v>40379</v>
      </c>
      <c r="E18" s="2" t="s">
        <v>19</v>
      </c>
      <c r="F18" s="2" t="s">
        <v>20</v>
      </c>
      <c r="G18" s="4">
        <v>30</v>
      </c>
      <c r="H18" s="4">
        <v>2</v>
      </c>
      <c r="I18" s="4">
        <v>0.53800000000000003</v>
      </c>
      <c r="J18" s="4">
        <v>0.57999999999999996</v>
      </c>
      <c r="K18" s="4">
        <v>12</v>
      </c>
      <c r="L18" s="4">
        <v>12</v>
      </c>
      <c r="M18" s="4">
        <v>13</v>
      </c>
      <c r="N18" s="4">
        <v>14</v>
      </c>
      <c r="O18" s="4">
        <v>13</v>
      </c>
      <c r="P18" s="4">
        <v>10</v>
      </c>
      <c r="Q18">
        <f t="shared" si="0"/>
        <v>1800</v>
      </c>
      <c r="R18">
        <f t="shared" si="1"/>
        <v>968.40000000000009</v>
      </c>
      <c r="S18">
        <f t="shared" si="2"/>
        <v>1044</v>
      </c>
      <c r="T18">
        <f t="shared" si="3"/>
        <v>0.12</v>
      </c>
      <c r="U18">
        <f t="shared" si="4"/>
        <v>0.12</v>
      </c>
      <c r="V18">
        <f t="shared" si="5"/>
        <v>0.13</v>
      </c>
      <c r="W18">
        <f t="shared" si="6"/>
        <v>0.14000000000000001</v>
      </c>
      <c r="X18">
        <f t="shared" si="7"/>
        <v>0.13</v>
      </c>
      <c r="Y18">
        <f t="shared" si="8"/>
        <v>0.1</v>
      </c>
      <c r="Z18">
        <f t="shared" si="9"/>
        <v>0.12333333333333334</v>
      </c>
      <c r="AA18">
        <f t="shared" si="10"/>
        <v>0.12333333333333334</v>
      </c>
      <c r="AB18">
        <f t="shared" si="11"/>
        <v>5.5500000000000001E-2</v>
      </c>
      <c r="AC18">
        <f t="shared" si="12"/>
        <v>5.5500000000000001E-2</v>
      </c>
      <c r="AD18" t="str">
        <f t="shared" si="13"/>
        <v>0.057</v>
      </c>
      <c r="AE18" t="str">
        <f t="shared" si="14"/>
        <v>0.057</v>
      </c>
      <c r="AF18">
        <f t="shared" si="15"/>
        <v>55.198800000000006</v>
      </c>
      <c r="AG18">
        <f t="shared" si="16"/>
        <v>59.508000000000003</v>
      </c>
      <c r="AH18">
        <f t="shared" si="17"/>
        <v>114.70680000000002</v>
      </c>
      <c r="AI18">
        <v>114.70680000000002</v>
      </c>
    </row>
    <row r="19" spans="1:35" x14ac:dyDescent="0.25">
      <c r="A19" s="2" t="s">
        <v>16</v>
      </c>
      <c r="B19" s="2" t="s">
        <v>17</v>
      </c>
      <c r="C19" s="2" t="s">
        <v>18</v>
      </c>
      <c r="D19" s="3">
        <v>40379</v>
      </c>
      <c r="E19" s="2" t="s">
        <v>17</v>
      </c>
      <c r="F19" s="2" t="s">
        <v>21</v>
      </c>
      <c r="G19" s="4">
        <v>30</v>
      </c>
      <c r="H19" s="4">
        <v>2</v>
      </c>
      <c r="I19" s="4">
        <v>1.093</v>
      </c>
      <c r="J19" s="4">
        <v>1.093</v>
      </c>
      <c r="K19" s="4">
        <v>12</v>
      </c>
      <c r="L19" s="4">
        <v>11</v>
      </c>
      <c r="M19" s="4">
        <v>11</v>
      </c>
      <c r="N19" s="4">
        <v>13</v>
      </c>
      <c r="O19" s="4">
        <v>14</v>
      </c>
      <c r="P19" s="4">
        <v>15</v>
      </c>
      <c r="Q19">
        <f t="shared" si="0"/>
        <v>1800</v>
      </c>
      <c r="R19">
        <f t="shared" si="1"/>
        <v>1967.3999999999999</v>
      </c>
      <c r="S19">
        <f t="shared" si="2"/>
        <v>1967.3999999999999</v>
      </c>
      <c r="T19">
        <f t="shared" si="3"/>
        <v>0.12</v>
      </c>
      <c r="U19">
        <f t="shared" si="4"/>
        <v>0.11</v>
      </c>
      <c r="V19">
        <f t="shared" si="5"/>
        <v>0.11</v>
      </c>
      <c r="W19">
        <f t="shared" si="6"/>
        <v>0.13</v>
      </c>
      <c r="X19">
        <f t="shared" si="7"/>
        <v>0.14000000000000001</v>
      </c>
      <c r="Y19">
        <f t="shared" si="8"/>
        <v>0.15</v>
      </c>
      <c r="Z19">
        <f t="shared" si="9"/>
        <v>0.11333333333333333</v>
      </c>
      <c r="AA19">
        <f t="shared" si="10"/>
        <v>0.14000000000000001</v>
      </c>
      <c r="AB19">
        <f t="shared" si="11"/>
        <v>5.0999999999999997E-2</v>
      </c>
      <c r="AC19">
        <f t="shared" si="12"/>
        <v>6.3000000000000014E-2</v>
      </c>
      <c r="AD19" t="str">
        <f t="shared" si="13"/>
        <v>0.0615</v>
      </c>
      <c r="AE19" t="str">
        <f t="shared" si="14"/>
        <v>0.0495</v>
      </c>
      <c r="AF19">
        <f t="shared" si="15"/>
        <v>120.99509999999999</v>
      </c>
      <c r="AG19">
        <f t="shared" si="16"/>
        <v>97.386299999999991</v>
      </c>
      <c r="AH19">
        <f t="shared" si="17"/>
        <v>218.38139999999999</v>
      </c>
      <c r="AI19">
        <v>218.38139999999999</v>
      </c>
    </row>
    <row r="20" spans="1:35" ht="30" x14ac:dyDescent="0.25">
      <c r="A20" s="2" t="s">
        <v>32</v>
      </c>
      <c r="B20" s="2" t="s">
        <v>23</v>
      </c>
      <c r="C20" s="2" t="s">
        <v>18</v>
      </c>
      <c r="D20" s="3">
        <v>40382</v>
      </c>
      <c r="E20" s="2" t="s">
        <v>19</v>
      </c>
      <c r="F20" s="2" t="s">
        <v>34</v>
      </c>
      <c r="G20" s="4">
        <v>30</v>
      </c>
      <c r="H20" s="4">
        <v>2</v>
      </c>
      <c r="I20" s="4">
        <v>0.42399999999999999</v>
      </c>
      <c r="J20" s="4">
        <v>0.58799999999999997</v>
      </c>
      <c r="K20" s="4">
        <v>10</v>
      </c>
      <c r="L20" s="4">
        <v>10</v>
      </c>
      <c r="M20" s="4">
        <v>10</v>
      </c>
      <c r="N20" s="4">
        <v>9</v>
      </c>
      <c r="O20" s="4">
        <v>10</v>
      </c>
      <c r="P20" s="4">
        <v>11</v>
      </c>
      <c r="Q20">
        <f t="shared" si="0"/>
        <v>1800</v>
      </c>
      <c r="R20">
        <f t="shared" si="1"/>
        <v>763.19999999999993</v>
      </c>
      <c r="S20">
        <f t="shared" si="2"/>
        <v>1058.3999999999999</v>
      </c>
      <c r="T20">
        <f t="shared" si="3"/>
        <v>0.1</v>
      </c>
      <c r="U20">
        <f t="shared" si="4"/>
        <v>0.1</v>
      </c>
      <c r="V20">
        <f t="shared" si="5"/>
        <v>0.1</v>
      </c>
      <c r="W20">
        <f t="shared" si="6"/>
        <v>0.09</v>
      </c>
      <c r="X20">
        <f t="shared" si="7"/>
        <v>0.1</v>
      </c>
      <c r="Y20">
        <f t="shared" si="8"/>
        <v>0.11</v>
      </c>
      <c r="Z20">
        <f t="shared" si="9"/>
        <v>0.10000000000000002</v>
      </c>
      <c r="AA20">
        <f t="shared" si="10"/>
        <v>9.9999999999999992E-2</v>
      </c>
      <c r="AB20">
        <f t="shared" si="11"/>
        <v>4.5000000000000012E-2</v>
      </c>
      <c r="AC20">
        <f t="shared" si="12"/>
        <v>4.4999999999999998E-2</v>
      </c>
      <c r="AD20" t="str">
        <f t="shared" si="13"/>
        <v>0.0675</v>
      </c>
      <c r="AE20" t="str">
        <f t="shared" si="14"/>
        <v>0.0675</v>
      </c>
      <c r="AF20">
        <f t="shared" si="15"/>
        <v>51.515999999999998</v>
      </c>
      <c r="AG20">
        <f t="shared" si="16"/>
        <v>71.441999999999993</v>
      </c>
      <c r="AH20">
        <f t="shared" si="17"/>
        <v>122.958</v>
      </c>
      <c r="AI20">
        <v>122.958</v>
      </c>
    </row>
    <row r="21" spans="1:35" ht="30" x14ac:dyDescent="0.25">
      <c r="A21" s="2" t="s">
        <v>32</v>
      </c>
      <c r="B21" s="2" t="s">
        <v>23</v>
      </c>
      <c r="C21" s="2" t="s">
        <v>18</v>
      </c>
      <c r="D21" s="3">
        <v>40382</v>
      </c>
      <c r="E21" s="2" t="s">
        <v>17</v>
      </c>
      <c r="F21" s="2" t="s">
        <v>33</v>
      </c>
      <c r="G21" s="4">
        <v>30</v>
      </c>
      <c r="H21" s="4">
        <v>2</v>
      </c>
      <c r="I21" s="4">
        <v>0.80600000000000005</v>
      </c>
      <c r="J21" s="4">
        <v>0.83799999999999997</v>
      </c>
      <c r="K21" s="4">
        <v>15</v>
      </c>
      <c r="L21" s="4">
        <v>14</v>
      </c>
      <c r="M21" s="4">
        <v>14</v>
      </c>
      <c r="N21" s="4">
        <v>13</v>
      </c>
      <c r="O21" s="4">
        <v>12</v>
      </c>
      <c r="P21" s="4">
        <v>12</v>
      </c>
      <c r="Q21">
        <f t="shared" si="0"/>
        <v>1800</v>
      </c>
      <c r="R21">
        <f t="shared" si="1"/>
        <v>1450.8000000000002</v>
      </c>
      <c r="S21">
        <f t="shared" si="2"/>
        <v>1508.3999999999999</v>
      </c>
      <c r="T21">
        <f t="shared" si="3"/>
        <v>0.15</v>
      </c>
      <c r="U21">
        <f t="shared" si="4"/>
        <v>0.14000000000000001</v>
      </c>
      <c r="V21">
        <f t="shared" si="5"/>
        <v>0.14000000000000001</v>
      </c>
      <c r="W21">
        <f t="shared" si="6"/>
        <v>0.13</v>
      </c>
      <c r="X21">
        <f t="shared" si="7"/>
        <v>0.12</v>
      </c>
      <c r="Y21">
        <f t="shared" si="8"/>
        <v>0.12</v>
      </c>
      <c r="Z21">
        <f t="shared" si="9"/>
        <v>0.14333333333333334</v>
      </c>
      <c r="AA21">
        <f t="shared" si="10"/>
        <v>0.12333333333333334</v>
      </c>
      <c r="AB21">
        <f t="shared" si="11"/>
        <v>6.4500000000000002E-2</v>
      </c>
      <c r="AC21">
        <f t="shared" si="12"/>
        <v>5.5500000000000001E-2</v>
      </c>
      <c r="AD21" t="str">
        <f t="shared" si="13"/>
        <v>0.048</v>
      </c>
      <c r="AE21" t="str">
        <f t="shared" si="14"/>
        <v>0.057</v>
      </c>
      <c r="AF21">
        <f t="shared" si="15"/>
        <v>69.638400000000004</v>
      </c>
      <c r="AG21">
        <f t="shared" si="16"/>
        <v>85.978799999999993</v>
      </c>
      <c r="AH21">
        <f t="shared" si="17"/>
        <v>155.6172</v>
      </c>
      <c r="AI21">
        <v>155.6172</v>
      </c>
    </row>
    <row r="22" spans="1:35" x14ac:dyDescent="0.25">
      <c r="A22" s="2" t="s">
        <v>29</v>
      </c>
      <c r="B22" s="2" t="s">
        <v>23</v>
      </c>
      <c r="C22" s="2" t="s">
        <v>18</v>
      </c>
      <c r="D22" s="3">
        <v>40382</v>
      </c>
      <c r="E22" s="2" t="s">
        <v>19</v>
      </c>
      <c r="F22" s="2" t="s">
        <v>30</v>
      </c>
      <c r="G22" s="4">
        <v>30</v>
      </c>
      <c r="H22" s="4">
        <v>2</v>
      </c>
      <c r="I22" s="4">
        <v>0.34599999999999997</v>
      </c>
      <c r="J22" s="4">
        <v>0.32400000000000001</v>
      </c>
      <c r="K22" s="4">
        <v>17</v>
      </c>
      <c r="L22" s="4">
        <v>17</v>
      </c>
      <c r="M22" s="4">
        <v>16</v>
      </c>
      <c r="N22" s="4">
        <v>14</v>
      </c>
      <c r="O22" s="4">
        <v>14</v>
      </c>
      <c r="P22" s="4">
        <v>14</v>
      </c>
      <c r="Q22">
        <f t="shared" si="0"/>
        <v>1800</v>
      </c>
      <c r="R22">
        <f t="shared" si="1"/>
        <v>622.79999999999995</v>
      </c>
      <c r="S22">
        <f t="shared" si="2"/>
        <v>583.20000000000005</v>
      </c>
      <c r="T22">
        <f t="shared" si="3"/>
        <v>0.17</v>
      </c>
      <c r="U22">
        <f t="shared" si="4"/>
        <v>0.17</v>
      </c>
      <c r="V22">
        <f t="shared" si="5"/>
        <v>0.16</v>
      </c>
      <c r="W22">
        <f t="shared" si="6"/>
        <v>0.14000000000000001</v>
      </c>
      <c r="X22">
        <f t="shared" si="7"/>
        <v>0.14000000000000001</v>
      </c>
      <c r="Y22">
        <f t="shared" si="8"/>
        <v>0.14000000000000001</v>
      </c>
      <c r="Z22">
        <f t="shared" si="9"/>
        <v>0.16666666666666666</v>
      </c>
      <c r="AA22">
        <f t="shared" si="10"/>
        <v>0.14000000000000001</v>
      </c>
      <c r="AB22">
        <f t="shared" si="11"/>
        <v>7.4999999999999997E-2</v>
      </c>
      <c r="AC22">
        <f t="shared" si="12"/>
        <v>6.3000000000000014E-2</v>
      </c>
      <c r="AD22" t="str">
        <f t="shared" si="13"/>
        <v>0.0375</v>
      </c>
      <c r="AE22" t="str">
        <f t="shared" si="14"/>
        <v>0.0495</v>
      </c>
      <c r="AF22">
        <f t="shared" si="15"/>
        <v>23.354999999999997</v>
      </c>
      <c r="AG22">
        <f t="shared" si="16"/>
        <v>28.868400000000005</v>
      </c>
      <c r="AH22">
        <f t="shared" si="17"/>
        <v>52.223399999999998</v>
      </c>
      <c r="AI22">
        <v>52.223399999999998</v>
      </c>
    </row>
    <row r="23" spans="1:35" x14ac:dyDescent="0.25">
      <c r="A23" s="2" t="s">
        <v>29</v>
      </c>
      <c r="B23" s="2" t="s">
        <v>23</v>
      </c>
      <c r="C23" s="2" t="s">
        <v>18</v>
      </c>
      <c r="D23" s="3">
        <v>40382</v>
      </c>
      <c r="E23" s="2" t="s">
        <v>17</v>
      </c>
      <c r="F23" s="2" t="s">
        <v>31</v>
      </c>
      <c r="G23" s="4">
        <v>30</v>
      </c>
      <c r="H23" s="4">
        <v>2</v>
      </c>
      <c r="I23" s="4">
        <v>0.45800000000000002</v>
      </c>
      <c r="J23" s="4">
        <v>0.434</v>
      </c>
      <c r="K23" s="4">
        <v>6</v>
      </c>
      <c r="L23" s="4">
        <v>7</v>
      </c>
      <c r="M23" s="4">
        <v>7</v>
      </c>
      <c r="N23" s="4">
        <v>8</v>
      </c>
      <c r="O23" s="4">
        <v>7</v>
      </c>
      <c r="P23" s="4">
        <v>7</v>
      </c>
      <c r="Q23">
        <f t="shared" si="0"/>
        <v>1800</v>
      </c>
      <c r="R23">
        <f t="shared" si="1"/>
        <v>824.4</v>
      </c>
      <c r="S23">
        <f t="shared" si="2"/>
        <v>781.2</v>
      </c>
      <c r="T23">
        <f t="shared" si="3"/>
        <v>0.06</v>
      </c>
      <c r="U23">
        <f t="shared" si="4"/>
        <v>7.0000000000000007E-2</v>
      </c>
      <c r="V23">
        <f t="shared" si="5"/>
        <v>7.0000000000000007E-2</v>
      </c>
      <c r="W23">
        <f t="shared" si="6"/>
        <v>0.08</v>
      </c>
      <c r="X23">
        <f t="shared" si="7"/>
        <v>7.0000000000000007E-2</v>
      </c>
      <c r="Y23">
        <f t="shared" si="8"/>
        <v>7.0000000000000007E-2</v>
      </c>
      <c r="Z23">
        <f t="shared" si="9"/>
        <v>6.6666666666666666E-2</v>
      </c>
      <c r="AA23">
        <f t="shared" si="10"/>
        <v>7.3333333333333348E-2</v>
      </c>
      <c r="AB23">
        <f t="shared" si="11"/>
        <v>0.03</v>
      </c>
      <c r="AC23">
        <f t="shared" si="12"/>
        <v>3.3000000000000008E-2</v>
      </c>
      <c r="AD23" t="str">
        <f t="shared" si="13"/>
        <v>0.0825</v>
      </c>
      <c r="AE23" t="str">
        <f t="shared" si="14"/>
        <v>0.0795</v>
      </c>
      <c r="AF23">
        <f t="shared" si="15"/>
        <v>68.013000000000005</v>
      </c>
      <c r="AG23">
        <f t="shared" si="16"/>
        <v>62.105400000000003</v>
      </c>
      <c r="AH23">
        <f t="shared" si="17"/>
        <v>130.11840000000001</v>
      </c>
      <c r="AI23">
        <v>130.11840000000001</v>
      </c>
    </row>
    <row r="24" spans="1:35" x14ac:dyDescent="0.25">
      <c r="A24" s="2" t="s">
        <v>26</v>
      </c>
      <c r="B24" s="2" t="s">
        <v>23</v>
      </c>
      <c r="C24" s="2" t="s">
        <v>18</v>
      </c>
      <c r="D24" s="3">
        <v>40381</v>
      </c>
      <c r="E24" s="2" t="s">
        <v>19</v>
      </c>
      <c r="F24" s="2" t="s">
        <v>27</v>
      </c>
      <c r="G24" s="4">
        <v>31</v>
      </c>
      <c r="H24" s="4">
        <v>2</v>
      </c>
      <c r="I24" s="4">
        <v>0.64900000000000002</v>
      </c>
      <c r="J24" s="4">
        <v>0.63500000000000001</v>
      </c>
      <c r="K24" s="4">
        <v>9</v>
      </c>
      <c r="L24" s="4">
        <v>10</v>
      </c>
      <c r="M24" s="4">
        <v>10</v>
      </c>
      <c r="N24" s="4">
        <v>14</v>
      </c>
      <c r="O24" s="4">
        <v>14</v>
      </c>
      <c r="P24" s="4">
        <v>14</v>
      </c>
      <c r="Q24">
        <f t="shared" si="0"/>
        <v>1860</v>
      </c>
      <c r="R24">
        <f t="shared" si="1"/>
        <v>1207.1400000000001</v>
      </c>
      <c r="S24">
        <f t="shared" si="2"/>
        <v>1181.0999999999999</v>
      </c>
      <c r="T24">
        <f t="shared" si="3"/>
        <v>0.09</v>
      </c>
      <c r="U24">
        <f t="shared" si="4"/>
        <v>0.1</v>
      </c>
      <c r="V24">
        <f t="shared" si="5"/>
        <v>0.1</v>
      </c>
      <c r="W24">
        <f t="shared" si="6"/>
        <v>0.14000000000000001</v>
      </c>
      <c r="X24">
        <f t="shared" si="7"/>
        <v>0.14000000000000001</v>
      </c>
      <c r="Y24">
        <f t="shared" si="8"/>
        <v>0.14000000000000001</v>
      </c>
      <c r="Z24">
        <f t="shared" si="9"/>
        <v>9.6666666666666679E-2</v>
      </c>
      <c r="AA24">
        <f t="shared" si="10"/>
        <v>0.14000000000000001</v>
      </c>
      <c r="AB24">
        <f t="shared" si="11"/>
        <v>4.3500000000000004E-2</v>
      </c>
      <c r="AC24">
        <f t="shared" si="12"/>
        <v>6.3000000000000014E-2</v>
      </c>
      <c r="AD24" t="str">
        <f t="shared" si="13"/>
        <v>0.069</v>
      </c>
      <c r="AE24" t="str">
        <f t="shared" si="14"/>
        <v>0.0495</v>
      </c>
      <c r="AF24">
        <f t="shared" si="15"/>
        <v>83.292660000000012</v>
      </c>
      <c r="AG24">
        <f t="shared" si="16"/>
        <v>58.464449999999999</v>
      </c>
      <c r="AH24">
        <f t="shared" si="17"/>
        <v>141.75711000000001</v>
      </c>
      <c r="AI24">
        <v>141.75711000000001</v>
      </c>
    </row>
    <row r="25" spans="1:35" x14ac:dyDescent="0.25">
      <c r="A25" s="2" t="s">
        <v>26</v>
      </c>
      <c r="B25" s="2" t="s">
        <v>23</v>
      </c>
      <c r="C25" s="2" t="s">
        <v>18</v>
      </c>
      <c r="D25" s="3">
        <v>40381</v>
      </c>
      <c r="E25" s="2" t="s">
        <v>17</v>
      </c>
      <c r="F25" s="2" t="s">
        <v>28</v>
      </c>
      <c r="G25" s="4">
        <v>31</v>
      </c>
      <c r="H25" s="4">
        <v>2</v>
      </c>
      <c r="I25" s="4">
        <v>0.75</v>
      </c>
      <c r="J25" s="4">
        <v>0.59</v>
      </c>
      <c r="K25" s="4">
        <v>10</v>
      </c>
      <c r="L25" s="4">
        <v>11</v>
      </c>
      <c r="M25" s="4">
        <v>12</v>
      </c>
      <c r="N25" s="4">
        <v>6</v>
      </c>
      <c r="O25" s="4">
        <v>7</v>
      </c>
      <c r="P25" s="4">
        <v>7</v>
      </c>
      <c r="Q25">
        <f t="shared" si="0"/>
        <v>1860</v>
      </c>
      <c r="R25">
        <f t="shared" si="1"/>
        <v>1395</v>
      </c>
      <c r="S25">
        <f t="shared" si="2"/>
        <v>1097.3999999999999</v>
      </c>
      <c r="T25">
        <f t="shared" si="3"/>
        <v>0.1</v>
      </c>
      <c r="U25">
        <f t="shared" si="4"/>
        <v>0.11</v>
      </c>
      <c r="V25">
        <f t="shared" si="5"/>
        <v>0.12</v>
      </c>
      <c r="W25">
        <f t="shared" si="6"/>
        <v>0.06</v>
      </c>
      <c r="X25">
        <f t="shared" si="7"/>
        <v>7.0000000000000007E-2</v>
      </c>
      <c r="Y25">
        <f t="shared" si="8"/>
        <v>7.0000000000000007E-2</v>
      </c>
      <c r="Z25">
        <f t="shared" si="9"/>
        <v>0.11</v>
      </c>
      <c r="AA25">
        <f t="shared" si="10"/>
        <v>6.6666666666666666E-2</v>
      </c>
      <c r="AB25">
        <f t="shared" si="11"/>
        <v>4.9500000000000002E-2</v>
      </c>
      <c r="AC25">
        <f t="shared" si="12"/>
        <v>0.03</v>
      </c>
      <c r="AD25" t="str">
        <f t="shared" si="13"/>
        <v>0.063</v>
      </c>
      <c r="AE25" t="str">
        <f t="shared" si="14"/>
        <v>0.0825</v>
      </c>
      <c r="AF25">
        <f t="shared" si="15"/>
        <v>87.885000000000005</v>
      </c>
      <c r="AG25">
        <f t="shared" si="16"/>
        <v>90.535499999999999</v>
      </c>
      <c r="AH25">
        <f t="shared" si="17"/>
        <v>178.4205</v>
      </c>
      <c r="AI25">
        <v>178.4205</v>
      </c>
    </row>
    <row r="26" spans="1:35" x14ac:dyDescent="0.25">
      <c r="A26" s="2" t="s">
        <v>59</v>
      </c>
      <c r="B26" s="2" t="s">
        <v>23</v>
      </c>
      <c r="C26" s="2" t="s">
        <v>18</v>
      </c>
      <c r="D26" s="3">
        <v>40387</v>
      </c>
      <c r="E26" s="2" t="s">
        <v>19</v>
      </c>
      <c r="F26" s="2" t="s">
        <v>60</v>
      </c>
      <c r="G26" s="4">
        <v>30</v>
      </c>
      <c r="H26" s="4">
        <v>2</v>
      </c>
      <c r="I26" s="4">
        <v>0.42299999999999999</v>
      </c>
      <c r="J26" s="4">
        <v>0.34699999999999998</v>
      </c>
      <c r="K26" s="4">
        <v>9</v>
      </c>
      <c r="L26" s="4">
        <v>9</v>
      </c>
      <c r="M26" s="4">
        <v>9</v>
      </c>
      <c r="N26" s="4">
        <v>9</v>
      </c>
      <c r="O26" s="4">
        <v>8</v>
      </c>
      <c r="P26" s="4">
        <v>7</v>
      </c>
      <c r="Q26">
        <f t="shared" si="0"/>
        <v>1800</v>
      </c>
      <c r="R26">
        <f t="shared" si="1"/>
        <v>761.4</v>
      </c>
      <c r="S26">
        <f t="shared" si="2"/>
        <v>624.59999999999991</v>
      </c>
      <c r="T26">
        <f t="shared" si="3"/>
        <v>0.09</v>
      </c>
      <c r="U26">
        <f t="shared" si="4"/>
        <v>0.09</v>
      </c>
      <c r="V26">
        <f t="shared" si="5"/>
        <v>0.09</v>
      </c>
      <c r="W26">
        <f t="shared" si="6"/>
        <v>0.09</v>
      </c>
      <c r="X26">
        <f t="shared" si="7"/>
        <v>0.08</v>
      </c>
      <c r="Y26">
        <f t="shared" si="8"/>
        <v>7.0000000000000007E-2</v>
      </c>
      <c r="Z26">
        <f t="shared" si="9"/>
        <v>9.0000000000000011E-2</v>
      </c>
      <c r="AA26">
        <f t="shared" si="10"/>
        <v>0.08</v>
      </c>
      <c r="AB26">
        <f t="shared" si="11"/>
        <v>4.0500000000000008E-2</v>
      </c>
      <c r="AC26">
        <f t="shared" si="12"/>
        <v>3.6000000000000004E-2</v>
      </c>
      <c r="AD26" t="str">
        <f t="shared" si="13"/>
        <v>0.072</v>
      </c>
      <c r="AE26" t="str">
        <f t="shared" si="14"/>
        <v>0.0765</v>
      </c>
      <c r="AF26">
        <f t="shared" si="15"/>
        <v>54.820799999999991</v>
      </c>
      <c r="AG26">
        <f t="shared" si="16"/>
        <v>47.781899999999993</v>
      </c>
      <c r="AH26">
        <f t="shared" si="17"/>
        <v>102.60269999999998</v>
      </c>
      <c r="AI26">
        <v>102.60269999999998</v>
      </c>
    </row>
    <row r="27" spans="1:35" x14ac:dyDescent="0.25">
      <c r="A27" s="2" t="s">
        <v>59</v>
      </c>
      <c r="B27" s="2" t="s">
        <v>23</v>
      </c>
      <c r="C27" s="2" t="s">
        <v>18</v>
      </c>
      <c r="D27" s="3">
        <v>40387</v>
      </c>
      <c r="E27" s="2" t="s">
        <v>17</v>
      </c>
      <c r="F27" s="2" t="s">
        <v>61</v>
      </c>
      <c r="G27" s="4">
        <v>30</v>
      </c>
      <c r="H27" s="4">
        <v>2</v>
      </c>
      <c r="I27" s="4">
        <v>0.33900000000000002</v>
      </c>
      <c r="J27" s="4">
        <v>0.378</v>
      </c>
      <c r="K27" s="4">
        <v>8</v>
      </c>
      <c r="L27" s="4">
        <v>8</v>
      </c>
      <c r="M27" s="4">
        <v>8</v>
      </c>
      <c r="N27" s="4">
        <v>7</v>
      </c>
      <c r="O27" s="4">
        <v>7</v>
      </c>
      <c r="P27" s="4">
        <v>7</v>
      </c>
      <c r="Q27">
        <f t="shared" si="0"/>
        <v>1800</v>
      </c>
      <c r="R27">
        <f t="shared" si="1"/>
        <v>610.20000000000005</v>
      </c>
      <c r="S27">
        <f t="shared" si="2"/>
        <v>680.4</v>
      </c>
      <c r="T27">
        <f t="shared" si="3"/>
        <v>0.08</v>
      </c>
      <c r="U27">
        <f t="shared" si="4"/>
        <v>0.08</v>
      </c>
      <c r="V27">
        <f t="shared" si="5"/>
        <v>0.08</v>
      </c>
      <c r="W27">
        <f t="shared" si="6"/>
        <v>7.0000000000000007E-2</v>
      </c>
      <c r="X27">
        <f t="shared" si="7"/>
        <v>7.0000000000000007E-2</v>
      </c>
      <c r="Y27">
        <f t="shared" si="8"/>
        <v>7.0000000000000007E-2</v>
      </c>
      <c r="Z27">
        <f t="shared" si="9"/>
        <v>0.08</v>
      </c>
      <c r="AA27">
        <f t="shared" si="10"/>
        <v>7.0000000000000007E-2</v>
      </c>
      <c r="AB27">
        <f t="shared" si="11"/>
        <v>3.6000000000000004E-2</v>
      </c>
      <c r="AC27">
        <f t="shared" si="12"/>
        <v>3.1500000000000007E-2</v>
      </c>
      <c r="AD27" t="str">
        <f t="shared" si="13"/>
        <v>0.0765</v>
      </c>
      <c r="AE27" t="str">
        <f t="shared" si="14"/>
        <v>0.081</v>
      </c>
      <c r="AF27">
        <f t="shared" si="15"/>
        <v>46.680300000000003</v>
      </c>
      <c r="AG27">
        <f t="shared" si="16"/>
        <v>55.112400000000001</v>
      </c>
      <c r="AH27">
        <f t="shared" si="17"/>
        <v>101.7927</v>
      </c>
      <c r="AI27">
        <v>101.7927</v>
      </c>
    </row>
    <row r="28" spans="1:35" x14ac:dyDescent="0.25">
      <c r="A28" s="2" t="s">
        <v>55</v>
      </c>
      <c r="B28" s="2" t="s">
        <v>23</v>
      </c>
      <c r="C28" s="2" t="s">
        <v>18</v>
      </c>
      <c r="D28" s="3">
        <v>40386</v>
      </c>
      <c r="E28" s="2" t="s">
        <v>19</v>
      </c>
      <c r="F28" s="2" t="s">
        <v>56</v>
      </c>
      <c r="G28" s="4">
        <v>30</v>
      </c>
      <c r="H28" s="4">
        <v>2</v>
      </c>
      <c r="I28" s="4">
        <v>0.35099999999999998</v>
      </c>
      <c r="J28" s="4">
        <v>0.217</v>
      </c>
      <c r="K28" s="4">
        <v>15</v>
      </c>
      <c r="L28" s="4">
        <v>15</v>
      </c>
      <c r="M28" s="4">
        <v>15</v>
      </c>
      <c r="N28" s="4">
        <v>9</v>
      </c>
      <c r="O28" s="4">
        <v>9</v>
      </c>
      <c r="P28" s="4">
        <v>9</v>
      </c>
      <c r="Q28">
        <f t="shared" si="0"/>
        <v>1800</v>
      </c>
      <c r="R28">
        <f t="shared" si="1"/>
        <v>631.79999999999995</v>
      </c>
      <c r="S28">
        <f t="shared" si="2"/>
        <v>390.6</v>
      </c>
      <c r="T28">
        <f t="shared" si="3"/>
        <v>0.15</v>
      </c>
      <c r="U28">
        <f t="shared" si="4"/>
        <v>0.15</v>
      </c>
      <c r="V28">
        <f t="shared" si="5"/>
        <v>0.15</v>
      </c>
      <c r="W28">
        <f t="shared" si="6"/>
        <v>0.09</v>
      </c>
      <c r="X28">
        <f t="shared" si="7"/>
        <v>0.09</v>
      </c>
      <c r="Y28">
        <f t="shared" si="8"/>
        <v>0.09</v>
      </c>
      <c r="Z28">
        <f t="shared" si="9"/>
        <v>0.15</v>
      </c>
      <c r="AA28">
        <f t="shared" si="10"/>
        <v>9.0000000000000011E-2</v>
      </c>
      <c r="AB28">
        <f t="shared" si="11"/>
        <v>6.7500000000000004E-2</v>
      </c>
      <c r="AC28">
        <f t="shared" si="12"/>
        <v>4.0500000000000008E-2</v>
      </c>
      <c r="AD28" t="str">
        <f t="shared" si="13"/>
        <v>0.045</v>
      </c>
      <c r="AE28" t="str">
        <f t="shared" si="14"/>
        <v>0.072</v>
      </c>
      <c r="AF28">
        <f t="shared" si="15"/>
        <v>28.430999999999997</v>
      </c>
      <c r="AG28">
        <f t="shared" si="16"/>
        <v>28.123200000000001</v>
      </c>
      <c r="AH28">
        <f t="shared" si="17"/>
        <v>56.554199999999994</v>
      </c>
      <c r="AI28">
        <v>56.554199999999994</v>
      </c>
    </row>
    <row r="29" spans="1:35" x14ac:dyDescent="0.25">
      <c r="A29" s="2" t="s">
        <v>55</v>
      </c>
      <c r="B29" s="2" t="s">
        <v>23</v>
      </c>
      <c r="C29" s="2" t="s">
        <v>18</v>
      </c>
      <c r="D29" s="3">
        <v>40386</v>
      </c>
      <c r="E29" s="2" t="s">
        <v>17</v>
      </c>
      <c r="F29" s="2" t="s">
        <v>58</v>
      </c>
      <c r="G29" s="4">
        <v>30</v>
      </c>
      <c r="H29" s="4">
        <v>2</v>
      </c>
      <c r="I29" s="4">
        <v>0.34</v>
      </c>
      <c r="J29" s="4">
        <v>0.33600000000000002</v>
      </c>
      <c r="K29" s="4">
        <v>13</v>
      </c>
      <c r="L29" s="4">
        <v>13</v>
      </c>
      <c r="M29" s="4">
        <v>13</v>
      </c>
      <c r="N29" s="4">
        <v>13</v>
      </c>
      <c r="O29" s="4">
        <v>12</v>
      </c>
      <c r="P29" s="4">
        <v>11</v>
      </c>
      <c r="Q29">
        <f t="shared" si="0"/>
        <v>1800</v>
      </c>
      <c r="R29">
        <f t="shared" si="1"/>
        <v>612</v>
      </c>
      <c r="S29">
        <f t="shared" si="2"/>
        <v>604.80000000000007</v>
      </c>
      <c r="T29">
        <f t="shared" si="3"/>
        <v>0.13</v>
      </c>
      <c r="U29">
        <f t="shared" si="4"/>
        <v>0.13</v>
      </c>
      <c r="V29">
        <f t="shared" si="5"/>
        <v>0.13</v>
      </c>
      <c r="W29">
        <f t="shared" si="6"/>
        <v>0.13</v>
      </c>
      <c r="X29">
        <f t="shared" si="7"/>
        <v>0.12</v>
      </c>
      <c r="Y29">
        <f t="shared" si="8"/>
        <v>0.11</v>
      </c>
      <c r="Z29">
        <f t="shared" si="9"/>
        <v>0.13</v>
      </c>
      <c r="AA29">
        <f t="shared" si="10"/>
        <v>0.12</v>
      </c>
      <c r="AB29">
        <f t="shared" si="11"/>
        <v>5.8500000000000003E-2</v>
      </c>
      <c r="AC29">
        <f t="shared" si="12"/>
        <v>5.3999999999999999E-2</v>
      </c>
      <c r="AD29" t="str">
        <f t="shared" si="13"/>
        <v>0.054</v>
      </c>
      <c r="AE29" t="str">
        <f t="shared" si="14"/>
        <v>0.0585</v>
      </c>
      <c r="AF29">
        <f t="shared" si="15"/>
        <v>33.048000000000002</v>
      </c>
      <c r="AG29">
        <f t="shared" si="16"/>
        <v>35.380800000000008</v>
      </c>
      <c r="AH29">
        <f t="shared" si="17"/>
        <v>68.42880000000001</v>
      </c>
      <c r="AI29">
        <v>68.42880000000001</v>
      </c>
    </row>
    <row r="30" spans="1:35" x14ac:dyDescent="0.25">
      <c r="A30" s="2" t="s">
        <v>47</v>
      </c>
      <c r="B30" s="2" t="s">
        <v>19</v>
      </c>
      <c r="C30" s="2" t="s">
        <v>18</v>
      </c>
      <c r="D30" s="3">
        <v>40385</v>
      </c>
      <c r="E30" s="2" t="s">
        <v>19</v>
      </c>
      <c r="F30" s="2" t="s">
        <v>48</v>
      </c>
      <c r="G30" s="4">
        <v>30</v>
      </c>
      <c r="H30" s="4">
        <v>2</v>
      </c>
      <c r="I30" s="4">
        <v>0.4</v>
      </c>
      <c r="J30" s="4">
        <v>0.52700000000000002</v>
      </c>
      <c r="K30" s="4">
        <v>12</v>
      </c>
      <c r="L30" s="4">
        <v>11</v>
      </c>
      <c r="M30" s="4">
        <v>10</v>
      </c>
      <c r="N30" s="4">
        <v>10</v>
      </c>
      <c r="O30" s="4">
        <v>10</v>
      </c>
      <c r="P30" s="4">
        <v>10</v>
      </c>
      <c r="Q30">
        <f t="shared" si="0"/>
        <v>1800</v>
      </c>
      <c r="R30">
        <f t="shared" si="1"/>
        <v>720</v>
      </c>
      <c r="S30">
        <f t="shared" si="2"/>
        <v>948.6</v>
      </c>
      <c r="T30">
        <f t="shared" si="3"/>
        <v>0.12</v>
      </c>
      <c r="U30">
        <f t="shared" si="4"/>
        <v>0.11</v>
      </c>
      <c r="V30">
        <f t="shared" si="5"/>
        <v>0.1</v>
      </c>
      <c r="W30">
        <f t="shared" si="6"/>
        <v>0.1</v>
      </c>
      <c r="X30">
        <f t="shared" si="7"/>
        <v>0.1</v>
      </c>
      <c r="Y30">
        <f t="shared" si="8"/>
        <v>0.1</v>
      </c>
      <c r="Z30">
        <f t="shared" si="9"/>
        <v>0.10999999999999999</v>
      </c>
      <c r="AA30">
        <f t="shared" si="10"/>
        <v>0.10000000000000002</v>
      </c>
      <c r="AB30">
        <f t="shared" si="11"/>
        <v>4.9499999999999995E-2</v>
      </c>
      <c r="AC30">
        <f t="shared" si="12"/>
        <v>4.5000000000000012E-2</v>
      </c>
      <c r="AD30" t="str">
        <f t="shared" si="13"/>
        <v>0.063</v>
      </c>
      <c r="AE30" t="str">
        <f t="shared" si="14"/>
        <v>0.0675</v>
      </c>
      <c r="AF30">
        <f t="shared" si="15"/>
        <v>45.36</v>
      </c>
      <c r="AG30">
        <f t="shared" si="16"/>
        <v>64.030500000000004</v>
      </c>
      <c r="AH30">
        <f t="shared" si="17"/>
        <v>109.3905</v>
      </c>
      <c r="AI30">
        <v>109.3905</v>
      </c>
    </row>
    <row r="31" spans="1:35" x14ac:dyDescent="0.25">
      <c r="A31" s="2" t="s">
        <v>47</v>
      </c>
      <c r="B31" s="2" t="s">
        <v>19</v>
      </c>
      <c r="C31" s="2" t="s">
        <v>18</v>
      </c>
      <c r="D31" s="3">
        <v>40385</v>
      </c>
      <c r="E31" s="2" t="s">
        <v>17</v>
      </c>
      <c r="F31" s="2" t="s">
        <v>49</v>
      </c>
      <c r="G31" s="4">
        <v>30</v>
      </c>
      <c r="H31" s="4">
        <v>2</v>
      </c>
      <c r="I31" s="4">
        <v>0.46</v>
      </c>
      <c r="J31" s="4">
        <v>0.498</v>
      </c>
      <c r="K31" s="4">
        <v>10</v>
      </c>
      <c r="L31" s="4">
        <v>11</v>
      </c>
      <c r="M31" s="4">
        <v>12</v>
      </c>
      <c r="N31" s="4">
        <v>12</v>
      </c>
      <c r="O31" s="4">
        <v>12</v>
      </c>
      <c r="P31" s="4">
        <v>12</v>
      </c>
      <c r="Q31">
        <f t="shared" si="0"/>
        <v>1800</v>
      </c>
      <c r="R31">
        <f t="shared" si="1"/>
        <v>828</v>
      </c>
      <c r="S31">
        <f t="shared" si="2"/>
        <v>896.4</v>
      </c>
      <c r="T31">
        <f t="shared" si="3"/>
        <v>0.1</v>
      </c>
      <c r="U31">
        <f t="shared" si="4"/>
        <v>0.11</v>
      </c>
      <c r="V31">
        <f t="shared" si="5"/>
        <v>0.12</v>
      </c>
      <c r="W31">
        <f t="shared" si="6"/>
        <v>0.12</v>
      </c>
      <c r="X31">
        <f t="shared" si="7"/>
        <v>0.12</v>
      </c>
      <c r="Y31">
        <f t="shared" si="8"/>
        <v>0.12</v>
      </c>
      <c r="Z31">
        <f t="shared" si="9"/>
        <v>0.11</v>
      </c>
      <c r="AA31">
        <f t="shared" si="10"/>
        <v>0.12</v>
      </c>
      <c r="AB31">
        <f t="shared" si="11"/>
        <v>4.9500000000000002E-2</v>
      </c>
      <c r="AC31">
        <f t="shared" si="12"/>
        <v>5.3999999999999999E-2</v>
      </c>
      <c r="AD31" t="str">
        <f t="shared" si="13"/>
        <v>0.063</v>
      </c>
      <c r="AE31" t="str">
        <f t="shared" si="14"/>
        <v>0.0585</v>
      </c>
      <c r="AF31">
        <f t="shared" si="15"/>
        <v>52.164000000000001</v>
      </c>
      <c r="AG31">
        <f t="shared" si="16"/>
        <v>52.439399999999999</v>
      </c>
      <c r="AH31">
        <f t="shared" si="17"/>
        <v>104.60339999999999</v>
      </c>
      <c r="AI31">
        <v>104.60339999999999</v>
      </c>
    </row>
    <row r="32" spans="1:35" ht="30" x14ac:dyDescent="0.25">
      <c r="A32" s="2" t="s">
        <v>44</v>
      </c>
      <c r="B32" s="2" t="s">
        <v>17</v>
      </c>
      <c r="C32" s="2" t="s">
        <v>65</v>
      </c>
      <c r="D32" s="3">
        <v>40423</v>
      </c>
      <c r="E32" s="2" t="s">
        <v>19</v>
      </c>
      <c r="F32" s="2" t="s">
        <v>46</v>
      </c>
      <c r="G32" s="4">
        <v>30</v>
      </c>
      <c r="H32" s="4">
        <v>2</v>
      </c>
      <c r="I32" s="4">
        <v>0.56699999999999995</v>
      </c>
      <c r="J32" s="4">
        <v>0.53100000000000003</v>
      </c>
      <c r="K32" s="4">
        <v>15</v>
      </c>
      <c r="L32" s="4">
        <v>14</v>
      </c>
      <c r="M32" s="4">
        <v>14</v>
      </c>
      <c r="N32" s="4">
        <v>14</v>
      </c>
      <c r="O32" s="4">
        <v>14</v>
      </c>
      <c r="P32" s="4">
        <v>15</v>
      </c>
      <c r="Q32">
        <f t="shared" si="0"/>
        <v>1800</v>
      </c>
      <c r="R32">
        <f t="shared" si="1"/>
        <v>1020.5999999999999</v>
      </c>
      <c r="S32">
        <f t="shared" si="2"/>
        <v>955.80000000000007</v>
      </c>
      <c r="T32">
        <f t="shared" si="3"/>
        <v>0.15</v>
      </c>
      <c r="U32">
        <f t="shared" si="4"/>
        <v>0.14000000000000001</v>
      </c>
      <c r="V32">
        <f t="shared" si="5"/>
        <v>0.14000000000000001</v>
      </c>
      <c r="W32">
        <f t="shared" si="6"/>
        <v>0.14000000000000001</v>
      </c>
      <c r="X32">
        <f t="shared" si="7"/>
        <v>0.14000000000000001</v>
      </c>
      <c r="Y32">
        <f t="shared" si="8"/>
        <v>0.15</v>
      </c>
      <c r="Z32">
        <f t="shared" si="9"/>
        <v>0.14333333333333334</v>
      </c>
      <c r="AA32">
        <f t="shared" si="10"/>
        <v>0.14333333333333334</v>
      </c>
      <c r="AB32">
        <f t="shared" si="11"/>
        <v>6.4500000000000002E-2</v>
      </c>
      <c r="AC32">
        <f t="shared" si="12"/>
        <v>6.4500000000000002E-2</v>
      </c>
      <c r="AD32" t="str">
        <f t="shared" si="13"/>
        <v>0.048</v>
      </c>
      <c r="AE32" t="str">
        <f t="shared" si="14"/>
        <v>0.048</v>
      </c>
      <c r="AF32">
        <f t="shared" si="15"/>
        <v>48.988799999999998</v>
      </c>
      <c r="AG32">
        <f t="shared" si="16"/>
        <v>45.878400000000006</v>
      </c>
      <c r="AH32">
        <f t="shared" si="17"/>
        <v>94.867199999999997</v>
      </c>
      <c r="AI32">
        <v>94.867199999999997</v>
      </c>
    </row>
    <row r="33" spans="1:35" ht="30" x14ac:dyDescent="0.25">
      <c r="A33" s="2" t="s">
        <v>44</v>
      </c>
      <c r="B33" s="2" t="s">
        <v>17</v>
      </c>
      <c r="C33" s="2" t="s">
        <v>65</v>
      </c>
      <c r="D33" s="3">
        <v>40423</v>
      </c>
      <c r="E33" s="2" t="s">
        <v>17</v>
      </c>
      <c r="F33" s="2" t="s">
        <v>45</v>
      </c>
      <c r="G33" s="4">
        <v>30</v>
      </c>
      <c r="H33" s="4">
        <v>2</v>
      </c>
      <c r="I33" s="4">
        <v>0.621</v>
      </c>
      <c r="J33" s="4">
        <v>0.51800000000000002</v>
      </c>
      <c r="K33" s="4">
        <v>7</v>
      </c>
      <c r="L33" s="4">
        <v>7</v>
      </c>
      <c r="M33" s="4">
        <v>6</v>
      </c>
      <c r="N33" s="4">
        <v>9</v>
      </c>
      <c r="O33" s="4">
        <v>9</v>
      </c>
      <c r="P33" s="4">
        <v>8</v>
      </c>
      <c r="Q33">
        <f t="shared" si="0"/>
        <v>1800</v>
      </c>
      <c r="R33">
        <f t="shared" si="1"/>
        <v>1117.8</v>
      </c>
      <c r="S33">
        <f t="shared" si="2"/>
        <v>932.4</v>
      </c>
      <c r="T33">
        <f t="shared" si="3"/>
        <v>7.0000000000000007E-2</v>
      </c>
      <c r="U33">
        <f t="shared" si="4"/>
        <v>7.0000000000000007E-2</v>
      </c>
      <c r="V33">
        <f t="shared" si="5"/>
        <v>0.06</v>
      </c>
      <c r="W33">
        <f t="shared" si="6"/>
        <v>0.09</v>
      </c>
      <c r="X33">
        <f t="shared" si="7"/>
        <v>0.09</v>
      </c>
      <c r="Y33">
        <f t="shared" si="8"/>
        <v>0.08</v>
      </c>
      <c r="Z33">
        <f t="shared" si="9"/>
        <v>6.6666666666666666E-2</v>
      </c>
      <c r="AA33">
        <f t="shared" si="10"/>
        <v>8.666666666666667E-2</v>
      </c>
      <c r="AB33">
        <f t="shared" si="11"/>
        <v>0.03</v>
      </c>
      <c r="AC33">
        <f t="shared" si="12"/>
        <v>3.9E-2</v>
      </c>
      <c r="AD33" t="str">
        <f t="shared" si="13"/>
        <v>0.0825</v>
      </c>
      <c r="AE33" t="str">
        <f t="shared" si="14"/>
        <v>0.0735</v>
      </c>
      <c r="AF33">
        <f t="shared" si="15"/>
        <v>92.218500000000006</v>
      </c>
      <c r="AG33">
        <f t="shared" si="16"/>
        <v>68.531399999999991</v>
      </c>
      <c r="AH33">
        <f t="shared" si="17"/>
        <v>160.7499</v>
      </c>
      <c r="AI33">
        <v>160.7499</v>
      </c>
    </row>
    <row r="34" spans="1:35" ht="30" x14ac:dyDescent="0.25">
      <c r="A34" s="2" t="s">
        <v>53</v>
      </c>
      <c r="B34" s="2" t="s">
        <v>19</v>
      </c>
      <c r="C34" s="2" t="s">
        <v>65</v>
      </c>
      <c r="D34" s="3">
        <v>40424</v>
      </c>
      <c r="E34" s="2" t="s">
        <v>19</v>
      </c>
      <c r="F34" s="2" t="s">
        <v>57</v>
      </c>
      <c r="G34" s="4">
        <v>30</v>
      </c>
      <c r="H34" s="4">
        <v>2</v>
      </c>
      <c r="I34" s="4">
        <v>0.218</v>
      </c>
      <c r="J34" s="4">
        <v>0.312</v>
      </c>
      <c r="K34" s="4">
        <v>13</v>
      </c>
      <c r="L34" s="4">
        <v>13</v>
      </c>
      <c r="M34" s="4">
        <v>13</v>
      </c>
      <c r="N34" s="4">
        <v>13</v>
      </c>
      <c r="O34" s="4">
        <v>13</v>
      </c>
      <c r="P34" s="4">
        <v>13</v>
      </c>
      <c r="Q34">
        <f t="shared" si="0"/>
        <v>1800</v>
      </c>
      <c r="R34">
        <f t="shared" si="1"/>
        <v>392.4</v>
      </c>
      <c r="S34">
        <f t="shared" si="2"/>
        <v>561.6</v>
      </c>
      <c r="T34">
        <f t="shared" si="3"/>
        <v>0.13</v>
      </c>
      <c r="U34">
        <f t="shared" si="4"/>
        <v>0.13</v>
      </c>
      <c r="V34">
        <f t="shared" si="5"/>
        <v>0.13</v>
      </c>
      <c r="W34">
        <f t="shared" si="6"/>
        <v>0.13</v>
      </c>
      <c r="X34">
        <f t="shared" si="7"/>
        <v>0.13</v>
      </c>
      <c r="Y34">
        <f t="shared" si="8"/>
        <v>0.13</v>
      </c>
      <c r="Z34">
        <f t="shared" si="9"/>
        <v>0.13</v>
      </c>
      <c r="AA34">
        <f t="shared" si="10"/>
        <v>0.13</v>
      </c>
      <c r="AB34">
        <f t="shared" si="11"/>
        <v>5.8500000000000003E-2</v>
      </c>
      <c r="AC34">
        <f t="shared" si="12"/>
        <v>5.8500000000000003E-2</v>
      </c>
      <c r="AD34" t="str">
        <f t="shared" si="13"/>
        <v>0.054</v>
      </c>
      <c r="AE34" t="str">
        <f t="shared" si="14"/>
        <v>0.054</v>
      </c>
      <c r="AF34">
        <f t="shared" si="15"/>
        <v>21.189599999999999</v>
      </c>
      <c r="AG34">
        <f t="shared" si="16"/>
        <v>30.3264</v>
      </c>
      <c r="AH34">
        <f t="shared" si="17"/>
        <v>51.515999999999998</v>
      </c>
      <c r="AI34">
        <v>51.515999999999998</v>
      </c>
    </row>
    <row r="35" spans="1:35" ht="30" x14ac:dyDescent="0.25">
      <c r="A35" s="2" t="s">
        <v>53</v>
      </c>
      <c r="B35" s="2" t="s">
        <v>19</v>
      </c>
      <c r="C35" s="2" t="s">
        <v>65</v>
      </c>
      <c r="D35" s="3">
        <v>40424</v>
      </c>
      <c r="E35" s="2" t="s">
        <v>17</v>
      </c>
      <c r="F35" s="2" t="s">
        <v>54</v>
      </c>
      <c r="G35" s="4">
        <v>31</v>
      </c>
      <c r="H35" s="4">
        <v>2</v>
      </c>
      <c r="I35" s="4">
        <v>0.38200000000000001</v>
      </c>
      <c r="J35" s="4">
        <v>0.59399999999999997</v>
      </c>
      <c r="K35" s="4">
        <v>17</v>
      </c>
      <c r="L35" s="4">
        <v>16</v>
      </c>
      <c r="M35" s="4">
        <v>15</v>
      </c>
      <c r="N35" s="4">
        <v>15</v>
      </c>
      <c r="O35" s="4">
        <v>14</v>
      </c>
      <c r="P35" s="4">
        <v>14</v>
      </c>
      <c r="Q35">
        <f t="shared" si="0"/>
        <v>1860</v>
      </c>
      <c r="R35">
        <f t="shared" si="1"/>
        <v>710.52</v>
      </c>
      <c r="S35">
        <f t="shared" si="2"/>
        <v>1104.8399999999999</v>
      </c>
      <c r="T35">
        <f t="shared" si="3"/>
        <v>0.17</v>
      </c>
      <c r="U35">
        <f t="shared" si="4"/>
        <v>0.16</v>
      </c>
      <c r="V35">
        <f t="shared" si="5"/>
        <v>0.15</v>
      </c>
      <c r="W35">
        <f t="shared" si="6"/>
        <v>0.15</v>
      </c>
      <c r="X35">
        <f t="shared" si="7"/>
        <v>0.14000000000000001</v>
      </c>
      <c r="Y35">
        <f t="shared" si="8"/>
        <v>0.14000000000000001</v>
      </c>
      <c r="Z35">
        <f t="shared" si="9"/>
        <v>0.16</v>
      </c>
      <c r="AA35">
        <f t="shared" si="10"/>
        <v>0.14333333333333334</v>
      </c>
      <c r="AB35">
        <f t="shared" si="11"/>
        <v>7.2000000000000008E-2</v>
      </c>
      <c r="AC35">
        <f t="shared" si="12"/>
        <v>6.4500000000000002E-2</v>
      </c>
      <c r="AD35" t="str">
        <f t="shared" si="13"/>
        <v>0.0405</v>
      </c>
      <c r="AE35" t="str">
        <f t="shared" si="14"/>
        <v>0.048</v>
      </c>
      <c r="AF35">
        <f t="shared" si="15"/>
        <v>28.776060000000001</v>
      </c>
      <c r="AG35">
        <f t="shared" si="16"/>
        <v>53.032319999999999</v>
      </c>
      <c r="AH35">
        <f t="shared" si="17"/>
        <v>81.80838</v>
      </c>
      <c r="AI35">
        <v>81.80838</v>
      </c>
    </row>
    <row r="36" spans="1:35" ht="30" x14ac:dyDescent="0.25">
      <c r="A36" s="2" t="s">
        <v>37</v>
      </c>
      <c r="B36" s="2" t="s">
        <v>19</v>
      </c>
      <c r="C36" s="2" t="s">
        <v>65</v>
      </c>
      <c r="D36" s="3">
        <v>40423</v>
      </c>
      <c r="E36" s="2" t="s">
        <v>19</v>
      </c>
      <c r="F36" s="2" t="s">
        <v>39</v>
      </c>
      <c r="G36" s="4">
        <v>30</v>
      </c>
      <c r="H36" s="4">
        <v>2</v>
      </c>
      <c r="I36" s="4">
        <v>0.60699999999999998</v>
      </c>
      <c r="J36" s="4">
        <v>0.504</v>
      </c>
      <c r="K36" s="4">
        <v>13</v>
      </c>
      <c r="L36" s="4">
        <v>13</v>
      </c>
      <c r="M36" s="4">
        <v>13</v>
      </c>
      <c r="N36" s="4">
        <v>13</v>
      </c>
      <c r="O36" s="4">
        <v>14</v>
      </c>
      <c r="P36" s="4">
        <v>14</v>
      </c>
      <c r="Q36">
        <f t="shared" si="0"/>
        <v>1800</v>
      </c>
      <c r="R36">
        <f t="shared" si="1"/>
        <v>1092.5999999999999</v>
      </c>
      <c r="S36">
        <f t="shared" si="2"/>
        <v>907.2</v>
      </c>
      <c r="T36">
        <f t="shared" si="3"/>
        <v>0.13</v>
      </c>
      <c r="U36">
        <f t="shared" si="4"/>
        <v>0.13</v>
      </c>
      <c r="V36">
        <f t="shared" si="5"/>
        <v>0.13</v>
      </c>
      <c r="W36">
        <f t="shared" si="6"/>
        <v>0.13</v>
      </c>
      <c r="X36">
        <f t="shared" si="7"/>
        <v>0.14000000000000001</v>
      </c>
      <c r="Y36">
        <f t="shared" si="8"/>
        <v>0.14000000000000001</v>
      </c>
      <c r="Z36">
        <f t="shared" si="9"/>
        <v>0.13</v>
      </c>
      <c r="AA36">
        <f t="shared" si="10"/>
        <v>0.13666666666666669</v>
      </c>
      <c r="AB36">
        <f t="shared" si="11"/>
        <v>5.8500000000000003E-2</v>
      </c>
      <c r="AC36">
        <f t="shared" si="12"/>
        <v>6.1500000000000013E-2</v>
      </c>
      <c r="AD36" t="str">
        <f t="shared" si="13"/>
        <v>0.054</v>
      </c>
      <c r="AE36" t="str">
        <f t="shared" si="14"/>
        <v>0.051</v>
      </c>
      <c r="AF36">
        <f t="shared" si="15"/>
        <v>59.000399999999992</v>
      </c>
      <c r="AG36">
        <f t="shared" si="16"/>
        <v>46.267200000000003</v>
      </c>
      <c r="AH36">
        <f t="shared" si="17"/>
        <v>105.26759999999999</v>
      </c>
      <c r="AI36">
        <v>105.26759999999999</v>
      </c>
    </row>
    <row r="37" spans="1:35" ht="30" x14ac:dyDescent="0.25">
      <c r="A37" s="2" t="s">
        <v>37</v>
      </c>
      <c r="B37" s="2" t="s">
        <v>19</v>
      </c>
      <c r="C37" s="2" t="s">
        <v>65</v>
      </c>
      <c r="D37" s="3">
        <v>40423</v>
      </c>
      <c r="E37" s="2" t="s">
        <v>17</v>
      </c>
      <c r="F37" s="2" t="s">
        <v>38</v>
      </c>
      <c r="G37" s="4">
        <v>30</v>
      </c>
      <c r="H37" s="4">
        <v>2</v>
      </c>
      <c r="I37" s="4">
        <v>0.32700000000000001</v>
      </c>
      <c r="J37" s="4">
        <v>0.40799999999999997</v>
      </c>
      <c r="K37" s="4">
        <v>13</v>
      </c>
      <c r="L37" s="4">
        <v>13</v>
      </c>
      <c r="M37" s="4">
        <v>13</v>
      </c>
      <c r="N37" s="4">
        <v>13</v>
      </c>
      <c r="O37" s="4">
        <v>12</v>
      </c>
      <c r="P37" s="4">
        <v>11</v>
      </c>
      <c r="Q37">
        <f t="shared" si="0"/>
        <v>1800</v>
      </c>
      <c r="R37">
        <f t="shared" si="1"/>
        <v>588.6</v>
      </c>
      <c r="S37">
        <f t="shared" si="2"/>
        <v>734.4</v>
      </c>
      <c r="T37">
        <f t="shared" si="3"/>
        <v>0.13</v>
      </c>
      <c r="U37">
        <f t="shared" si="4"/>
        <v>0.13</v>
      </c>
      <c r="V37">
        <f t="shared" si="5"/>
        <v>0.13</v>
      </c>
      <c r="W37">
        <f t="shared" si="6"/>
        <v>0.13</v>
      </c>
      <c r="X37">
        <f t="shared" si="7"/>
        <v>0.12</v>
      </c>
      <c r="Y37">
        <f t="shared" si="8"/>
        <v>0.11</v>
      </c>
      <c r="Z37">
        <f t="shared" si="9"/>
        <v>0.13</v>
      </c>
      <c r="AA37">
        <f t="shared" si="10"/>
        <v>0.12</v>
      </c>
      <c r="AB37">
        <f t="shared" si="11"/>
        <v>5.8500000000000003E-2</v>
      </c>
      <c r="AC37">
        <f t="shared" si="12"/>
        <v>5.3999999999999999E-2</v>
      </c>
      <c r="AD37" t="str">
        <f t="shared" si="13"/>
        <v>0.054</v>
      </c>
      <c r="AE37" t="str">
        <f t="shared" si="14"/>
        <v>0.0585</v>
      </c>
      <c r="AF37">
        <f t="shared" si="15"/>
        <v>31.784400000000002</v>
      </c>
      <c r="AG37">
        <f t="shared" si="16"/>
        <v>42.962400000000002</v>
      </c>
      <c r="AH37">
        <f t="shared" si="17"/>
        <v>74.746800000000007</v>
      </c>
      <c r="AI37">
        <v>74.746800000000007</v>
      </c>
    </row>
    <row r="38" spans="1:35" ht="30" x14ac:dyDescent="0.25">
      <c r="A38" s="2" t="s">
        <v>16</v>
      </c>
      <c r="B38" s="2" t="s">
        <v>17</v>
      </c>
      <c r="C38" s="2" t="s">
        <v>65</v>
      </c>
      <c r="D38" s="3">
        <v>40421</v>
      </c>
      <c r="E38" s="2" t="s">
        <v>19</v>
      </c>
      <c r="F38" s="2" t="s">
        <v>20</v>
      </c>
      <c r="G38" s="4">
        <v>31.5</v>
      </c>
      <c r="H38" s="4">
        <v>2</v>
      </c>
      <c r="I38" s="4">
        <v>0.48</v>
      </c>
      <c r="J38" s="4">
        <v>0.30099999999999999</v>
      </c>
      <c r="K38" s="4">
        <v>13</v>
      </c>
      <c r="L38" s="4">
        <v>14</v>
      </c>
      <c r="M38" s="4">
        <v>14</v>
      </c>
      <c r="N38" s="4">
        <v>12</v>
      </c>
      <c r="O38" s="4">
        <v>13</v>
      </c>
      <c r="P38" s="4">
        <v>13</v>
      </c>
      <c r="Q38">
        <f t="shared" si="0"/>
        <v>1890</v>
      </c>
      <c r="R38">
        <f t="shared" si="1"/>
        <v>907.19999999999993</v>
      </c>
      <c r="S38">
        <f t="shared" si="2"/>
        <v>568.89</v>
      </c>
      <c r="T38">
        <f t="shared" si="3"/>
        <v>0.13</v>
      </c>
      <c r="U38">
        <f t="shared" si="4"/>
        <v>0.14000000000000001</v>
      </c>
      <c r="V38">
        <f t="shared" si="5"/>
        <v>0.14000000000000001</v>
      </c>
      <c r="W38">
        <f t="shared" si="6"/>
        <v>0.12</v>
      </c>
      <c r="X38">
        <f t="shared" si="7"/>
        <v>0.13</v>
      </c>
      <c r="Y38">
        <f t="shared" si="8"/>
        <v>0.13</v>
      </c>
      <c r="Z38">
        <f t="shared" si="9"/>
        <v>0.13666666666666669</v>
      </c>
      <c r="AA38">
        <f t="shared" si="10"/>
        <v>0.12666666666666668</v>
      </c>
      <c r="AB38">
        <f t="shared" si="11"/>
        <v>6.1500000000000013E-2</v>
      </c>
      <c r="AC38">
        <f t="shared" si="12"/>
        <v>5.7000000000000009E-2</v>
      </c>
      <c r="AD38" t="str">
        <f t="shared" si="13"/>
        <v>0.051</v>
      </c>
      <c r="AE38" t="str">
        <f t="shared" si="14"/>
        <v>0.0555</v>
      </c>
      <c r="AF38">
        <f t="shared" si="15"/>
        <v>46.267199999999995</v>
      </c>
      <c r="AG38">
        <f t="shared" si="16"/>
        <v>31.573394999999998</v>
      </c>
      <c r="AH38">
        <f t="shared" si="17"/>
        <v>77.840594999999993</v>
      </c>
      <c r="AI38">
        <v>77.840594999999993</v>
      </c>
    </row>
    <row r="39" spans="1:35" ht="30" x14ac:dyDescent="0.25">
      <c r="A39" s="2" t="s">
        <v>16</v>
      </c>
      <c r="B39" s="2" t="s">
        <v>17</v>
      </c>
      <c r="C39" s="2" t="s">
        <v>65</v>
      </c>
      <c r="D39" s="3">
        <v>40421</v>
      </c>
      <c r="E39" s="2" t="s">
        <v>17</v>
      </c>
      <c r="F39" s="2" t="s">
        <v>21</v>
      </c>
      <c r="G39" s="4">
        <v>30</v>
      </c>
      <c r="H39" s="4">
        <v>2</v>
      </c>
      <c r="I39" s="4">
        <v>0.23799999999999999</v>
      </c>
      <c r="J39" s="4">
        <v>0.35799999999999998</v>
      </c>
      <c r="K39" s="4">
        <v>17</v>
      </c>
      <c r="L39" s="4">
        <v>17</v>
      </c>
      <c r="M39" s="4">
        <v>16</v>
      </c>
      <c r="N39" s="4">
        <v>11</v>
      </c>
      <c r="O39" s="4">
        <v>11</v>
      </c>
      <c r="P39" s="4">
        <v>9</v>
      </c>
      <c r="Q39">
        <f t="shared" si="0"/>
        <v>1800</v>
      </c>
      <c r="R39">
        <f t="shared" si="1"/>
        <v>428.4</v>
      </c>
      <c r="S39">
        <f t="shared" si="2"/>
        <v>644.4</v>
      </c>
      <c r="T39">
        <f t="shared" si="3"/>
        <v>0.17</v>
      </c>
      <c r="U39">
        <f t="shared" si="4"/>
        <v>0.17</v>
      </c>
      <c r="V39">
        <f t="shared" si="5"/>
        <v>0.16</v>
      </c>
      <c r="W39">
        <f t="shared" si="6"/>
        <v>0.11</v>
      </c>
      <c r="X39">
        <f t="shared" si="7"/>
        <v>0.11</v>
      </c>
      <c r="Y39">
        <f t="shared" si="8"/>
        <v>0.09</v>
      </c>
      <c r="Z39">
        <f t="shared" si="9"/>
        <v>0.16666666666666666</v>
      </c>
      <c r="AA39">
        <f t="shared" si="10"/>
        <v>0.10333333333333333</v>
      </c>
      <c r="AB39">
        <f t="shared" si="11"/>
        <v>7.4999999999999997E-2</v>
      </c>
      <c r="AC39">
        <f t="shared" si="12"/>
        <v>4.65E-2</v>
      </c>
      <c r="AD39" t="str">
        <f t="shared" si="13"/>
        <v>0.0375</v>
      </c>
      <c r="AE39" t="str">
        <f t="shared" si="14"/>
        <v>0.066</v>
      </c>
      <c r="AF39">
        <f t="shared" si="15"/>
        <v>16.064999999999998</v>
      </c>
      <c r="AG39">
        <f t="shared" si="16"/>
        <v>42.5304</v>
      </c>
      <c r="AH39">
        <f t="shared" si="17"/>
        <v>58.595399999999998</v>
      </c>
      <c r="AI39">
        <v>58.595399999999998</v>
      </c>
    </row>
    <row r="40" spans="1:35" ht="30" x14ac:dyDescent="0.25">
      <c r="A40" s="2" t="s">
        <v>32</v>
      </c>
      <c r="B40" s="2" t="s">
        <v>23</v>
      </c>
      <c r="C40" s="2" t="s">
        <v>65</v>
      </c>
      <c r="D40" s="3">
        <v>40424</v>
      </c>
      <c r="E40" s="2" t="s">
        <v>19</v>
      </c>
      <c r="F40" s="2" t="s">
        <v>34</v>
      </c>
      <c r="G40" s="4">
        <v>31</v>
      </c>
      <c r="H40" s="4">
        <v>2</v>
      </c>
      <c r="I40" s="4">
        <v>0.318</v>
      </c>
      <c r="J40" s="4">
        <v>0.44800000000000001</v>
      </c>
      <c r="K40" s="4">
        <v>9</v>
      </c>
      <c r="L40" s="4">
        <v>10</v>
      </c>
      <c r="M40" s="4">
        <v>11</v>
      </c>
      <c r="N40" s="4">
        <v>10</v>
      </c>
      <c r="O40" s="4">
        <v>9</v>
      </c>
      <c r="P40" s="4">
        <v>8</v>
      </c>
      <c r="Q40">
        <f t="shared" si="0"/>
        <v>1860</v>
      </c>
      <c r="R40">
        <f t="shared" si="1"/>
        <v>591.48</v>
      </c>
      <c r="S40">
        <f t="shared" si="2"/>
        <v>833.28</v>
      </c>
      <c r="T40">
        <f t="shared" si="3"/>
        <v>0.09</v>
      </c>
      <c r="U40">
        <f t="shared" si="4"/>
        <v>0.1</v>
      </c>
      <c r="V40">
        <f t="shared" si="5"/>
        <v>0.11</v>
      </c>
      <c r="W40">
        <f t="shared" si="6"/>
        <v>0.1</v>
      </c>
      <c r="X40">
        <f t="shared" si="7"/>
        <v>0.09</v>
      </c>
      <c r="Y40">
        <f t="shared" si="8"/>
        <v>0.08</v>
      </c>
      <c r="Z40">
        <f t="shared" si="9"/>
        <v>9.9999999999999992E-2</v>
      </c>
      <c r="AA40">
        <f t="shared" si="10"/>
        <v>9.0000000000000011E-2</v>
      </c>
      <c r="AB40">
        <f t="shared" si="11"/>
        <v>4.4999999999999998E-2</v>
      </c>
      <c r="AC40">
        <f t="shared" si="12"/>
        <v>4.0500000000000008E-2</v>
      </c>
      <c r="AD40" t="str">
        <f t="shared" si="13"/>
        <v>0.0675</v>
      </c>
      <c r="AE40" t="str">
        <f t="shared" si="14"/>
        <v>0.072</v>
      </c>
      <c r="AF40">
        <f t="shared" si="15"/>
        <v>39.924900000000001</v>
      </c>
      <c r="AG40">
        <f t="shared" si="16"/>
        <v>59.996159999999996</v>
      </c>
      <c r="AH40">
        <f t="shared" si="17"/>
        <v>99.921059999999997</v>
      </c>
      <c r="AI40">
        <v>99.921059999999997</v>
      </c>
    </row>
    <row r="41" spans="1:35" ht="30" x14ac:dyDescent="0.25">
      <c r="A41" s="2" t="s">
        <v>32</v>
      </c>
      <c r="B41" s="2" t="s">
        <v>23</v>
      </c>
      <c r="C41" s="2" t="s">
        <v>65</v>
      </c>
      <c r="D41" s="3">
        <v>40424</v>
      </c>
      <c r="E41" s="2" t="s">
        <v>17</v>
      </c>
      <c r="F41" s="2" t="s">
        <v>33</v>
      </c>
      <c r="G41" s="4">
        <v>30.5</v>
      </c>
      <c r="H41" s="4">
        <v>2</v>
      </c>
      <c r="I41" s="4">
        <v>0.39800000000000002</v>
      </c>
      <c r="J41" s="4">
        <v>0.46</v>
      </c>
      <c r="K41" s="4">
        <v>8</v>
      </c>
      <c r="L41" s="4">
        <v>8</v>
      </c>
      <c r="M41" s="4">
        <v>8</v>
      </c>
      <c r="N41" s="4">
        <v>9</v>
      </c>
      <c r="O41" s="4">
        <v>9.5</v>
      </c>
      <c r="P41" s="4">
        <v>10</v>
      </c>
      <c r="Q41">
        <f t="shared" si="0"/>
        <v>1830</v>
      </c>
      <c r="R41">
        <f t="shared" si="1"/>
        <v>728.34</v>
      </c>
      <c r="S41">
        <f t="shared" si="2"/>
        <v>841.80000000000007</v>
      </c>
      <c r="T41">
        <f t="shared" si="3"/>
        <v>0.08</v>
      </c>
      <c r="U41">
        <f t="shared" si="4"/>
        <v>0.08</v>
      </c>
      <c r="V41">
        <f t="shared" si="5"/>
        <v>0.08</v>
      </c>
      <c r="W41">
        <f t="shared" si="6"/>
        <v>0.09</v>
      </c>
      <c r="X41">
        <f t="shared" si="7"/>
        <v>9.5000000000000001E-2</v>
      </c>
      <c r="Y41">
        <f t="shared" si="8"/>
        <v>0.1</v>
      </c>
      <c r="Z41">
        <f t="shared" si="9"/>
        <v>0.08</v>
      </c>
      <c r="AA41">
        <f t="shared" si="10"/>
        <v>9.5000000000000015E-2</v>
      </c>
      <c r="AB41">
        <f t="shared" si="11"/>
        <v>3.6000000000000004E-2</v>
      </c>
      <c r="AC41">
        <f t="shared" si="12"/>
        <v>4.275000000000001E-2</v>
      </c>
      <c r="AD41" t="str">
        <f t="shared" si="13"/>
        <v>0.0765</v>
      </c>
      <c r="AE41" t="str">
        <f t="shared" si="14"/>
        <v>0.06975</v>
      </c>
      <c r="AF41">
        <f t="shared" si="15"/>
        <v>55.71801</v>
      </c>
      <c r="AG41">
        <f t="shared" si="16"/>
        <v>58.715550000000007</v>
      </c>
      <c r="AH41">
        <f t="shared" si="17"/>
        <v>114.43356</v>
      </c>
      <c r="AI41">
        <v>114.43356</v>
      </c>
    </row>
    <row r="42" spans="1:35" ht="30" x14ac:dyDescent="0.25">
      <c r="A42" s="2" t="s">
        <v>26</v>
      </c>
      <c r="B42" s="2" t="s">
        <v>23</v>
      </c>
      <c r="C42" s="2" t="s">
        <v>65</v>
      </c>
      <c r="D42" s="3">
        <v>40422</v>
      </c>
      <c r="E42" s="2" t="s">
        <v>19</v>
      </c>
      <c r="F42" s="2" t="s">
        <v>27</v>
      </c>
      <c r="G42" s="4">
        <v>30</v>
      </c>
      <c r="H42" s="4">
        <v>2</v>
      </c>
      <c r="I42" s="4">
        <v>0.186</v>
      </c>
      <c r="J42" s="4">
        <v>0.31</v>
      </c>
      <c r="K42" s="4">
        <v>9</v>
      </c>
      <c r="L42" s="4">
        <v>9</v>
      </c>
      <c r="M42" s="4">
        <v>9</v>
      </c>
      <c r="N42" s="4">
        <v>8</v>
      </c>
      <c r="O42" s="4">
        <v>8</v>
      </c>
      <c r="P42" s="4">
        <v>8</v>
      </c>
      <c r="Q42">
        <f t="shared" si="0"/>
        <v>1800</v>
      </c>
      <c r="R42">
        <f t="shared" si="1"/>
        <v>334.8</v>
      </c>
      <c r="S42">
        <f t="shared" si="2"/>
        <v>558</v>
      </c>
      <c r="T42">
        <f t="shared" si="3"/>
        <v>0.09</v>
      </c>
      <c r="U42">
        <f t="shared" si="4"/>
        <v>0.09</v>
      </c>
      <c r="V42">
        <f t="shared" si="5"/>
        <v>0.09</v>
      </c>
      <c r="W42">
        <f t="shared" si="6"/>
        <v>0.08</v>
      </c>
      <c r="X42">
        <f t="shared" si="7"/>
        <v>0.08</v>
      </c>
      <c r="Y42">
        <f t="shared" si="8"/>
        <v>0.08</v>
      </c>
      <c r="Z42">
        <f t="shared" si="9"/>
        <v>9.0000000000000011E-2</v>
      </c>
      <c r="AA42">
        <f t="shared" si="10"/>
        <v>0.08</v>
      </c>
      <c r="AB42">
        <f t="shared" si="11"/>
        <v>4.0500000000000008E-2</v>
      </c>
      <c r="AC42">
        <f t="shared" si="12"/>
        <v>3.6000000000000004E-2</v>
      </c>
      <c r="AD42" t="str">
        <f t="shared" si="13"/>
        <v>0.072</v>
      </c>
      <c r="AE42" t="str">
        <f t="shared" si="14"/>
        <v>0.0765</v>
      </c>
      <c r="AF42">
        <f t="shared" si="15"/>
        <v>24.105599999999999</v>
      </c>
      <c r="AG42">
        <f t="shared" si="16"/>
        <v>42.686999999999998</v>
      </c>
      <c r="AH42">
        <f t="shared" si="17"/>
        <v>66.792599999999993</v>
      </c>
      <c r="AI42">
        <v>66.792599999999993</v>
      </c>
    </row>
    <row r="43" spans="1:35" ht="30" x14ac:dyDescent="0.25">
      <c r="A43" s="2" t="s">
        <v>26</v>
      </c>
      <c r="B43" s="2" t="s">
        <v>23</v>
      </c>
      <c r="C43" s="2" t="s">
        <v>65</v>
      </c>
      <c r="D43" s="3">
        <v>40422</v>
      </c>
      <c r="E43" s="2" t="s">
        <v>17</v>
      </c>
      <c r="F43" s="2" t="s">
        <v>28</v>
      </c>
      <c r="G43" s="4">
        <v>30</v>
      </c>
      <c r="H43" s="4">
        <v>2</v>
      </c>
      <c r="I43" s="4">
        <v>0.48299999999999998</v>
      </c>
      <c r="J43" s="4">
        <v>0.47499999999999998</v>
      </c>
      <c r="K43" s="4">
        <v>12</v>
      </c>
      <c r="L43" s="4">
        <v>13</v>
      </c>
      <c r="M43" s="4">
        <v>14</v>
      </c>
      <c r="N43" s="4">
        <v>11</v>
      </c>
      <c r="O43" s="4">
        <v>12</v>
      </c>
      <c r="P43" s="4">
        <v>13</v>
      </c>
      <c r="Q43">
        <f t="shared" si="0"/>
        <v>1800</v>
      </c>
      <c r="R43">
        <f t="shared" si="1"/>
        <v>869.4</v>
      </c>
      <c r="S43">
        <f t="shared" si="2"/>
        <v>855</v>
      </c>
      <c r="T43">
        <f t="shared" si="3"/>
        <v>0.12</v>
      </c>
      <c r="U43">
        <f t="shared" si="4"/>
        <v>0.13</v>
      </c>
      <c r="V43">
        <f t="shared" si="5"/>
        <v>0.14000000000000001</v>
      </c>
      <c r="W43">
        <f t="shared" si="6"/>
        <v>0.11</v>
      </c>
      <c r="X43">
        <f t="shared" si="7"/>
        <v>0.12</v>
      </c>
      <c r="Y43">
        <f t="shared" si="8"/>
        <v>0.13</v>
      </c>
      <c r="Z43">
        <f t="shared" si="9"/>
        <v>0.13</v>
      </c>
      <c r="AA43">
        <f t="shared" si="10"/>
        <v>0.12</v>
      </c>
      <c r="AB43">
        <f t="shared" si="11"/>
        <v>5.8500000000000003E-2</v>
      </c>
      <c r="AC43">
        <f t="shared" si="12"/>
        <v>5.3999999999999999E-2</v>
      </c>
      <c r="AD43" t="str">
        <f t="shared" si="13"/>
        <v>0.054</v>
      </c>
      <c r="AE43" t="str">
        <f t="shared" si="14"/>
        <v>0.0585</v>
      </c>
      <c r="AF43">
        <f t="shared" si="15"/>
        <v>46.947600000000001</v>
      </c>
      <c r="AG43">
        <f t="shared" si="16"/>
        <v>50.017500000000005</v>
      </c>
      <c r="AH43">
        <f t="shared" si="17"/>
        <v>96.965100000000007</v>
      </c>
      <c r="AI43">
        <v>96.965100000000007</v>
      </c>
    </row>
    <row r="44" spans="1:35" ht="30" x14ac:dyDescent="0.25">
      <c r="A44" s="2" t="s">
        <v>59</v>
      </c>
      <c r="B44" s="2" t="s">
        <v>23</v>
      </c>
      <c r="C44" s="2" t="s">
        <v>65</v>
      </c>
      <c r="D44" s="3">
        <v>40427</v>
      </c>
      <c r="E44" s="2" t="s">
        <v>19</v>
      </c>
      <c r="F44" s="2" t="s">
        <v>60</v>
      </c>
      <c r="G44" s="4">
        <v>30.5</v>
      </c>
      <c r="H44" s="4">
        <v>2</v>
      </c>
      <c r="I44" s="4">
        <v>0.19400000000000001</v>
      </c>
      <c r="J44" s="4">
        <v>0.28999999999999998</v>
      </c>
      <c r="K44" s="4">
        <v>10</v>
      </c>
      <c r="L44" s="4">
        <v>9</v>
      </c>
      <c r="M44" s="4">
        <v>9</v>
      </c>
      <c r="N44" s="4">
        <v>10</v>
      </c>
      <c r="O44" s="4">
        <v>11</v>
      </c>
      <c r="P44" s="4">
        <v>11</v>
      </c>
      <c r="Q44">
        <f t="shared" si="0"/>
        <v>1830</v>
      </c>
      <c r="R44">
        <f t="shared" si="1"/>
        <v>355.02000000000004</v>
      </c>
      <c r="S44">
        <f t="shared" si="2"/>
        <v>530.69999999999993</v>
      </c>
      <c r="T44">
        <f t="shared" si="3"/>
        <v>0.1</v>
      </c>
      <c r="U44">
        <f t="shared" si="4"/>
        <v>0.09</v>
      </c>
      <c r="V44">
        <f t="shared" si="5"/>
        <v>0.09</v>
      </c>
      <c r="W44">
        <f t="shared" si="6"/>
        <v>0.1</v>
      </c>
      <c r="X44">
        <f t="shared" si="7"/>
        <v>0.11</v>
      </c>
      <c r="Y44">
        <f t="shared" si="8"/>
        <v>0.11</v>
      </c>
      <c r="Z44">
        <f t="shared" si="9"/>
        <v>9.3333333333333338E-2</v>
      </c>
      <c r="AA44">
        <f t="shared" si="10"/>
        <v>0.10666666666666667</v>
      </c>
      <c r="AB44">
        <f t="shared" si="11"/>
        <v>4.2000000000000003E-2</v>
      </c>
      <c r="AC44">
        <f t="shared" si="12"/>
        <v>4.8000000000000001E-2</v>
      </c>
      <c r="AD44" t="str">
        <f t="shared" si="13"/>
        <v>0.0705</v>
      </c>
      <c r="AE44" t="str">
        <f t="shared" si="14"/>
        <v>0.0645</v>
      </c>
      <c r="AF44">
        <f t="shared" si="15"/>
        <v>25.02891</v>
      </c>
      <c r="AG44">
        <f t="shared" si="16"/>
        <v>34.230149999999995</v>
      </c>
      <c r="AH44">
        <f t="shared" si="17"/>
        <v>59.259059999999991</v>
      </c>
      <c r="AI44">
        <v>59.259059999999991</v>
      </c>
    </row>
    <row r="45" spans="1:35" ht="30" x14ac:dyDescent="0.25">
      <c r="A45" s="2" t="s">
        <v>59</v>
      </c>
      <c r="B45" s="2" t="s">
        <v>23</v>
      </c>
      <c r="C45" s="2" t="s">
        <v>65</v>
      </c>
      <c r="D45" s="3">
        <v>40427</v>
      </c>
      <c r="E45" s="2" t="s">
        <v>17</v>
      </c>
      <c r="F45" s="2" t="s">
        <v>61</v>
      </c>
      <c r="G45" s="4">
        <v>30</v>
      </c>
      <c r="H45" s="4">
        <v>2</v>
      </c>
      <c r="I45" s="4">
        <v>0.154</v>
      </c>
      <c r="J45" s="4">
        <v>0.20200000000000001</v>
      </c>
      <c r="K45" s="4">
        <v>17</v>
      </c>
      <c r="L45" s="4">
        <v>14</v>
      </c>
      <c r="M45" s="4">
        <v>10</v>
      </c>
      <c r="N45" s="4">
        <v>9</v>
      </c>
      <c r="O45" s="4">
        <v>7</v>
      </c>
      <c r="P45" s="4">
        <v>5</v>
      </c>
      <c r="Q45">
        <f t="shared" si="0"/>
        <v>1800</v>
      </c>
      <c r="R45">
        <f t="shared" si="1"/>
        <v>277.2</v>
      </c>
      <c r="S45">
        <f t="shared" si="2"/>
        <v>363.6</v>
      </c>
      <c r="T45">
        <f t="shared" si="3"/>
        <v>0.17</v>
      </c>
      <c r="U45">
        <f t="shared" si="4"/>
        <v>0.14000000000000001</v>
      </c>
      <c r="V45">
        <f t="shared" si="5"/>
        <v>0.1</v>
      </c>
      <c r="W45">
        <f t="shared" si="6"/>
        <v>0.09</v>
      </c>
      <c r="X45">
        <f t="shared" si="7"/>
        <v>7.0000000000000007E-2</v>
      </c>
      <c r="Y45">
        <f t="shared" si="8"/>
        <v>0.05</v>
      </c>
      <c r="Z45">
        <f t="shared" si="9"/>
        <v>0.13666666666666669</v>
      </c>
      <c r="AA45">
        <f t="shared" si="10"/>
        <v>7.0000000000000007E-2</v>
      </c>
      <c r="AB45">
        <f t="shared" si="11"/>
        <v>6.1500000000000013E-2</v>
      </c>
      <c r="AC45">
        <f t="shared" si="12"/>
        <v>3.1500000000000007E-2</v>
      </c>
      <c r="AD45" t="str">
        <f t="shared" si="13"/>
        <v>0.051</v>
      </c>
      <c r="AE45" t="str">
        <f t="shared" si="14"/>
        <v>0.081</v>
      </c>
      <c r="AF45">
        <f t="shared" si="15"/>
        <v>14.137199999999998</v>
      </c>
      <c r="AG45">
        <f t="shared" si="16"/>
        <v>29.451600000000003</v>
      </c>
      <c r="AH45">
        <f t="shared" si="17"/>
        <v>43.588799999999999</v>
      </c>
      <c r="AI45">
        <v>43.588799999999999</v>
      </c>
    </row>
    <row r="46" spans="1:35" ht="30" x14ac:dyDescent="0.25">
      <c r="A46" s="2" t="s">
        <v>47</v>
      </c>
      <c r="B46" s="2" t="s">
        <v>19</v>
      </c>
      <c r="C46" s="2" t="s">
        <v>65</v>
      </c>
      <c r="D46" s="3">
        <v>40425</v>
      </c>
      <c r="E46" s="2" t="s">
        <v>19</v>
      </c>
      <c r="F46" s="2" t="s">
        <v>48</v>
      </c>
      <c r="G46" s="4">
        <v>30</v>
      </c>
      <c r="H46" s="4">
        <v>2</v>
      </c>
      <c r="I46" s="4">
        <v>0.53200000000000003</v>
      </c>
      <c r="J46" s="4">
        <v>0.56799999999999995</v>
      </c>
      <c r="K46" s="4">
        <v>18</v>
      </c>
      <c r="L46" s="4">
        <v>15</v>
      </c>
      <c r="M46" s="4">
        <v>10</v>
      </c>
      <c r="N46" s="4">
        <v>16</v>
      </c>
      <c r="O46" s="4">
        <v>15</v>
      </c>
      <c r="P46" s="4">
        <v>14</v>
      </c>
      <c r="Q46">
        <f t="shared" si="0"/>
        <v>1800</v>
      </c>
      <c r="R46">
        <f t="shared" si="1"/>
        <v>957.6</v>
      </c>
      <c r="S46">
        <f t="shared" si="2"/>
        <v>1022.3999999999999</v>
      </c>
      <c r="T46">
        <f t="shared" si="3"/>
        <v>0.18</v>
      </c>
      <c r="U46">
        <f t="shared" si="4"/>
        <v>0.15</v>
      </c>
      <c r="V46">
        <f t="shared" si="5"/>
        <v>0.1</v>
      </c>
      <c r="W46">
        <f t="shared" si="6"/>
        <v>0.16</v>
      </c>
      <c r="X46">
        <f t="shared" si="7"/>
        <v>0.15</v>
      </c>
      <c r="Y46">
        <f t="shared" si="8"/>
        <v>0.14000000000000001</v>
      </c>
      <c r="Z46">
        <f t="shared" si="9"/>
        <v>0.14333333333333331</v>
      </c>
      <c r="AA46">
        <f t="shared" si="10"/>
        <v>0.15</v>
      </c>
      <c r="AB46">
        <f t="shared" si="11"/>
        <v>6.4499999999999988E-2</v>
      </c>
      <c r="AC46">
        <f t="shared" si="12"/>
        <v>6.7500000000000004E-2</v>
      </c>
      <c r="AD46" t="str">
        <f t="shared" si="13"/>
        <v>0.048</v>
      </c>
      <c r="AE46" t="str">
        <f t="shared" si="14"/>
        <v>0.045</v>
      </c>
      <c r="AF46">
        <f t="shared" si="15"/>
        <v>45.964800000000004</v>
      </c>
      <c r="AG46">
        <f t="shared" si="16"/>
        <v>46.007999999999996</v>
      </c>
      <c r="AH46">
        <f t="shared" si="17"/>
        <v>91.972800000000007</v>
      </c>
      <c r="AI46">
        <v>91.972800000000007</v>
      </c>
    </row>
    <row r="47" spans="1:35" ht="30" x14ac:dyDescent="0.25">
      <c r="A47" s="2" t="s">
        <v>47</v>
      </c>
      <c r="B47" s="2" t="s">
        <v>19</v>
      </c>
      <c r="C47" s="2" t="s">
        <v>65</v>
      </c>
      <c r="D47" s="3">
        <v>40425</v>
      </c>
      <c r="E47" s="2" t="s">
        <v>17</v>
      </c>
      <c r="F47" s="2" t="s">
        <v>49</v>
      </c>
      <c r="G47" s="4">
        <v>30</v>
      </c>
      <c r="H47" s="4">
        <v>2</v>
      </c>
      <c r="I47" s="4">
        <v>0.48799999999999999</v>
      </c>
      <c r="J47" s="4">
        <v>0.498</v>
      </c>
      <c r="K47" s="4">
        <v>16</v>
      </c>
      <c r="L47" s="4">
        <v>15</v>
      </c>
      <c r="M47" s="4">
        <v>14</v>
      </c>
      <c r="N47" s="4">
        <v>13</v>
      </c>
      <c r="O47" s="4">
        <v>13</v>
      </c>
      <c r="P47" s="4">
        <v>13</v>
      </c>
      <c r="Q47">
        <f t="shared" si="0"/>
        <v>1800</v>
      </c>
      <c r="R47">
        <f t="shared" si="1"/>
        <v>878.4</v>
      </c>
      <c r="S47">
        <f t="shared" si="2"/>
        <v>896.4</v>
      </c>
      <c r="T47">
        <f t="shared" si="3"/>
        <v>0.16</v>
      </c>
      <c r="U47">
        <f t="shared" si="4"/>
        <v>0.15</v>
      </c>
      <c r="V47">
        <f t="shared" si="5"/>
        <v>0.14000000000000001</v>
      </c>
      <c r="W47">
        <f>PRODUCT(N47,0.01)</f>
        <v>0.13</v>
      </c>
      <c r="X47">
        <f t="shared" si="7"/>
        <v>0.13</v>
      </c>
      <c r="Y47">
        <f t="shared" si="8"/>
        <v>0.13</v>
      </c>
      <c r="Z47">
        <f t="shared" si="9"/>
        <v>0.15</v>
      </c>
      <c r="AA47">
        <f t="shared" si="10"/>
        <v>0.13</v>
      </c>
      <c r="AB47">
        <f t="shared" si="11"/>
        <v>6.7500000000000004E-2</v>
      </c>
      <c r="AC47">
        <f t="shared" si="12"/>
        <v>5.8500000000000003E-2</v>
      </c>
      <c r="AD47" t="str">
        <f t="shared" si="13"/>
        <v>0.045</v>
      </c>
      <c r="AE47" t="str">
        <f t="shared" si="14"/>
        <v>0.054</v>
      </c>
      <c r="AF47">
        <f t="shared" si="15"/>
        <v>39.527999999999999</v>
      </c>
      <c r="AG47">
        <f t="shared" si="16"/>
        <v>48.4056</v>
      </c>
      <c r="AH47">
        <f t="shared" si="17"/>
        <v>87.933599999999998</v>
      </c>
      <c r="AI47">
        <v>87.933599999999998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Veggerby</dc:creator>
  <cp:lastModifiedBy>Karl Veggerby</cp:lastModifiedBy>
  <dcterms:created xsi:type="dcterms:W3CDTF">2016-01-06T21:38:49Z</dcterms:created>
  <dcterms:modified xsi:type="dcterms:W3CDTF">2016-01-06T22:20:56Z</dcterms:modified>
</cp:coreProperties>
</file>