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ltion\Derde Jaar\GameLab 3 Mack\"/>
    </mc:Choice>
  </mc:AlternateContent>
  <bookViews>
    <workbookView xWindow="0" yWindow="0" windowWidth="24000" windowHeight="10320"/>
  </bookViews>
  <sheets>
    <sheet name="UrenOverzicht" sheetId="5" r:id="rId1"/>
  </sheets>
  <definedNames>
    <definedName name="Official_Uren_Anthony">UrenOverzicht!$J$59,UrenOverzicht!$J$83,UrenOverzicht!$J$107,UrenOverzicht!$J$131,UrenOverzicht!$J$155,UrenOverzicht!$J$179,UrenOverzicht!$J$203,UrenOverzicht!$J$227,UrenOverzicht!$J$251,UrenOverzicht!$J$275,UrenOverzicht!$J$299</definedName>
    <definedName name="Official_Uren_Carlo">UrenOverzicht!$J$67,UrenOverzicht!$J$91,UrenOverzicht!$J$115,UrenOverzicht!$J$139,UrenOverzicht!$J$163,UrenOverzicht!$J$187,UrenOverzicht!$J$211,UrenOverzicht!$J$235,UrenOverzicht!$J$259,UrenOverzicht!$J$283,UrenOverzicht!$J$307</definedName>
    <definedName name="Official_Uren_Harold">UrenOverzicht!$J$50,UrenOverzicht!$J$74,UrenOverzicht!$J$98,UrenOverzicht!$J$122,UrenOverzicht!$J$146,UrenOverzicht!$J$170,UrenOverzicht!$J$194,UrenOverzicht!$J$218,UrenOverzicht!$J$242,UrenOverzicht!$J$266,UrenOverzicht!$J$290</definedName>
    <definedName name="Official_Uren_Kevin">UrenOverzicht!$J$61,UrenOverzicht!$J$85,UrenOverzicht!$J$109,UrenOverzicht!$J$133,UrenOverzicht!$J$157,UrenOverzicht!$J$181,UrenOverzicht!$J$205,UrenOverzicht!$J$229,UrenOverzicht!$J$253,UrenOverzicht!$J$277,UrenOverzicht!$J$301</definedName>
    <definedName name="Official_Uren_Killian">UrenOverzicht!$J$63,UrenOverzicht!$J$87,UrenOverzicht!$J$111,UrenOverzicht!$J$135,UrenOverzicht!$J$159,UrenOverzicht!$J$183,UrenOverzicht!$J$207,UrenOverzicht!$J$231,UrenOverzicht!$J$255,UrenOverzicht!$J$279,UrenOverzicht!$J$303</definedName>
    <definedName name="Official_Uren_Mack">UrenOverzicht!$J$54,UrenOverzicht!$J$78,UrenOverzicht!$J$102,UrenOverzicht!$J$126,UrenOverzicht!$J$150,UrenOverzicht!$J$174,UrenOverzicht!$J$198,UrenOverzicht!$J$222,UrenOverzicht!$J$246,UrenOverzicht!$J$270,UrenOverzicht!$J$294</definedName>
    <definedName name="Official_Uren_Michiel">UrenOverzicht!$J$57,UrenOverzicht!$J$81,UrenOverzicht!$J$105,UrenOverzicht!$J$129,UrenOverzicht!$J$153,UrenOverzicht!$J$177,UrenOverzicht!$J$201,UrenOverzicht!$J$225,UrenOverzicht!$J$249,UrenOverzicht!$J$273,UrenOverzicht!$J$297</definedName>
    <definedName name="Official_Uren_Roos">UrenOverzicht!$J$65,UrenOverzicht!$J$89,UrenOverzicht!$J$113,UrenOverzicht!$J$137,UrenOverzicht!$J$161,UrenOverzicht!$J$185,UrenOverzicht!$J$209,UrenOverzicht!$J$233,UrenOverzicht!$J$257,UrenOverzicht!$J$281,UrenOverzicht!$J$305</definedName>
    <definedName name="Official_Uren_Sven">UrenOverzicht!$J$52,UrenOverzicht!$J$76,UrenOverzicht!$J$100,UrenOverzicht!$J$124,UrenOverzicht!$J$148,UrenOverzicht!$J$172,UrenOverzicht!$J$196,UrenOverzicht!$J$220,UrenOverzicht!$J$244,UrenOverzicht!$J$268,UrenOverzicht!$J$292</definedName>
    <definedName name="Official_Uren_Zinedine">UrenOverzicht!$J$48,UrenOverzicht!$J$72,UrenOverzicht!$J$96,UrenOverzicht!$J$120,UrenOverzicht!$J$144,UrenOverzicht!$J$168,UrenOverzicht!$J$192,UrenOverzicht!$J$216,UrenOverzicht!$J$240,UrenOverzicht!$J$264,UrenOverzicht!$J$288</definedName>
    <definedName name="Totaal_Overuren_Anthony">UrenOverzicht!$J$60,UrenOverzicht!$J$84,UrenOverzicht!$J$108,UrenOverzicht!$J$132,UrenOverzicht!$J$156,UrenOverzicht!$J$180,UrenOverzicht!$J$204,UrenOverzicht!$J$228,UrenOverzicht!$J$252,UrenOverzicht!$J$276,UrenOverzicht!$J$300</definedName>
    <definedName name="Totaal_Overuren_Carlo">UrenOverzicht!$J$140,UrenOverzicht!$J$116,UrenOverzicht!$J$92,UrenOverzicht!$J$68,UrenOverzicht!$J$164,UrenOverzicht!$J$188,UrenOverzicht!$J$212,UrenOverzicht!$J$236,UrenOverzicht!$J$260,UrenOverzicht!$J$284,UrenOverzicht!$J$308</definedName>
    <definedName name="Totaal_Overuren_Harold">UrenOverzicht!$J$51,UrenOverzicht!$J$75,UrenOverzicht!$J$99,UrenOverzicht!$J$123,UrenOverzicht!$J$147,UrenOverzicht!$J$171,UrenOverzicht!$J$195,UrenOverzicht!$J$219,UrenOverzicht!$J$243,UrenOverzicht!$J$267,UrenOverzicht!$J$291</definedName>
    <definedName name="Totaal_Overuren_Kevin">UrenOverzicht!$J$62,UrenOverzicht!$J$86,UrenOverzicht!$J$110,UrenOverzicht!$J$134,UrenOverzicht!$J$158,UrenOverzicht!$J$182,UrenOverzicht!$J$206,UrenOverzicht!$J$230,UrenOverzicht!$J$254,UrenOverzicht!$J$278,UrenOverzicht!$J$302</definedName>
    <definedName name="Totaal_Overuren_Kilian">UrenOverzicht!$J$64,UrenOverzicht!$J$88,UrenOverzicht!$J$112,UrenOverzicht!$J$136,UrenOverzicht!$J$160,UrenOverzicht!$J$184,UrenOverzicht!$J$208,UrenOverzicht!$J$232,UrenOverzicht!$J$256,UrenOverzicht!$J$280,UrenOverzicht!$J$304</definedName>
    <definedName name="Totaal_Overuren_Mack">UrenOverzicht!$J$127,UrenOverzicht!$J$103,UrenOverzicht!$J$79,UrenOverzicht!$J$55,UrenOverzicht!$J$151,UrenOverzicht!$J$175,UrenOverzicht!$J$199,UrenOverzicht!$J$223,UrenOverzicht!$J$247,UrenOverzicht!$J$271,UrenOverzicht!$J$295</definedName>
    <definedName name="Totaal_Overuren_Michiel">UrenOverzicht!$J$58,UrenOverzicht!$J$82,UrenOverzicht!$J$106,UrenOverzicht!$J$130,UrenOverzicht!$J$154,UrenOverzicht!$J$178,UrenOverzicht!$J$202,UrenOverzicht!$J$226,UrenOverzicht!$J$250,UrenOverzicht!$J$274,UrenOverzicht!$J$298</definedName>
    <definedName name="Totaal_Overuren_Roos">UrenOverzicht!$J$66,UrenOverzicht!$J$90,UrenOverzicht!$J$114,UrenOverzicht!$J$138,UrenOverzicht!$J$162,UrenOverzicht!$J$186,UrenOverzicht!$J$210,UrenOverzicht!$J$234,UrenOverzicht!$J$258,UrenOverzicht!$J$282,UrenOverzicht!$J$306</definedName>
    <definedName name="Totaal_Overuren_Sven">UrenOverzicht!$J$53,UrenOverzicht!$J$77,UrenOverzicht!$J$101,UrenOverzicht!$J$125,UrenOverzicht!$J$149,UrenOverzicht!$J$173,UrenOverzicht!$J$197,UrenOverzicht!$J$221,UrenOverzicht!$J$245,UrenOverzicht!$J$269,UrenOverzicht!$J$293</definedName>
    <definedName name="Totaal_Overuren_Zinedine">UrenOverzicht!$J$49,UrenOverzicht!$J$73,UrenOverzicht!$J$97,UrenOverzicht!$J$121,UrenOverzicht!$J$145,UrenOverzicht!$J$169,UrenOverzicht!$J$193,UrenOverzicht!$J$217,UrenOverzicht!$J$241,UrenOverzicht!$J$265,UrenOverzicht!$J$289</definedName>
    <definedName name="Totaal_Uren_in_week">UrenOverzicht!$K$46,UrenOverzicht!$K$70,UrenOverzicht!$K$94,UrenOverzicht!$K$118,UrenOverzicht!$K$142,UrenOverzicht!$K$166,UrenOverzicht!$K$190,UrenOverzicht!$K$214,UrenOverzicht!$K$238,UrenOverzicht!$K$262,UrenOverzicht!$K$286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8" i="5" l="1"/>
  <c r="J307" i="5"/>
  <c r="K307" i="5" s="1"/>
  <c r="J306" i="5"/>
  <c r="J305" i="5"/>
  <c r="K305" i="5" s="1"/>
  <c r="J304" i="5"/>
  <c r="J303" i="5"/>
  <c r="K303" i="5" s="1"/>
  <c r="J302" i="5"/>
  <c r="J301" i="5"/>
  <c r="K301" i="5" s="1"/>
  <c r="J300" i="5"/>
  <c r="J299" i="5"/>
  <c r="K299" i="5" s="1"/>
  <c r="J298" i="5"/>
  <c r="J297" i="5"/>
  <c r="K297" i="5" s="1"/>
  <c r="J295" i="5"/>
  <c r="J294" i="5"/>
  <c r="K294" i="5" s="1"/>
  <c r="J293" i="5"/>
  <c r="J292" i="5"/>
  <c r="K292" i="5" s="1"/>
  <c r="J291" i="5"/>
  <c r="J290" i="5"/>
  <c r="K290" i="5" s="1"/>
  <c r="J289" i="5"/>
  <c r="J288" i="5"/>
  <c r="K288" i="5" s="1"/>
  <c r="J284" i="5" l="1"/>
  <c r="J283" i="5"/>
  <c r="K283" i="5" s="1"/>
  <c r="J282" i="5"/>
  <c r="J281" i="5"/>
  <c r="K281" i="5" s="1"/>
  <c r="J280" i="5"/>
  <c r="J279" i="5"/>
  <c r="K279" i="5" s="1"/>
  <c r="J278" i="5"/>
  <c r="J277" i="5"/>
  <c r="K277" i="5" s="1"/>
  <c r="J276" i="5"/>
  <c r="J275" i="5"/>
  <c r="K275" i="5" s="1"/>
  <c r="J274" i="5"/>
  <c r="J273" i="5"/>
  <c r="K273" i="5" s="1"/>
  <c r="J271" i="5"/>
  <c r="J270" i="5"/>
  <c r="K270" i="5" s="1"/>
  <c r="J269" i="5"/>
  <c r="J268" i="5"/>
  <c r="K268" i="5" s="1"/>
  <c r="J267" i="5"/>
  <c r="J266" i="5"/>
  <c r="K266" i="5" s="1"/>
  <c r="J265" i="5"/>
  <c r="J264" i="5"/>
  <c r="K264" i="5" s="1"/>
  <c r="J260" i="5" l="1"/>
  <c r="J259" i="5"/>
  <c r="K259" i="5" s="1"/>
  <c r="J258" i="5"/>
  <c r="J257" i="5"/>
  <c r="K257" i="5" s="1"/>
  <c r="J256" i="5"/>
  <c r="J255" i="5"/>
  <c r="K255" i="5" s="1"/>
  <c r="J254" i="5"/>
  <c r="J253" i="5"/>
  <c r="K253" i="5" s="1"/>
  <c r="J252" i="5"/>
  <c r="J251" i="5"/>
  <c r="K251" i="5" s="1"/>
  <c r="J250" i="5"/>
  <c r="J249" i="5"/>
  <c r="K249" i="5" s="1"/>
  <c r="J247" i="5"/>
  <c r="J246" i="5"/>
  <c r="K246" i="5" s="1"/>
  <c r="J245" i="5"/>
  <c r="J244" i="5"/>
  <c r="K244" i="5" s="1"/>
  <c r="J243" i="5"/>
  <c r="J242" i="5"/>
  <c r="K242" i="5" s="1"/>
  <c r="J241" i="5"/>
  <c r="J240" i="5"/>
  <c r="K240" i="5" s="1"/>
  <c r="J236" i="5" l="1"/>
  <c r="J235" i="5"/>
  <c r="K235" i="5" s="1"/>
  <c r="J234" i="5"/>
  <c r="J233" i="5"/>
  <c r="K233" i="5" s="1"/>
  <c r="J232" i="5"/>
  <c r="J231" i="5"/>
  <c r="K231" i="5" s="1"/>
  <c r="J230" i="5"/>
  <c r="J229" i="5"/>
  <c r="K229" i="5" s="1"/>
  <c r="J228" i="5"/>
  <c r="J227" i="5"/>
  <c r="K227" i="5" s="1"/>
  <c r="J226" i="5"/>
  <c r="J225" i="5"/>
  <c r="K225" i="5" s="1"/>
  <c r="J223" i="5"/>
  <c r="J222" i="5"/>
  <c r="K222" i="5" s="1"/>
  <c r="J221" i="5"/>
  <c r="J220" i="5"/>
  <c r="K220" i="5" s="1"/>
  <c r="J219" i="5"/>
  <c r="J218" i="5"/>
  <c r="K218" i="5" s="1"/>
  <c r="J217" i="5"/>
  <c r="J216" i="5"/>
  <c r="K216" i="5" s="1"/>
  <c r="J212" i="5" l="1"/>
  <c r="J211" i="5"/>
  <c r="K211" i="5" s="1"/>
  <c r="J210" i="5"/>
  <c r="J209" i="5"/>
  <c r="K209" i="5" s="1"/>
  <c r="J208" i="5"/>
  <c r="J207" i="5"/>
  <c r="K207" i="5" s="1"/>
  <c r="J206" i="5"/>
  <c r="J205" i="5"/>
  <c r="K205" i="5" s="1"/>
  <c r="J204" i="5"/>
  <c r="J203" i="5"/>
  <c r="K203" i="5" s="1"/>
  <c r="J202" i="5"/>
  <c r="J201" i="5"/>
  <c r="K201" i="5" s="1"/>
  <c r="J199" i="5"/>
  <c r="J198" i="5"/>
  <c r="K198" i="5" s="1"/>
  <c r="J197" i="5"/>
  <c r="J196" i="5"/>
  <c r="K196" i="5" s="1"/>
  <c r="J195" i="5"/>
  <c r="J194" i="5"/>
  <c r="K194" i="5" s="1"/>
  <c r="J193" i="5"/>
  <c r="J192" i="5"/>
  <c r="K192" i="5" s="1"/>
  <c r="J188" i="5" l="1"/>
  <c r="J187" i="5"/>
  <c r="K187" i="5" s="1"/>
  <c r="J186" i="5"/>
  <c r="J185" i="5"/>
  <c r="K185" i="5" s="1"/>
  <c r="J184" i="5"/>
  <c r="J183" i="5"/>
  <c r="K183" i="5" s="1"/>
  <c r="J182" i="5"/>
  <c r="J181" i="5"/>
  <c r="K181" i="5" s="1"/>
  <c r="J180" i="5"/>
  <c r="J179" i="5"/>
  <c r="K179" i="5" s="1"/>
  <c r="J178" i="5"/>
  <c r="J177" i="5"/>
  <c r="K177" i="5" s="1"/>
  <c r="J175" i="5"/>
  <c r="J174" i="5"/>
  <c r="K174" i="5" s="1"/>
  <c r="J173" i="5"/>
  <c r="J172" i="5"/>
  <c r="K172" i="5" s="1"/>
  <c r="J171" i="5"/>
  <c r="J170" i="5"/>
  <c r="K170" i="5" s="1"/>
  <c r="J169" i="5"/>
  <c r="J168" i="5"/>
  <c r="K168" i="5" s="1"/>
  <c r="J164" i="5" l="1"/>
  <c r="J163" i="5"/>
  <c r="K163" i="5" s="1"/>
  <c r="J162" i="5"/>
  <c r="J161" i="5"/>
  <c r="K161" i="5" s="1"/>
  <c r="J160" i="5"/>
  <c r="J159" i="5"/>
  <c r="K159" i="5" s="1"/>
  <c r="J158" i="5"/>
  <c r="J157" i="5"/>
  <c r="K157" i="5" s="1"/>
  <c r="J156" i="5"/>
  <c r="J155" i="5"/>
  <c r="K155" i="5" s="1"/>
  <c r="J154" i="5"/>
  <c r="J153" i="5"/>
  <c r="K153" i="5" s="1"/>
  <c r="J151" i="5"/>
  <c r="J150" i="5"/>
  <c r="K150" i="5" s="1"/>
  <c r="J149" i="5"/>
  <c r="J148" i="5"/>
  <c r="K148" i="5" s="1"/>
  <c r="J147" i="5"/>
  <c r="J146" i="5"/>
  <c r="K146" i="5" s="1"/>
  <c r="J145" i="5"/>
  <c r="J144" i="5"/>
  <c r="K144" i="5" s="1"/>
  <c r="G15" i="5" l="1"/>
  <c r="B38" i="5" l="1"/>
  <c r="H13" i="5" s="1"/>
  <c r="J140" i="5"/>
  <c r="B42" i="5" s="1"/>
  <c r="H14" i="5" s="1"/>
  <c r="J139" i="5"/>
  <c r="K139" i="5" s="1"/>
  <c r="J138" i="5"/>
  <c r="J137" i="5"/>
  <c r="K137" i="5" s="1"/>
  <c r="J136" i="5"/>
  <c r="J135" i="5"/>
  <c r="K135" i="5" s="1"/>
  <c r="J134" i="5"/>
  <c r="J133" i="5"/>
  <c r="K133" i="5" s="1"/>
  <c r="J132" i="5"/>
  <c r="J131" i="5"/>
  <c r="K131" i="5" s="1"/>
  <c r="J130" i="5"/>
  <c r="J129" i="5"/>
  <c r="K129" i="5" s="1"/>
  <c r="J127" i="5"/>
  <c r="J126" i="5"/>
  <c r="K126" i="5" s="1"/>
  <c r="J125" i="5"/>
  <c r="J124" i="5"/>
  <c r="K124" i="5" s="1"/>
  <c r="J123" i="5"/>
  <c r="J122" i="5"/>
  <c r="K122" i="5" s="1"/>
  <c r="J121" i="5"/>
  <c r="J120" i="5"/>
  <c r="K120" i="5" s="1"/>
  <c r="J116" i="5"/>
  <c r="J115" i="5"/>
  <c r="K115" i="5" s="1"/>
  <c r="J114" i="5"/>
  <c r="J113" i="5"/>
  <c r="K113" i="5" s="1"/>
  <c r="J112" i="5"/>
  <c r="J111" i="5"/>
  <c r="K111" i="5" s="1"/>
  <c r="J110" i="5"/>
  <c r="J109" i="5"/>
  <c r="K109" i="5" s="1"/>
  <c r="J108" i="5"/>
  <c r="J107" i="5"/>
  <c r="K107" i="5" s="1"/>
  <c r="J106" i="5"/>
  <c r="J105" i="5"/>
  <c r="K105" i="5" s="1"/>
  <c r="J103" i="5"/>
  <c r="J102" i="5"/>
  <c r="K102" i="5" s="1"/>
  <c r="J101" i="5"/>
  <c r="J100" i="5"/>
  <c r="K100" i="5" s="1"/>
  <c r="J99" i="5"/>
  <c r="J98" i="5"/>
  <c r="K98" i="5" s="1"/>
  <c r="J97" i="5"/>
  <c r="J96" i="5"/>
  <c r="K96" i="5" s="1"/>
  <c r="J92" i="5"/>
  <c r="J91" i="5"/>
  <c r="K91" i="5" s="1"/>
  <c r="J90" i="5"/>
  <c r="J89" i="5"/>
  <c r="K89" i="5" s="1"/>
  <c r="J88" i="5"/>
  <c r="J87" i="5"/>
  <c r="K87" i="5" s="1"/>
  <c r="J86" i="5"/>
  <c r="J85" i="5"/>
  <c r="K85" i="5" s="1"/>
  <c r="J84" i="5"/>
  <c r="J83" i="5"/>
  <c r="K83" i="5" s="1"/>
  <c r="J82" i="5"/>
  <c r="J81" i="5"/>
  <c r="K81" i="5" s="1"/>
  <c r="J79" i="5"/>
  <c r="J78" i="5"/>
  <c r="K78" i="5" s="1"/>
  <c r="J77" i="5"/>
  <c r="J76" i="5"/>
  <c r="K76" i="5" s="1"/>
  <c r="J75" i="5"/>
  <c r="J74" i="5"/>
  <c r="K74" i="5" s="1"/>
  <c r="J73" i="5"/>
  <c r="J72" i="5"/>
  <c r="K72" i="5" s="1"/>
  <c r="S68" i="5"/>
  <c r="T67" i="5"/>
  <c r="S67" i="5"/>
  <c r="S66" i="5"/>
  <c r="S65" i="5"/>
  <c r="T65" i="5" s="1"/>
  <c r="S64" i="5"/>
  <c r="S63" i="5"/>
  <c r="T63" i="5" s="1"/>
  <c r="S62" i="5"/>
  <c r="S61" i="5"/>
  <c r="T61" i="5" s="1"/>
  <c r="S60" i="5"/>
  <c r="S59" i="5"/>
  <c r="T59" i="5" s="1"/>
  <c r="S58" i="5"/>
  <c r="S57" i="5"/>
  <c r="T57" i="5" s="1"/>
  <c r="S55" i="5"/>
  <c r="S54" i="5"/>
  <c r="T54" i="5" s="1"/>
  <c r="S53" i="5"/>
  <c r="S52" i="5"/>
  <c r="T52" i="5" s="1"/>
  <c r="S51" i="5"/>
  <c r="S50" i="5"/>
  <c r="T50" i="5" s="1"/>
  <c r="S49" i="5"/>
  <c r="S48" i="5"/>
  <c r="T48" i="5" s="1"/>
  <c r="J68" i="5"/>
  <c r="J67" i="5"/>
  <c r="K67" i="5" s="1"/>
  <c r="J66" i="5"/>
  <c r="J65" i="5"/>
  <c r="K65" i="5" s="1"/>
  <c r="J64" i="5"/>
  <c r="B34" i="5" s="1"/>
  <c r="H12" i="5" s="1"/>
  <c r="J63" i="5"/>
  <c r="K63" i="5" s="1"/>
  <c r="B32" i="5" l="1"/>
  <c r="B36" i="5"/>
  <c r="B40" i="5"/>
  <c r="B2" i="5"/>
  <c r="B18" i="5"/>
  <c r="H7" i="5" s="1"/>
  <c r="J62" i="5"/>
  <c r="B30" i="5" s="1"/>
  <c r="H11" i="5" s="1"/>
  <c r="J61" i="5"/>
  <c r="J60" i="5"/>
  <c r="B26" i="5" s="1"/>
  <c r="H10" i="5" s="1"/>
  <c r="J59" i="5"/>
  <c r="K59" i="5" s="1"/>
  <c r="J58" i="5"/>
  <c r="B22" i="5" s="1"/>
  <c r="H9" i="5" s="1"/>
  <c r="J57" i="5"/>
  <c r="J55" i="5"/>
  <c r="J54" i="5"/>
  <c r="J53" i="5"/>
  <c r="B14" i="5" s="1"/>
  <c r="H6" i="5" s="1"/>
  <c r="J52" i="5"/>
  <c r="K52" i="5" s="1"/>
  <c r="J51" i="5"/>
  <c r="B10" i="5" s="1"/>
  <c r="H5" i="5" s="1"/>
  <c r="J50" i="5"/>
  <c r="K50" i="5" s="1"/>
  <c r="J49" i="5"/>
  <c r="B6" i="5" s="1"/>
  <c r="H4" i="5" s="1"/>
  <c r="J48" i="5"/>
  <c r="K48" i="5" s="1"/>
  <c r="H15" i="5" l="1"/>
  <c r="F13" i="5"/>
  <c r="F12" i="5"/>
  <c r="F14" i="5"/>
  <c r="K61" i="5"/>
  <c r="B28" i="5"/>
  <c r="F11" i="5" s="1"/>
  <c r="K54" i="5"/>
  <c r="B16" i="5"/>
  <c r="F7" i="5" s="1"/>
  <c r="K57" i="5"/>
  <c r="B20" i="5"/>
  <c r="F9" i="5" s="1"/>
  <c r="B33" i="5"/>
  <c r="B37" i="5"/>
  <c r="B41" i="5"/>
  <c r="B8" i="5"/>
  <c r="F5" i="5" s="1"/>
  <c r="B4" i="5"/>
  <c r="F4" i="5" s="1"/>
  <c r="B24" i="5"/>
  <c r="F10" i="5" s="1"/>
  <c r="B12" i="5"/>
  <c r="F6" i="5" s="1"/>
  <c r="F15" i="5" l="1"/>
  <c r="B25" i="5"/>
  <c r="B13" i="5"/>
  <c r="B5" i="5"/>
  <c r="B9" i="5"/>
  <c r="B29" i="5"/>
  <c r="B17" i="5"/>
  <c r="B21" i="5"/>
</calcChain>
</file>

<file path=xl/sharedStrings.xml><?xml version="1.0" encoding="utf-8"?>
<sst xmlns="http://schemas.openxmlformats.org/spreadsheetml/2006/main" count="559" uniqueCount="44">
  <si>
    <t>Maandag</t>
  </si>
  <si>
    <t>Dinsdag</t>
  </si>
  <si>
    <t>Woensdag</t>
  </si>
  <si>
    <t>Donderdag</t>
  </si>
  <si>
    <t>Vrijdag</t>
  </si>
  <si>
    <t>Mack</t>
  </si>
  <si>
    <t>Zinedine</t>
  </si>
  <si>
    <t>Harold</t>
  </si>
  <si>
    <t>Sven</t>
  </si>
  <si>
    <t>Programmers</t>
  </si>
  <si>
    <t>Artists</t>
  </si>
  <si>
    <t>Michiel</t>
  </si>
  <si>
    <t>Anthony</t>
  </si>
  <si>
    <t>Kevin</t>
  </si>
  <si>
    <t>Overuren:</t>
  </si>
  <si>
    <t>Week 35</t>
  </si>
  <si>
    <t>Totaal officiële uren:</t>
  </si>
  <si>
    <t>Gemiste Uren</t>
  </si>
  <si>
    <t>Totaal Overuren</t>
  </si>
  <si>
    <t>Gemaakte Uren</t>
  </si>
  <si>
    <t>Totaal Uren in week:</t>
  </si>
  <si>
    <t>Totaal Uren gedraaid:</t>
  </si>
  <si>
    <t>Week 36</t>
  </si>
  <si>
    <t>Week 37</t>
  </si>
  <si>
    <t>Week 38</t>
  </si>
  <si>
    <t>Week ??</t>
  </si>
  <si>
    <t>Killian</t>
  </si>
  <si>
    <t>Roos</t>
  </si>
  <si>
    <t>Carlo</t>
  </si>
  <si>
    <t>Namen</t>
  </si>
  <si>
    <t>Percentages</t>
  </si>
  <si>
    <t>Overuren Gebruikt</t>
  </si>
  <si>
    <t>Overuren Over</t>
  </si>
  <si>
    <t>Gemiddeld:</t>
  </si>
  <si>
    <t>Week 39</t>
  </si>
  <si>
    <t>Week 40</t>
  </si>
  <si>
    <t>Week 41</t>
  </si>
  <si>
    <t>Week 43</t>
  </si>
  <si>
    <t>Week 44</t>
  </si>
  <si>
    <t>Kilian is back</t>
  </si>
  <si>
    <t>Kilian is weg</t>
  </si>
  <si>
    <t>Week 45</t>
  </si>
  <si>
    <t>Week 46</t>
  </si>
  <si>
    <t>16 uur voor de pig benis animaties (wel verdient)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</si>
</sst>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7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Dashed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medium">
        <color auto="1"/>
      </top>
      <bottom style="mediumDashed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medium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0">
    <xf numFmtId="0" fontId="0" fillId="0" borderId="0" xfId="0"/>
    <xf numFmtId="0" fontId="0" fillId="0" borderId="4" xfId="0" applyBorder="1"/>
    <xf numFmtId="0" fontId="0" fillId="3" borderId="4" xfId="0" applyFill="1" applyBorder="1"/>
    <xf numFmtId="0" fontId="4" fillId="5" borderId="6" xfId="0" applyFont="1" applyFill="1" applyBorder="1"/>
    <xf numFmtId="0" fontId="4" fillId="2" borderId="5" xfId="0" applyFont="1" applyFill="1" applyBorder="1"/>
    <xf numFmtId="0" fontId="0" fillId="3" borderId="7" xfId="0" applyFill="1" applyBorder="1"/>
    <xf numFmtId="0" fontId="1" fillId="7" borderId="0" xfId="0" applyFont="1" applyFill="1"/>
    <xf numFmtId="0" fontId="0" fillId="7" borderId="3" xfId="0" applyFill="1" applyBorder="1"/>
    <xf numFmtId="0" fontId="0" fillId="8" borderId="8" xfId="0" applyFill="1" applyBorder="1"/>
    <xf numFmtId="0" fontId="1" fillId="8" borderId="9" xfId="0" applyFont="1" applyFill="1" applyBorder="1"/>
    <xf numFmtId="0" fontId="0" fillId="9" borderId="1" xfId="0" applyFill="1" applyBorder="1"/>
    <xf numFmtId="0" fontId="0" fillId="9" borderId="0" xfId="0" applyFill="1"/>
    <xf numFmtId="0" fontId="0" fillId="10" borderId="2" xfId="0" applyFill="1" applyBorder="1"/>
    <xf numFmtId="0" fontId="0" fillId="10" borderId="3" xfId="0" applyFill="1" applyBorder="1"/>
    <xf numFmtId="0" fontId="1" fillId="8" borderId="10" xfId="0" applyFont="1" applyFill="1" applyBorder="1"/>
    <xf numFmtId="0" fontId="0" fillId="8" borderId="11" xfId="0" applyFill="1" applyBorder="1"/>
    <xf numFmtId="0" fontId="3" fillId="6" borderId="12" xfId="0" applyFont="1" applyFill="1" applyBorder="1"/>
    <xf numFmtId="0" fontId="5" fillId="6" borderId="12" xfId="0" applyFont="1" applyFill="1" applyBorder="1"/>
    <xf numFmtId="0" fontId="4" fillId="5" borderId="0" xfId="0" applyFont="1" applyFill="1" applyBorder="1"/>
    <xf numFmtId="0" fontId="4" fillId="5" borderId="13" xfId="0" applyFont="1" applyFill="1" applyBorder="1"/>
    <xf numFmtId="0" fontId="0" fillId="0" borderId="14" xfId="0" applyBorder="1"/>
    <xf numFmtId="0" fontId="0" fillId="3" borderId="15" xfId="0" applyFill="1" applyBorder="1"/>
    <xf numFmtId="0" fontId="0" fillId="3" borderId="14" xfId="0" applyFill="1" applyBorder="1"/>
    <xf numFmtId="0" fontId="4" fillId="2" borderId="16" xfId="0" applyFont="1" applyFill="1" applyBorder="1"/>
    <xf numFmtId="0" fontId="0" fillId="4" borderId="0" xfId="0" applyFill="1" applyBorder="1"/>
    <xf numFmtId="0" fontId="0" fillId="6" borderId="0" xfId="0" applyFill="1" applyBorder="1"/>
    <xf numFmtId="0" fontId="2" fillId="6" borderId="17" xfId="0" applyFont="1" applyFill="1" applyBorder="1"/>
    <xf numFmtId="0" fontId="3" fillId="6" borderId="18" xfId="0" applyFont="1" applyFill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4" fillId="5" borderId="22" xfId="0" applyFont="1" applyFill="1" applyBorder="1"/>
    <xf numFmtId="0" fontId="3" fillId="6" borderId="23" xfId="0" applyFont="1" applyFill="1" applyBorder="1"/>
    <xf numFmtId="0" fontId="0" fillId="0" borderId="24" xfId="0" applyBorder="1"/>
    <xf numFmtId="0" fontId="0" fillId="6" borderId="23" xfId="0" applyFill="1" applyBorder="1"/>
    <xf numFmtId="0" fontId="0" fillId="3" borderId="25" xfId="0" applyFill="1" applyBorder="1"/>
    <xf numFmtId="0" fontId="0" fillId="4" borderId="23" xfId="0" applyFill="1" applyBorder="1"/>
    <xf numFmtId="0" fontId="0" fillId="3" borderId="24" xfId="0" applyFill="1" applyBorder="1"/>
    <xf numFmtId="0" fontId="4" fillId="2" borderId="26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6" borderId="30" xfId="0" applyFill="1" applyBorder="1"/>
    <xf numFmtId="0" fontId="0" fillId="4" borderId="31" xfId="0" applyFill="1" applyBorder="1"/>
    <xf numFmtId="0" fontId="0" fillId="6" borderId="32" xfId="0" applyFill="1" applyBorder="1"/>
    <xf numFmtId="9" fontId="10" fillId="13" borderId="33" xfId="1" applyFont="1" applyFill="1" applyBorder="1"/>
    <xf numFmtId="9" fontId="10" fillId="13" borderId="34" xfId="1" applyFont="1" applyFill="1" applyBorder="1"/>
    <xf numFmtId="9" fontId="10" fillId="13" borderId="35" xfId="1" applyFont="1" applyFill="1" applyBorder="1"/>
    <xf numFmtId="0" fontId="7" fillId="12" borderId="33" xfId="0" applyFont="1" applyFill="1" applyBorder="1"/>
    <xf numFmtId="0" fontId="7" fillId="12" borderId="34" xfId="0" applyFont="1" applyFill="1" applyBorder="1"/>
    <xf numFmtId="0" fontId="7" fillId="12" borderId="35" xfId="0" applyFont="1" applyFill="1" applyBorder="1"/>
    <xf numFmtId="0" fontId="8" fillId="11" borderId="36" xfId="0" applyFont="1" applyFill="1" applyBorder="1"/>
    <xf numFmtId="0" fontId="3" fillId="11" borderId="36" xfId="0" applyFont="1" applyFill="1" applyBorder="1"/>
    <xf numFmtId="0" fontId="11" fillId="14" borderId="36" xfId="0" applyFont="1" applyFill="1" applyBorder="1"/>
    <xf numFmtId="0" fontId="4" fillId="5" borderId="37" xfId="0" applyFont="1" applyFill="1" applyBorder="1"/>
    <xf numFmtId="0" fontId="0" fillId="0" borderId="38" xfId="0" applyBorder="1"/>
    <xf numFmtId="0" fontId="9" fillId="0" borderId="39" xfId="0" applyFont="1" applyBorder="1"/>
    <xf numFmtId="0" fontId="0" fillId="0" borderId="40" xfId="0" applyBorder="1"/>
    <xf numFmtId="0" fontId="9" fillId="0" borderId="41" xfId="0" applyFont="1" applyBorder="1"/>
    <xf numFmtId="0" fontId="0" fillId="0" borderId="42" xfId="0" applyBorder="1"/>
    <xf numFmtId="0" fontId="9" fillId="0" borderId="43" xfId="0" applyFont="1" applyBorder="1"/>
    <xf numFmtId="0" fontId="4" fillId="2" borderId="44" xfId="0" applyFont="1" applyFill="1" applyBorder="1"/>
    <xf numFmtId="0" fontId="0" fillId="0" borderId="45" xfId="0" applyBorder="1"/>
    <xf numFmtId="9" fontId="10" fillId="13" borderId="46" xfId="1" applyFont="1" applyFill="1" applyBorder="1"/>
    <xf numFmtId="0" fontId="7" fillId="12" borderId="46" xfId="0" applyFont="1" applyFill="1" applyBorder="1"/>
    <xf numFmtId="0" fontId="9" fillId="0" borderId="47" xfId="0" applyFont="1" applyBorder="1"/>
    <xf numFmtId="0" fontId="12" fillId="15" borderId="48" xfId="0" applyFont="1" applyFill="1" applyBorder="1"/>
    <xf numFmtId="9" fontId="12" fillId="15" borderId="48" xfId="0" applyNumberFormat="1" applyFont="1" applyFill="1" applyBorder="1"/>
    <xf numFmtId="0" fontId="7" fillId="0" borderId="0" xfId="0" applyFont="1"/>
    <xf numFmtId="0" fontId="13" fillId="0" borderId="0" xfId="0" applyFont="1"/>
  </cellXfs>
  <cellStyles count="2">
    <cellStyle name="Procent" xfId="1" builtinId="5"/>
    <cellStyle name="Standaard" xfId="0" builtinId="0"/>
  </cellStyles>
  <dxfs count="364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9"/>
  <sheetViews>
    <sheetView tabSelected="1" topLeftCell="A286" zoomScaleNormal="100" workbookViewId="0">
      <selection activeCell="I292" sqref="I292"/>
    </sheetView>
  </sheetViews>
  <sheetFormatPr defaultRowHeight="15" x14ac:dyDescent="0.25"/>
  <cols>
    <col min="1" max="1" width="25.140625" bestFit="1" customWidth="1"/>
    <col min="2" max="2" width="8.7109375" bestFit="1" customWidth="1"/>
    <col min="4" max="9" width="14.85546875" customWidth="1"/>
    <col min="10" max="10" width="25.28515625" bestFit="1" customWidth="1"/>
    <col min="11" max="11" width="5" bestFit="1" customWidth="1"/>
    <col min="13" max="18" width="14.85546875" customWidth="1"/>
    <col min="19" max="19" width="25.28515625" customWidth="1"/>
    <col min="20" max="20" width="3.5703125" bestFit="1" customWidth="1"/>
  </cols>
  <sheetData>
    <row r="1" spans="1:8" ht="15.75" thickBot="1" x14ac:dyDescent="0.3"/>
    <row r="2" spans="1:8" ht="24.75" thickTop="1" thickBot="1" x14ac:dyDescent="0.4">
      <c r="A2" s="16" t="s">
        <v>16</v>
      </c>
      <c r="B2" s="17">
        <f>SUM(Totaal_Uren_in_week)</f>
        <v>115</v>
      </c>
      <c r="E2" s="51" t="s">
        <v>29</v>
      </c>
      <c r="F2" s="52" t="s">
        <v>30</v>
      </c>
      <c r="G2" s="53" t="s">
        <v>31</v>
      </c>
      <c r="H2" s="53" t="s">
        <v>32</v>
      </c>
    </row>
    <row r="3" spans="1:8" ht="17.25" thickTop="1" thickBot="1" x14ac:dyDescent="0.3">
      <c r="A3" s="10" t="s">
        <v>6</v>
      </c>
      <c r="E3" s="54" t="s">
        <v>9</v>
      </c>
      <c r="F3" s="3" t="s">
        <v>9</v>
      </c>
      <c r="G3" s="3" t="s">
        <v>9</v>
      </c>
      <c r="H3" s="19" t="s">
        <v>9</v>
      </c>
    </row>
    <row r="4" spans="1:8" ht="15.75" thickBot="1" x14ac:dyDescent="0.3">
      <c r="A4" s="12" t="s">
        <v>19</v>
      </c>
      <c r="B4" s="13">
        <f>SUM(Official_Uren_Zinedine)</f>
        <v>105</v>
      </c>
      <c r="E4" s="55" t="s">
        <v>6</v>
      </c>
      <c r="F4" s="45">
        <f>SUM((B4+G4)/B2)</f>
        <v>0.93043478260869561</v>
      </c>
      <c r="G4" s="48">
        <v>2</v>
      </c>
      <c r="H4" s="56">
        <f>SUM(B6-G4)</f>
        <v>0</v>
      </c>
    </row>
    <row r="5" spans="1:8" ht="15.75" thickBot="1" x14ac:dyDescent="0.3">
      <c r="A5" s="6" t="s">
        <v>17</v>
      </c>
      <c r="B5" s="7">
        <f>SUM(B2)-SUM(B4)</f>
        <v>10</v>
      </c>
      <c r="E5" s="57" t="s">
        <v>7</v>
      </c>
      <c r="F5" s="46">
        <f>SUM((B8+G5)/B2)</f>
        <v>0.94782608695652171</v>
      </c>
      <c r="G5" s="49">
        <v>4</v>
      </c>
      <c r="H5" s="58">
        <f>SUM(B10-G5)</f>
        <v>0</v>
      </c>
    </row>
    <row r="6" spans="1:8" ht="15.75" thickBot="1" x14ac:dyDescent="0.3">
      <c r="A6" s="14" t="s">
        <v>18</v>
      </c>
      <c r="B6" s="15">
        <f>SUM(Totaal_Overuren_Zinedine)</f>
        <v>2</v>
      </c>
      <c r="E6" s="57" t="s">
        <v>8</v>
      </c>
      <c r="F6" s="46">
        <f>SUM((B12+G6)/B2)</f>
        <v>0.9652173913043478</v>
      </c>
      <c r="G6" s="49">
        <v>1</v>
      </c>
      <c r="H6" s="58">
        <f>SUM(B14-G6)</f>
        <v>0</v>
      </c>
    </row>
    <row r="7" spans="1:8" ht="16.5" thickTop="1" thickBot="1" x14ac:dyDescent="0.3">
      <c r="A7" s="10" t="s">
        <v>7</v>
      </c>
      <c r="B7" s="11"/>
      <c r="E7" s="59" t="s">
        <v>5</v>
      </c>
      <c r="F7" s="47">
        <f>SUM((B16+G7)/B2)</f>
        <v>0.9826086956521739</v>
      </c>
      <c r="G7" s="50">
        <v>0</v>
      </c>
      <c r="H7" s="60">
        <f>SUM(B18-G7)</f>
        <v>1</v>
      </c>
    </row>
    <row r="8" spans="1:8" ht="16.5" thickBot="1" x14ac:dyDescent="0.3">
      <c r="A8" s="12" t="s">
        <v>19</v>
      </c>
      <c r="B8" s="13">
        <f>SUM(Official_Uren_Harold)</f>
        <v>105</v>
      </c>
      <c r="E8" s="61" t="s">
        <v>10</v>
      </c>
      <c r="F8" s="4" t="s">
        <v>10</v>
      </c>
      <c r="G8" s="4" t="s">
        <v>10</v>
      </c>
      <c r="H8" s="23" t="s">
        <v>10</v>
      </c>
    </row>
    <row r="9" spans="1:8" ht="15.75" thickBot="1" x14ac:dyDescent="0.3">
      <c r="A9" s="6" t="s">
        <v>17</v>
      </c>
      <c r="B9" s="7">
        <f>SUM(B2)-SUM(B8)</f>
        <v>10</v>
      </c>
      <c r="E9" s="55" t="s">
        <v>11</v>
      </c>
      <c r="F9" s="45">
        <f>SUM((B20+G9)/B2)</f>
        <v>0.85217391304347823</v>
      </c>
      <c r="G9" s="48">
        <v>18</v>
      </c>
      <c r="H9" s="56">
        <f>SUM(B22-G9)</f>
        <v>0</v>
      </c>
    </row>
    <row r="10" spans="1:8" ht="15.75" thickBot="1" x14ac:dyDescent="0.3">
      <c r="A10" s="14" t="s">
        <v>18</v>
      </c>
      <c r="B10" s="15">
        <f>SUM(Totaal_Overuren_Harold)</f>
        <v>4</v>
      </c>
      <c r="E10" s="57" t="s">
        <v>12</v>
      </c>
      <c r="F10" s="46">
        <f>SUM((B24+G10)/B2)</f>
        <v>0.95652173913043481</v>
      </c>
      <c r="G10" s="49">
        <v>2</v>
      </c>
      <c r="H10" s="58">
        <f>SUM(B26-G10)</f>
        <v>0</v>
      </c>
    </row>
    <row r="11" spans="1:8" ht="15.75" thickTop="1" x14ac:dyDescent="0.25">
      <c r="A11" s="10" t="s">
        <v>8</v>
      </c>
      <c r="B11" s="11"/>
      <c r="E11" s="57" t="s">
        <v>13</v>
      </c>
      <c r="F11" s="46">
        <f>SUM((B28+G11)/B2)</f>
        <v>0.97391304347826091</v>
      </c>
      <c r="G11" s="49">
        <v>1</v>
      </c>
      <c r="H11" s="58">
        <f>SUM(B30-G11)</f>
        <v>0</v>
      </c>
    </row>
    <row r="12" spans="1:8" ht="15.75" thickBot="1" x14ac:dyDescent="0.3">
      <c r="A12" s="12" t="s">
        <v>19</v>
      </c>
      <c r="B12" s="13">
        <f>SUM(Official_Uren_Sven)</f>
        <v>110</v>
      </c>
      <c r="E12" s="57" t="s">
        <v>26</v>
      </c>
      <c r="F12" s="46">
        <f>SUM((B32+G12)/B2)</f>
        <v>1</v>
      </c>
      <c r="G12" s="49">
        <v>9</v>
      </c>
      <c r="H12" s="58">
        <f>SUM(B34-G12)</f>
        <v>0</v>
      </c>
    </row>
    <row r="13" spans="1:8" ht="15.75" thickBot="1" x14ac:dyDescent="0.3">
      <c r="A13" s="6" t="s">
        <v>17</v>
      </c>
      <c r="B13" s="7">
        <f>SUM(B2)-SUM(B12)</f>
        <v>5</v>
      </c>
      <c r="E13" s="57" t="s">
        <v>27</v>
      </c>
      <c r="F13" s="46">
        <f>SUM((B36+G13)/B2)</f>
        <v>0.93043478260869561</v>
      </c>
      <c r="G13" s="49">
        <v>1</v>
      </c>
      <c r="H13" s="58">
        <f>SUM(B38-G13)</f>
        <v>0</v>
      </c>
    </row>
    <row r="14" spans="1:8" ht="15.75" thickBot="1" x14ac:dyDescent="0.3">
      <c r="A14" s="14" t="s">
        <v>18</v>
      </c>
      <c r="B14" s="15">
        <f>SUM(Totaal_Overuren_Sven)</f>
        <v>1</v>
      </c>
      <c r="E14" s="62" t="s">
        <v>28</v>
      </c>
      <c r="F14" s="63">
        <f>SUM((B40+G14)/B2)</f>
        <v>0.91304347826086951</v>
      </c>
      <c r="G14" s="64">
        <v>10</v>
      </c>
      <c r="H14" s="65">
        <f>SUM(B42-G14)</f>
        <v>0</v>
      </c>
    </row>
    <row r="15" spans="1:8" ht="16.5" thickTop="1" thickBot="1" x14ac:dyDescent="0.3">
      <c r="A15" s="10" t="s">
        <v>5</v>
      </c>
      <c r="B15" s="11"/>
      <c r="E15" s="66" t="s">
        <v>33</v>
      </c>
      <c r="F15" s="67">
        <f>AVERAGE(F4,F5,F6,F7,F9,F10,F11,F12,F13,F14)</f>
        <v>0.94521739130434779</v>
      </c>
      <c r="G15" s="66">
        <f>AVERAGE(G4,G5,G6,G7,G9,G10,G11,G12,G13,G14)</f>
        <v>4.8</v>
      </c>
      <c r="H15" s="66">
        <f>AVERAGE(H4,H5,H6,H7,H9,H10,H11,H12,H13,H14)</f>
        <v>0.1</v>
      </c>
    </row>
    <row r="16" spans="1:8" ht="15.75" thickBot="1" x14ac:dyDescent="0.3">
      <c r="A16" s="12" t="s">
        <v>19</v>
      </c>
      <c r="B16" s="13">
        <f>SUM(Official_Uren_Mack)</f>
        <v>113</v>
      </c>
    </row>
    <row r="17" spans="1:2" ht="15.75" thickBot="1" x14ac:dyDescent="0.3">
      <c r="A17" s="6" t="s">
        <v>17</v>
      </c>
      <c r="B17" s="7">
        <f>SUM(B2)-SUM(B16)</f>
        <v>2</v>
      </c>
    </row>
    <row r="18" spans="1:2" ht="15.75" thickBot="1" x14ac:dyDescent="0.3">
      <c r="A18" s="14" t="s">
        <v>18</v>
      </c>
      <c r="B18" s="15">
        <f>SUM(Totaal_Overuren_Mack)</f>
        <v>1</v>
      </c>
    </row>
    <row r="19" spans="1:2" ht="15.75" thickTop="1" x14ac:dyDescent="0.25">
      <c r="A19" s="10" t="s">
        <v>11</v>
      </c>
      <c r="B19" s="11"/>
    </row>
    <row r="20" spans="1:2" ht="15.75" thickBot="1" x14ac:dyDescent="0.3">
      <c r="A20" s="12" t="s">
        <v>19</v>
      </c>
      <c r="B20" s="13">
        <f>SUM(Official_Uren_Michiel)</f>
        <v>80</v>
      </c>
    </row>
    <row r="21" spans="1:2" ht="15.75" thickBot="1" x14ac:dyDescent="0.3">
      <c r="A21" s="6" t="s">
        <v>17</v>
      </c>
      <c r="B21" s="7">
        <f>SUM(B2)-SUM(B20)</f>
        <v>35</v>
      </c>
    </row>
    <row r="22" spans="1:2" ht="15.75" thickBot="1" x14ac:dyDescent="0.3">
      <c r="A22" s="14" t="s">
        <v>18</v>
      </c>
      <c r="B22" s="15">
        <f>SUM(Totaal_Overuren_Michiel)</f>
        <v>18</v>
      </c>
    </row>
    <row r="23" spans="1:2" ht="15.75" thickTop="1" x14ac:dyDescent="0.25">
      <c r="A23" s="10" t="s">
        <v>12</v>
      </c>
      <c r="B23" s="11"/>
    </row>
    <row r="24" spans="1:2" ht="15.75" thickBot="1" x14ac:dyDescent="0.3">
      <c r="A24" s="12" t="s">
        <v>19</v>
      </c>
      <c r="B24" s="13">
        <f>SUM(Official_Uren_Anthony)</f>
        <v>108</v>
      </c>
    </row>
    <row r="25" spans="1:2" ht="15.75" thickBot="1" x14ac:dyDescent="0.3">
      <c r="A25" s="6" t="s">
        <v>17</v>
      </c>
      <c r="B25" s="7">
        <f>SUM(B2)-SUM(B24)</f>
        <v>7</v>
      </c>
    </row>
    <row r="26" spans="1:2" ht="15.75" thickBot="1" x14ac:dyDescent="0.3">
      <c r="A26" s="14" t="s">
        <v>18</v>
      </c>
      <c r="B26" s="15">
        <f>SUM(Totaal_Overuren_Anthony)</f>
        <v>2</v>
      </c>
    </row>
    <row r="27" spans="1:2" ht="15.75" thickTop="1" x14ac:dyDescent="0.25">
      <c r="A27" s="10" t="s">
        <v>13</v>
      </c>
      <c r="B27" s="11"/>
    </row>
    <row r="28" spans="1:2" ht="15.75" thickBot="1" x14ac:dyDescent="0.3">
      <c r="A28" s="12" t="s">
        <v>19</v>
      </c>
      <c r="B28" s="13">
        <f>SUM(Official_Uren_Kevin)</f>
        <v>111</v>
      </c>
    </row>
    <row r="29" spans="1:2" ht="15.75" thickBot="1" x14ac:dyDescent="0.3">
      <c r="A29" s="6" t="s">
        <v>17</v>
      </c>
      <c r="B29" s="7">
        <f>SUM(B2)-SUM(B28)</f>
        <v>4</v>
      </c>
    </row>
    <row r="30" spans="1:2" x14ac:dyDescent="0.25">
      <c r="A30" s="9" t="s">
        <v>18</v>
      </c>
      <c r="B30" s="8">
        <f>SUM(Totaal_Overuren_Kevin)</f>
        <v>1</v>
      </c>
    </row>
    <row r="31" spans="1:2" x14ac:dyDescent="0.25">
      <c r="A31" s="10" t="s">
        <v>26</v>
      </c>
      <c r="B31" s="11"/>
    </row>
    <row r="32" spans="1:2" ht="15.75" thickBot="1" x14ac:dyDescent="0.3">
      <c r="A32" s="12" t="s">
        <v>19</v>
      </c>
      <c r="B32" s="13">
        <f>SUM(Official_Uren_Killian)</f>
        <v>106</v>
      </c>
    </row>
    <row r="33" spans="1:20" ht="15.75" thickBot="1" x14ac:dyDescent="0.3">
      <c r="A33" s="6" t="s">
        <v>17</v>
      </c>
      <c r="B33" s="7">
        <f>SUM(B2)-SUM(B32)</f>
        <v>9</v>
      </c>
    </row>
    <row r="34" spans="1:20" ht="15.75" thickBot="1" x14ac:dyDescent="0.3">
      <c r="A34" s="14" t="s">
        <v>18</v>
      </c>
      <c r="B34" s="15">
        <f>SUM(Totaal_Overuren_Kilian)</f>
        <v>9</v>
      </c>
    </row>
    <row r="35" spans="1:20" ht="15.75" thickTop="1" x14ac:dyDescent="0.25">
      <c r="A35" s="10" t="s">
        <v>27</v>
      </c>
      <c r="B35" s="11"/>
    </row>
    <row r="36" spans="1:20" ht="15.75" thickBot="1" x14ac:dyDescent="0.3">
      <c r="A36" s="12" t="s">
        <v>19</v>
      </c>
      <c r="B36" s="13">
        <f>SUM(Official_Uren_Roos)</f>
        <v>106</v>
      </c>
    </row>
    <row r="37" spans="1:20" ht="15.75" thickBot="1" x14ac:dyDescent="0.3">
      <c r="A37" s="6" t="s">
        <v>17</v>
      </c>
      <c r="B37" s="7">
        <f>SUM(B2)-SUM(B36)</f>
        <v>9</v>
      </c>
    </row>
    <row r="38" spans="1:20" x14ac:dyDescent="0.25">
      <c r="A38" s="9" t="s">
        <v>18</v>
      </c>
      <c r="B38" s="8">
        <f>SUM(Totaal_Overuren_Roos)</f>
        <v>1</v>
      </c>
    </row>
    <row r="39" spans="1:20" x14ac:dyDescent="0.25">
      <c r="A39" s="10" t="s">
        <v>28</v>
      </c>
      <c r="B39" s="11"/>
    </row>
    <row r="40" spans="1:20" ht="15.75" thickBot="1" x14ac:dyDescent="0.3">
      <c r="A40" s="12" t="s">
        <v>19</v>
      </c>
      <c r="B40" s="13">
        <f>SUM(Official_Uren_Carlo)</f>
        <v>95</v>
      </c>
    </row>
    <row r="41" spans="1:20" ht="15.75" thickBot="1" x14ac:dyDescent="0.3">
      <c r="A41" s="6" t="s">
        <v>17</v>
      </c>
      <c r="B41" s="7">
        <f>SUM(B2)-SUM(B40)</f>
        <v>20</v>
      </c>
    </row>
    <row r="42" spans="1:20" x14ac:dyDescent="0.25">
      <c r="A42" s="9" t="s">
        <v>18</v>
      </c>
      <c r="B42" s="8">
        <f>SUM(Totaal_Overuren_Carlo)</f>
        <v>10</v>
      </c>
    </row>
    <row r="46" spans="1:20" ht="27" thickBot="1" x14ac:dyDescent="0.45">
      <c r="D46" s="26" t="s">
        <v>15</v>
      </c>
      <c r="E46" s="27" t="s">
        <v>0</v>
      </c>
      <c r="F46" s="27" t="s">
        <v>1</v>
      </c>
      <c r="G46" s="27" t="s">
        <v>2</v>
      </c>
      <c r="H46" s="27" t="s">
        <v>3</v>
      </c>
      <c r="I46" s="28" t="s">
        <v>4</v>
      </c>
      <c r="J46" s="29" t="s">
        <v>20</v>
      </c>
      <c r="K46" s="30">
        <v>2</v>
      </c>
      <c r="M46" s="26" t="s">
        <v>25</v>
      </c>
      <c r="N46" s="27" t="s">
        <v>0</v>
      </c>
      <c r="O46" s="27" t="s">
        <v>1</v>
      </c>
      <c r="P46" s="27" t="s">
        <v>2</v>
      </c>
      <c r="Q46" s="27" t="s">
        <v>3</v>
      </c>
      <c r="R46" s="28" t="s">
        <v>4</v>
      </c>
      <c r="S46" s="29" t="s">
        <v>20</v>
      </c>
      <c r="T46" s="30">
        <v>0</v>
      </c>
    </row>
    <row r="47" spans="1:20" ht="19.5" thickBot="1" x14ac:dyDescent="0.35">
      <c r="D47" s="31" t="s">
        <v>9</v>
      </c>
      <c r="E47" s="3" t="s">
        <v>9</v>
      </c>
      <c r="F47" s="3" t="s">
        <v>9</v>
      </c>
      <c r="G47" s="3" t="s">
        <v>9</v>
      </c>
      <c r="H47" s="3" t="s">
        <v>9</v>
      </c>
      <c r="I47" s="19" t="s">
        <v>9</v>
      </c>
      <c r="J47" s="18" t="s">
        <v>21</v>
      </c>
      <c r="K47" s="32"/>
      <c r="M47" s="31" t="s">
        <v>9</v>
      </c>
      <c r="N47" s="3" t="s">
        <v>9</v>
      </c>
      <c r="O47" s="3" t="s">
        <v>9</v>
      </c>
      <c r="P47" s="3" t="s">
        <v>9</v>
      </c>
      <c r="Q47" s="3" t="s">
        <v>9</v>
      </c>
      <c r="R47" s="19" t="s">
        <v>9</v>
      </c>
      <c r="S47" s="18" t="s">
        <v>21</v>
      </c>
      <c r="T47" s="32"/>
    </row>
    <row r="48" spans="1:20" x14ac:dyDescent="0.25">
      <c r="D48" s="33" t="s">
        <v>6</v>
      </c>
      <c r="E48" s="1">
        <v>0</v>
      </c>
      <c r="F48" s="1">
        <v>0</v>
      </c>
      <c r="G48" s="1">
        <v>0</v>
      </c>
      <c r="H48" s="1">
        <v>2</v>
      </c>
      <c r="I48" s="20">
        <v>0</v>
      </c>
      <c r="J48" s="24">
        <f t="shared" ref="J48:J55" si="0">SUM(E48+F48+G48+H48+I48)</f>
        <v>2</v>
      </c>
      <c r="K48" s="34">
        <f>SUM(K46-J48)</f>
        <v>0</v>
      </c>
      <c r="M48" s="33" t="s">
        <v>6</v>
      </c>
      <c r="N48" s="1">
        <v>0</v>
      </c>
      <c r="O48" s="1">
        <v>0</v>
      </c>
      <c r="P48" s="1">
        <v>0</v>
      </c>
      <c r="Q48" s="1">
        <v>0</v>
      </c>
      <c r="R48" s="20">
        <v>0</v>
      </c>
      <c r="S48" s="24">
        <f t="shared" ref="S48:S55" si="1">SUM(N48+O48+P48+Q48+R48)</f>
        <v>0</v>
      </c>
      <c r="T48" s="34">
        <f>SUM(T46-S48)</f>
        <v>0</v>
      </c>
    </row>
    <row r="49" spans="4:20" ht="15.75" thickBot="1" x14ac:dyDescent="0.3">
      <c r="D49" s="35" t="s">
        <v>14</v>
      </c>
      <c r="E49" s="5"/>
      <c r="F49" s="5"/>
      <c r="G49" s="5"/>
      <c r="H49" s="5"/>
      <c r="I49" s="21"/>
      <c r="J49" s="25">
        <f t="shared" si="0"/>
        <v>0</v>
      </c>
      <c r="K49" s="36"/>
      <c r="M49" s="35" t="s">
        <v>14</v>
      </c>
      <c r="N49" s="5"/>
      <c r="O49" s="5"/>
      <c r="P49" s="5"/>
      <c r="Q49" s="5"/>
      <c r="R49" s="21"/>
      <c r="S49" s="25">
        <f t="shared" si="1"/>
        <v>0</v>
      </c>
      <c r="T49" s="36"/>
    </row>
    <row r="50" spans="4:20" ht="15.75" thickTop="1" x14ac:dyDescent="0.25">
      <c r="D50" s="33" t="s">
        <v>7</v>
      </c>
      <c r="E50" s="1">
        <v>0</v>
      </c>
      <c r="F50" s="1">
        <v>0</v>
      </c>
      <c r="G50" s="1">
        <v>0</v>
      </c>
      <c r="H50" s="1">
        <v>2</v>
      </c>
      <c r="I50" s="20">
        <v>0</v>
      </c>
      <c r="J50" s="24">
        <f t="shared" si="0"/>
        <v>2</v>
      </c>
      <c r="K50" s="34">
        <f>SUM(K46-J50)</f>
        <v>0</v>
      </c>
      <c r="M50" s="33" t="s">
        <v>7</v>
      </c>
      <c r="N50" s="1">
        <v>0</v>
      </c>
      <c r="O50" s="1">
        <v>0</v>
      </c>
      <c r="P50" s="1">
        <v>0</v>
      </c>
      <c r="Q50" s="1">
        <v>0</v>
      </c>
      <c r="R50" s="20">
        <v>0</v>
      </c>
      <c r="S50" s="24">
        <f t="shared" si="1"/>
        <v>0</v>
      </c>
      <c r="T50" s="34">
        <f>SUM(T46-S50)</f>
        <v>0</v>
      </c>
    </row>
    <row r="51" spans="4:20" ht="15.75" thickBot="1" x14ac:dyDescent="0.3">
      <c r="D51" s="35" t="s">
        <v>14</v>
      </c>
      <c r="E51" s="5"/>
      <c r="F51" s="5"/>
      <c r="G51" s="5"/>
      <c r="H51" s="5"/>
      <c r="I51" s="21"/>
      <c r="J51" s="25">
        <f t="shared" si="0"/>
        <v>0</v>
      </c>
      <c r="K51" s="36"/>
      <c r="M51" s="35" t="s">
        <v>14</v>
      </c>
      <c r="N51" s="5"/>
      <c r="O51" s="5"/>
      <c r="P51" s="5"/>
      <c r="Q51" s="5"/>
      <c r="R51" s="21"/>
      <c r="S51" s="25">
        <f t="shared" si="1"/>
        <v>0</v>
      </c>
      <c r="T51" s="36"/>
    </row>
    <row r="52" spans="4:20" ht="15.75" thickTop="1" x14ac:dyDescent="0.25">
      <c r="D52" s="33" t="s">
        <v>8</v>
      </c>
      <c r="E52" s="1">
        <v>0</v>
      </c>
      <c r="F52" s="1">
        <v>0</v>
      </c>
      <c r="G52" s="1">
        <v>0</v>
      </c>
      <c r="H52" s="1">
        <v>2</v>
      </c>
      <c r="I52" s="20">
        <v>0</v>
      </c>
      <c r="J52" s="24">
        <f t="shared" si="0"/>
        <v>2</v>
      </c>
      <c r="K52" s="34">
        <f>SUM(K46-J52)</f>
        <v>0</v>
      </c>
      <c r="M52" s="33" t="s">
        <v>8</v>
      </c>
      <c r="N52" s="1">
        <v>0</v>
      </c>
      <c r="O52" s="1">
        <v>0</v>
      </c>
      <c r="P52" s="1">
        <v>0</v>
      </c>
      <c r="Q52" s="1">
        <v>0</v>
      </c>
      <c r="R52" s="20">
        <v>0</v>
      </c>
      <c r="S52" s="24">
        <f t="shared" si="1"/>
        <v>0</v>
      </c>
      <c r="T52" s="34">
        <f>SUM(T46-S52)</f>
        <v>0</v>
      </c>
    </row>
    <row r="53" spans="4:20" ht="15.75" thickBot="1" x14ac:dyDescent="0.3">
      <c r="D53" s="35" t="s">
        <v>14</v>
      </c>
      <c r="E53" s="5"/>
      <c r="F53" s="5"/>
      <c r="G53" s="5"/>
      <c r="H53" s="5"/>
      <c r="I53" s="21"/>
      <c r="J53" s="25">
        <f t="shared" si="0"/>
        <v>0</v>
      </c>
      <c r="K53" s="36"/>
      <c r="M53" s="35" t="s">
        <v>14</v>
      </c>
      <c r="N53" s="5"/>
      <c r="O53" s="5"/>
      <c r="P53" s="5"/>
      <c r="Q53" s="5"/>
      <c r="R53" s="21"/>
      <c r="S53" s="25">
        <f t="shared" si="1"/>
        <v>0</v>
      </c>
      <c r="T53" s="36"/>
    </row>
    <row r="54" spans="4:20" ht="15.75" thickTop="1" x14ac:dyDescent="0.25">
      <c r="D54" s="33" t="s">
        <v>5</v>
      </c>
      <c r="E54" s="1">
        <v>0</v>
      </c>
      <c r="F54" s="1">
        <v>0</v>
      </c>
      <c r="G54" s="1">
        <v>0</v>
      </c>
      <c r="H54" s="1">
        <v>2</v>
      </c>
      <c r="I54" s="20">
        <v>0</v>
      </c>
      <c r="J54" s="24">
        <f t="shared" si="0"/>
        <v>2</v>
      </c>
      <c r="K54" s="34">
        <f>SUM(K46-J54)</f>
        <v>0</v>
      </c>
      <c r="M54" s="33" t="s">
        <v>5</v>
      </c>
      <c r="N54" s="1">
        <v>0</v>
      </c>
      <c r="O54" s="1">
        <v>0</v>
      </c>
      <c r="P54" s="1">
        <v>0</v>
      </c>
      <c r="Q54" s="1">
        <v>0</v>
      </c>
      <c r="R54" s="20">
        <v>0</v>
      </c>
      <c r="S54" s="24">
        <f t="shared" si="1"/>
        <v>0</v>
      </c>
      <c r="T54" s="34">
        <f>SUM(T46-S54)</f>
        <v>0</v>
      </c>
    </row>
    <row r="55" spans="4:20" ht="15.75" thickBot="1" x14ac:dyDescent="0.3">
      <c r="D55" s="37" t="s">
        <v>14</v>
      </c>
      <c r="E55" s="2"/>
      <c r="F55" s="2"/>
      <c r="G55" s="2"/>
      <c r="H55" s="2"/>
      <c r="I55" s="22"/>
      <c r="J55" s="25">
        <f t="shared" si="0"/>
        <v>0</v>
      </c>
      <c r="K55" s="36"/>
      <c r="M55" s="37" t="s">
        <v>14</v>
      </c>
      <c r="N55" s="2"/>
      <c r="O55" s="2"/>
      <c r="P55" s="2"/>
      <c r="Q55" s="2"/>
      <c r="R55" s="22"/>
      <c r="S55" s="25">
        <f t="shared" si="1"/>
        <v>0</v>
      </c>
      <c r="T55" s="36"/>
    </row>
    <row r="56" spans="4:20" ht="16.5" thickBot="1" x14ac:dyDescent="0.3">
      <c r="D56" s="38" t="s">
        <v>10</v>
      </c>
      <c r="E56" s="4" t="s">
        <v>10</v>
      </c>
      <c r="F56" s="4" t="s">
        <v>10</v>
      </c>
      <c r="G56" s="4" t="s">
        <v>10</v>
      </c>
      <c r="H56" s="4" t="s">
        <v>10</v>
      </c>
      <c r="I56" s="23" t="s">
        <v>10</v>
      </c>
      <c r="J56" s="18" t="s">
        <v>21</v>
      </c>
      <c r="K56" s="34"/>
      <c r="M56" s="38" t="s">
        <v>10</v>
      </c>
      <c r="N56" s="4" t="s">
        <v>10</v>
      </c>
      <c r="O56" s="4" t="s">
        <v>10</v>
      </c>
      <c r="P56" s="4" t="s">
        <v>10</v>
      </c>
      <c r="Q56" s="4" t="s">
        <v>10</v>
      </c>
      <c r="R56" s="23" t="s">
        <v>10</v>
      </c>
      <c r="S56" s="18" t="s">
        <v>21</v>
      </c>
      <c r="T56" s="34"/>
    </row>
    <row r="57" spans="4:20" x14ac:dyDescent="0.25">
      <c r="D57" s="33" t="s">
        <v>11</v>
      </c>
      <c r="E57" s="1">
        <v>0</v>
      </c>
      <c r="F57" s="1">
        <v>0</v>
      </c>
      <c r="G57" s="1">
        <v>0</v>
      </c>
      <c r="H57" s="1">
        <v>2</v>
      </c>
      <c r="I57" s="20">
        <v>0</v>
      </c>
      <c r="J57" s="24">
        <f t="shared" ref="J57:J68" si="2">SUM(E57+F57+G57+H57+I57)</f>
        <v>2</v>
      </c>
      <c r="K57" s="34">
        <f>SUM(K46-J57)</f>
        <v>0</v>
      </c>
      <c r="M57" s="33" t="s">
        <v>11</v>
      </c>
      <c r="N57" s="1">
        <v>0</v>
      </c>
      <c r="O57" s="1">
        <v>0</v>
      </c>
      <c r="P57" s="1">
        <v>0</v>
      </c>
      <c r="Q57" s="1">
        <v>0</v>
      </c>
      <c r="R57" s="20">
        <v>0</v>
      </c>
      <c r="S57" s="24">
        <f t="shared" ref="S57:S68" si="3">SUM(N57+O57+P57+Q57+R57)</f>
        <v>0</v>
      </c>
      <c r="T57" s="34">
        <f>SUM(T46-S57)</f>
        <v>0</v>
      </c>
    </row>
    <row r="58" spans="4:20" ht="15.75" thickBot="1" x14ac:dyDescent="0.3">
      <c r="D58" s="35" t="s">
        <v>14</v>
      </c>
      <c r="E58" s="5"/>
      <c r="F58" s="5"/>
      <c r="G58" s="5"/>
      <c r="H58" s="5"/>
      <c r="I58" s="21"/>
      <c r="J58" s="25">
        <f t="shared" si="2"/>
        <v>0</v>
      </c>
      <c r="K58" s="36"/>
      <c r="M58" s="35" t="s">
        <v>14</v>
      </c>
      <c r="N58" s="5"/>
      <c r="O58" s="5"/>
      <c r="P58" s="5"/>
      <c r="Q58" s="5"/>
      <c r="R58" s="21"/>
      <c r="S58" s="25">
        <f t="shared" si="3"/>
        <v>0</v>
      </c>
      <c r="T58" s="36"/>
    </row>
    <row r="59" spans="4:20" ht="15.75" thickTop="1" x14ac:dyDescent="0.25">
      <c r="D59" s="33" t="s">
        <v>12</v>
      </c>
      <c r="E59" s="1">
        <v>0</v>
      </c>
      <c r="F59" s="1">
        <v>0</v>
      </c>
      <c r="G59" s="1">
        <v>0</v>
      </c>
      <c r="H59" s="1">
        <v>2</v>
      </c>
      <c r="I59" s="20">
        <v>0</v>
      </c>
      <c r="J59" s="24">
        <f t="shared" si="2"/>
        <v>2</v>
      </c>
      <c r="K59" s="34">
        <f>SUM(K46-J59)</f>
        <v>0</v>
      </c>
      <c r="M59" s="33" t="s">
        <v>12</v>
      </c>
      <c r="N59" s="1">
        <v>0</v>
      </c>
      <c r="O59" s="1">
        <v>0</v>
      </c>
      <c r="P59" s="1">
        <v>0</v>
      </c>
      <c r="Q59" s="1">
        <v>0</v>
      </c>
      <c r="R59" s="20">
        <v>0</v>
      </c>
      <c r="S59" s="24">
        <f t="shared" si="3"/>
        <v>0</v>
      </c>
      <c r="T59" s="34">
        <f>SUM(T46-S59)</f>
        <v>0</v>
      </c>
    </row>
    <row r="60" spans="4:20" ht="15.75" thickBot="1" x14ac:dyDescent="0.3">
      <c r="D60" s="35" t="s">
        <v>14</v>
      </c>
      <c r="E60" s="5"/>
      <c r="F60" s="5"/>
      <c r="G60" s="5"/>
      <c r="H60" s="5"/>
      <c r="I60" s="21"/>
      <c r="J60" s="25">
        <f t="shared" si="2"/>
        <v>0</v>
      </c>
      <c r="K60" s="36"/>
      <c r="M60" s="35" t="s">
        <v>14</v>
      </c>
      <c r="N60" s="5"/>
      <c r="O60" s="5"/>
      <c r="P60" s="5"/>
      <c r="Q60" s="5"/>
      <c r="R60" s="21"/>
      <c r="S60" s="25">
        <f t="shared" si="3"/>
        <v>0</v>
      </c>
      <c r="T60" s="36"/>
    </row>
    <row r="61" spans="4:20" ht="15.75" thickTop="1" x14ac:dyDescent="0.25">
      <c r="D61" s="33" t="s">
        <v>13</v>
      </c>
      <c r="E61" s="1">
        <v>0</v>
      </c>
      <c r="F61" s="1">
        <v>0</v>
      </c>
      <c r="G61" s="1">
        <v>0</v>
      </c>
      <c r="H61" s="1">
        <v>2</v>
      </c>
      <c r="I61" s="20">
        <v>0</v>
      </c>
      <c r="J61" s="24">
        <f t="shared" si="2"/>
        <v>2</v>
      </c>
      <c r="K61" s="34">
        <f>SUM(K46-J61)</f>
        <v>0</v>
      </c>
      <c r="M61" s="33" t="s">
        <v>13</v>
      </c>
      <c r="N61" s="1">
        <v>0</v>
      </c>
      <c r="O61" s="1">
        <v>0</v>
      </c>
      <c r="P61" s="1">
        <v>0</v>
      </c>
      <c r="Q61" s="1">
        <v>0</v>
      </c>
      <c r="R61" s="20">
        <v>0</v>
      </c>
      <c r="S61" s="24">
        <f t="shared" si="3"/>
        <v>0</v>
      </c>
      <c r="T61" s="34">
        <f>SUM(T46-S61)</f>
        <v>0</v>
      </c>
    </row>
    <row r="62" spans="4:20" ht="15.75" thickBot="1" x14ac:dyDescent="0.3">
      <c r="D62" s="35" t="s">
        <v>14</v>
      </c>
      <c r="E62" s="5"/>
      <c r="F62" s="5"/>
      <c r="G62" s="5"/>
      <c r="H62" s="5"/>
      <c r="I62" s="21"/>
      <c r="J62" s="44">
        <f t="shared" si="2"/>
        <v>0</v>
      </c>
      <c r="K62" s="36"/>
      <c r="M62" s="35" t="s">
        <v>14</v>
      </c>
      <c r="N62" s="5"/>
      <c r="O62" s="5"/>
      <c r="P62" s="5"/>
      <c r="Q62" s="5"/>
      <c r="R62" s="21"/>
      <c r="S62" s="44">
        <f t="shared" si="3"/>
        <v>0</v>
      </c>
      <c r="T62" s="36"/>
    </row>
    <row r="63" spans="4:20" ht="15.75" thickTop="1" x14ac:dyDescent="0.25">
      <c r="D63" s="33" t="s">
        <v>26</v>
      </c>
      <c r="E63" s="1">
        <v>0</v>
      </c>
      <c r="F63" s="1">
        <v>0</v>
      </c>
      <c r="G63" s="1">
        <v>0</v>
      </c>
      <c r="H63" s="1">
        <v>2</v>
      </c>
      <c r="I63" s="20">
        <v>0</v>
      </c>
      <c r="J63" s="24">
        <f t="shared" si="2"/>
        <v>2</v>
      </c>
      <c r="K63" s="34">
        <f>SUM(K46-J63)</f>
        <v>0</v>
      </c>
      <c r="M63" s="33" t="s">
        <v>26</v>
      </c>
      <c r="N63" s="1">
        <v>0</v>
      </c>
      <c r="O63" s="1">
        <v>0</v>
      </c>
      <c r="P63" s="1">
        <v>0</v>
      </c>
      <c r="Q63" s="1">
        <v>0</v>
      </c>
      <c r="R63" s="20">
        <v>0</v>
      </c>
      <c r="S63" s="24">
        <f t="shared" si="3"/>
        <v>0</v>
      </c>
      <c r="T63" s="34">
        <f>SUM(T46-S63)</f>
        <v>0</v>
      </c>
    </row>
    <row r="64" spans="4:20" ht="15.75" thickBot="1" x14ac:dyDescent="0.3">
      <c r="D64" s="35" t="s">
        <v>14</v>
      </c>
      <c r="E64" s="5"/>
      <c r="F64" s="5"/>
      <c r="G64" s="5"/>
      <c r="H64" s="5"/>
      <c r="I64" s="21"/>
      <c r="J64" s="44">
        <f t="shared" si="2"/>
        <v>0</v>
      </c>
      <c r="K64" s="36"/>
      <c r="M64" s="35" t="s">
        <v>14</v>
      </c>
      <c r="N64" s="5"/>
      <c r="O64" s="5"/>
      <c r="P64" s="5"/>
      <c r="Q64" s="5"/>
      <c r="R64" s="21"/>
      <c r="S64" s="44">
        <f t="shared" si="3"/>
        <v>0</v>
      </c>
      <c r="T64" s="36"/>
    </row>
    <row r="65" spans="4:20" ht="15.75" thickTop="1" x14ac:dyDescent="0.25">
      <c r="D65" s="33" t="s">
        <v>27</v>
      </c>
      <c r="E65" s="1">
        <v>0</v>
      </c>
      <c r="F65" s="1">
        <v>0</v>
      </c>
      <c r="G65" s="1">
        <v>0</v>
      </c>
      <c r="H65" s="1">
        <v>2</v>
      </c>
      <c r="I65" s="20">
        <v>0</v>
      </c>
      <c r="J65" s="24">
        <f t="shared" si="2"/>
        <v>2</v>
      </c>
      <c r="K65" s="34">
        <f>SUM(K46-J65)</f>
        <v>0</v>
      </c>
      <c r="M65" s="33" t="s">
        <v>27</v>
      </c>
      <c r="N65" s="1">
        <v>0</v>
      </c>
      <c r="O65" s="1">
        <v>0</v>
      </c>
      <c r="P65" s="1">
        <v>0</v>
      </c>
      <c r="Q65" s="1">
        <v>0</v>
      </c>
      <c r="R65" s="20">
        <v>0</v>
      </c>
      <c r="S65" s="24">
        <f t="shared" si="3"/>
        <v>0</v>
      </c>
      <c r="T65" s="34">
        <f>SUM(T46-S65)</f>
        <v>0</v>
      </c>
    </row>
    <row r="66" spans="4:20" ht="15.75" thickBot="1" x14ac:dyDescent="0.3">
      <c r="D66" s="35" t="s">
        <v>14</v>
      </c>
      <c r="E66" s="5"/>
      <c r="F66" s="5"/>
      <c r="G66" s="5"/>
      <c r="H66" s="5"/>
      <c r="I66" s="21"/>
      <c r="J66" s="44">
        <f t="shared" si="2"/>
        <v>0</v>
      </c>
      <c r="K66" s="36"/>
      <c r="M66" s="35" t="s">
        <v>14</v>
      </c>
      <c r="N66" s="5"/>
      <c r="O66" s="5"/>
      <c r="P66" s="5"/>
      <c r="Q66" s="5"/>
      <c r="R66" s="21"/>
      <c r="S66" s="44">
        <f t="shared" si="3"/>
        <v>0</v>
      </c>
      <c r="T66" s="36"/>
    </row>
    <row r="67" spans="4:20" ht="15.75" thickTop="1" x14ac:dyDescent="0.25">
      <c r="D67" s="33" t="s">
        <v>28</v>
      </c>
      <c r="E67" s="1">
        <v>0</v>
      </c>
      <c r="F67" s="1">
        <v>0</v>
      </c>
      <c r="G67" s="1">
        <v>0</v>
      </c>
      <c r="H67" s="1">
        <v>2</v>
      </c>
      <c r="I67" s="20">
        <v>0</v>
      </c>
      <c r="J67" s="24">
        <f t="shared" si="2"/>
        <v>2</v>
      </c>
      <c r="K67" s="34">
        <f>SUM(K46-J67)</f>
        <v>0</v>
      </c>
      <c r="M67" s="33" t="s">
        <v>28</v>
      </c>
      <c r="N67" s="1">
        <v>0</v>
      </c>
      <c r="O67" s="1">
        <v>0</v>
      </c>
      <c r="P67" s="1">
        <v>0</v>
      </c>
      <c r="Q67" s="1">
        <v>0</v>
      </c>
      <c r="R67" s="20">
        <v>0</v>
      </c>
      <c r="S67" s="24">
        <f t="shared" si="3"/>
        <v>0</v>
      </c>
      <c r="T67" s="34">
        <f>SUM(T46-S67)</f>
        <v>0</v>
      </c>
    </row>
    <row r="68" spans="4:20" ht="15.75" thickBot="1" x14ac:dyDescent="0.3">
      <c r="D68" s="39" t="s">
        <v>14</v>
      </c>
      <c r="E68" s="40"/>
      <c r="F68" s="40"/>
      <c r="G68" s="40"/>
      <c r="H68" s="40"/>
      <c r="I68" s="41"/>
      <c r="J68" s="42">
        <f t="shared" si="2"/>
        <v>0</v>
      </c>
      <c r="K68" s="43"/>
      <c r="M68" s="35" t="s">
        <v>14</v>
      </c>
      <c r="N68" s="5"/>
      <c r="O68" s="5"/>
      <c r="P68" s="5"/>
      <c r="Q68" s="5"/>
      <c r="R68" s="21"/>
      <c r="S68" s="42">
        <f t="shared" si="3"/>
        <v>0</v>
      </c>
      <c r="T68" s="43"/>
    </row>
    <row r="69" spans="4:20" ht="15.75" thickTop="1" x14ac:dyDescent="0.25"/>
    <row r="70" spans="4:20" ht="27" thickBot="1" x14ac:dyDescent="0.45">
      <c r="D70" s="26" t="s">
        <v>22</v>
      </c>
      <c r="E70" s="27" t="s">
        <v>0</v>
      </c>
      <c r="F70" s="27" t="s">
        <v>1</v>
      </c>
      <c r="G70" s="27" t="s">
        <v>2</v>
      </c>
      <c r="H70" s="27" t="s">
        <v>3</v>
      </c>
      <c r="I70" s="28" t="s">
        <v>4</v>
      </c>
      <c r="J70" s="29" t="s">
        <v>20</v>
      </c>
      <c r="K70" s="30">
        <v>12</v>
      </c>
    </row>
    <row r="71" spans="4:20" ht="19.5" thickBot="1" x14ac:dyDescent="0.35">
      <c r="D71" s="31" t="s">
        <v>9</v>
      </c>
      <c r="E71" s="3" t="s">
        <v>9</v>
      </c>
      <c r="F71" s="3" t="s">
        <v>9</v>
      </c>
      <c r="G71" s="3" t="s">
        <v>9</v>
      </c>
      <c r="H71" s="3" t="s">
        <v>9</v>
      </c>
      <c r="I71" s="19" t="s">
        <v>9</v>
      </c>
      <c r="J71" s="18" t="s">
        <v>21</v>
      </c>
      <c r="K71" s="32"/>
    </row>
    <row r="72" spans="4:20" x14ac:dyDescent="0.25">
      <c r="D72" s="33" t="s">
        <v>6</v>
      </c>
      <c r="E72" s="1">
        <v>2</v>
      </c>
      <c r="F72" s="1">
        <v>5</v>
      </c>
      <c r="G72" s="1">
        <v>3</v>
      </c>
      <c r="H72" s="1">
        <v>2</v>
      </c>
      <c r="I72" s="20">
        <v>0</v>
      </c>
      <c r="J72" s="24">
        <f t="shared" ref="J72:J79" si="4">SUM(E72+F72+G72+H72+I72)</f>
        <v>12</v>
      </c>
      <c r="K72" s="34">
        <f>SUM(K70-J72)</f>
        <v>0</v>
      </c>
    </row>
    <row r="73" spans="4:20" ht="15.75" thickBot="1" x14ac:dyDescent="0.3">
      <c r="D73" s="35" t="s">
        <v>14</v>
      </c>
      <c r="E73" s="5"/>
      <c r="F73" s="5"/>
      <c r="G73" s="5"/>
      <c r="H73" s="5"/>
      <c r="I73" s="21"/>
      <c r="J73" s="25">
        <f t="shared" si="4"/>
        <v>0</v>
      </c>
      <c r="K73" s="36"/>
    </row>
    <row r="74" spans="4:20" ht="15.75" thickTop="1" x14ac:dyDescent="0.25">
      <c r="D74" s="33" t="s">
        <v>7</v>
      </c>
      <c r="E74" s="1">
        <v>2</v>
      </c>
      <c r="F74" s="1">
        <v>5</v>
      </c>
      <c r="G74" s="1">
        <v>0</v>
      </c>
      <c r="H74" s="1">
        <v>2</v>
      </c>
      <c r="I74" s="20">
        <v>0</v>
      </c>
      <c r="J74" s="24">
        <f t="shared" si="4"/>
        <v>9</v>
      </c>
      <c r="K74" s="34">
        <f>SUM(K70-J74)</f>
        <v>3</v>
      </c>
    </row>
    <row r="75" spans="4:20" ht="15.75" thickBot="1" x14ac:dyDescent="0.3">
      <c r="D75" s="35" t="s">
        <v>14</v>
      </c>
      <c r="E75" s="5"/>
      <c r="F75" s="5"/>
      <c r="G75" s="5"/>
      <c r="H75" s="5"/>
      <c r="I75" s="21"/>
      <c r="J75" s="25">
        <f t="shared" si="4"/>
        <v>0</v>
      </c>
      <c r="K75" s="36"/>
    </row>
    <row r="76" spans="4:20" ht="15.75" thickTop="1" x14ac:dyDescent="0.25">
      <c r="D76" s="33" t="s">
        <v>8</v>
      </c>
      <c r="E76" s="1">
        <v>2</v>
      </c>
      <c r="F76" s="1">
        <v>5</v>
      </c>
      <c r="G76" s="1">
        <v>3</v>
      </c>
      <c r="H76" s="1">
        <v>2</v>
      </c>
      <c r="I76" s="20">
        <v>0</v>
      </c>
      <c r="J76" s="24">
        <f t="shared" si="4"/>
        <v>12</v>
      </c>
      <c r="K76" s="34">
        <f>SUM(K70-J76)</f>
        <v>0</v>
      </c>
    </row>
    <row r="77" spans="4:20" ht="15.75" thickBot="1" x14ac:dyDescent="0.3">
      <c r="D77" s="35" t="s">
        <v>14</v>
      </c>
      <c r="E77" s="5"/>
      <c r="F77" s="5"/>
      <c r="G77" s="5"/>
      <c r="H77" s="5"/>
      <c r="I77" s="21"/>
      <c r="J77" s="25">
        <f t="shared" si="4"/>
        <v>0</v>
      </c>
      <c r="K77" s="36"/>
    </row>
    <row r="78" spans="4:20" ht="15.75" thickTop="1" x14ac:dyDescent="0.25">
      <c r="D78" s="33" t="s">
        <v>5</v>
      </c>
      <c r="E78" s="1">
        <v>2</v>
      </c>
      <c r="F78" s="1">
        <v>5</v>
      </c>
      <c r="G78" s="1">
        <v>3</v>
      </c>
      <c r="H78" s="1">
        <v>2</v>
      </c>
      <c r="I78" s="20">
        <v>0</v>
      </c>
      <c r="J78" s="24">
        <f t="shared" si="4"/>
        <v>12</v>
      </c>
      <c r="K78" s="34">
        <f>SUM(K70-J78)</f>
        <v>0</v>
      </c>
    </row>
    <row r="79" spans="4:20" ht="15.75" thickBot="1" x14ac:dyDescent="0.3">
      <c r="D79" s="37" t="s">
        <v>14</v>
      </c>
      <c r="E79" s="2"/>
      <c r="F79" s="2"/>
      <c r="G79" s="2"/>
      <c r="H79" s="2"/>
      <c r="I79" s="22"/>
      <c r="J79" s="25">
        <f t="shared" si="4"/>
        <v>0</v>
      </c>
      <c r="K79" s="36"/>
    </row>
    <row r="80" spans="4:20" ht="16.5" thickBot="1" x14ac:dyDescent="0.3">
      <c r="D80" s="38" t="s">
        <v>10</v>
      </c>
      <c r="E80" s="4" t="s">
        <v>10</v>
      </c>
      <c r="F80" s="4" t="s">
        <v>10</v>
      </c>
      <c r="G80" s="4" t="s">
        <v>10</v>
      </c>
      <c r="H80" s="4" t="s">
        <v>10</v>
      </c>
      <c r="I80" s="23" t="s">
        <v>10</v>
      </c>
      <c r="J80" s="18" t="s">
        <v>21</v>
      </c>
      <c r="K80" s="34"/>
    </row>
    <row r="81" spans="4:11" x14ac:dyDescent="0.25">
      <c r="D81" s="33" t="s">
        <v>11</v>
      </c>
      <c r="E81" s="1">
        <v>0</v>
      </c>
      <c r="F81" s="1">
        <v>5</v>
      </c>
      <c r="G81" s="1">
        <v>3</v>
      </c>
      <c r="H81" s="1">
        <v>0</v>
      </c>
      <c r="I81" s="20">
        <v>0</v>
      </c>
      <c r="J81" s="24">
        <f t="shared" ref="J81:J92" si="5">SUM(E81+F81+G81+H81+I81)</f>
        <v>8</v>
      </c>
      <c r="K81" s="34">
        <f>SUM(K70-J81)</f>
        <v>4</v>
      </c>
    </row>
    <row r="82" spans="4:11" ht="15.75" thickBot="1" x14ac:dyDescent="0.3">
      <c r="D82" s="35" t="s">
        <v>14</v>
      </c>
      <c r="E82" s="5"/>
      <c r="F82" s="5"/>
      <c r="G82" s="5"/>
      <c r="H82" s="5">
        <v>1</v>
      </c>
      <c r="I82" s="21"/>
      <c r="J82" s="25">
        <f t="shared" si="5"/>
        <v>1</v>
      </c>
      <c r="K82" s="36"/>
    </row>
    <row r="83" spans="4:11" ht="15.75" thickTop="1" x14ac:dyDescent="0.25">
      <c r="D83" s="33" t="s">
        <v>12</v>
      </c>
      <c r="E83" s="1">
        <v>2</v>
      </c>
      <c r="F83" s="1">
        <v>5</v>
      </c>
      <c r="G83" s="1">
        <v>3</v>
      </c>
      <c r="H83" s="1">
        <v>2</v>
      </c>
      <c r="I83" s="20">
        <v>0</v>
      </c>
      <c r="J83" s="24">
        <f t="shared" si="5"/>
        <v>12</v>
      </c>
      <c r="K83" s="34">
        <f>SUM(K70-J83)</f>
        <v>0</v>
      </c>
    </row>
    <row r="84" spans="4:11" ht="15.75" thickBot="1" x14ac:dyDescent="0.3">
      <c r="D84" s="35" t="s">
        <v>14</v>
      </c>
      <c r="E84" s="5"/>
      <c r="F84" s="5"/>
      <c r="G84" s="5"/>
      <c r="H84" s="5"/>
      <c r="I84" s="21"/>
      <c r="J84" s="25">
        <f t="shared" si="5"/>
        <v>0</v>
      </c>
      <c r="K84" s="36"/>
    </row>
    <row r="85" spans="4:11" ht="15.75" thickTop="1" x14ac:dyDescent="0.25">
      <c r="D85" s="33" t="s">
        <v>13</v>
      </c>
      <c r="E85" s="1">
        <v>2</v>
      </c>
      <c r="F85" s="1">
        <v>5</v>
      </c>
      <c r="G85" s="1">
        <v>3</v>
      </c>
      <c r="H85" s="1">
        <v>2</v>
      </c>
      <c r="I85" s="20">
        <v>0</v>
      </c>
      <c r="J85" s="24">
        <f t="shared" si="5"/>
        <v>12</v>
      </c>
      <c r="K85" s="34">
        <f>SUM(K70-J85)</f>
        <v>0</v>
      </c>
    </row>
    <row r="86" spans="4:11" ht="15.75" thickBot="1" x14ac:dyDescent="0.3">
      <c r="D86" s="35" t="s">
        <v>14</v>
      </c>
      <c r="E86" s="5"/>
      <c r="F86" s="5"/>
      <c r="G86" s="5"/>
      <c r="H86" s="5"/>
      <c r="I86" s="21"/>
      <c r="J86" s="44">
        <f t="shared" si="5"/>
        <v>0</v>
      </c>
      <c r="K86" s="36"/>
    </row>
    <row r="87" spans="4:11" ht="15.75" thickTop="1" x14ac:dyDescent="0.25">
      <c r="D87" s="33" t="s">
        <v>26</v>
      </c>
      <c r="E87" s="1">
        <v>2</v>
      </c>
      <c r="F87" s="1">
        <v>4</v>
      </c>
      <c r="G87" s="1">
        <v>3</v>
      </c>
      <c r="H87" s="1">
        <v>2</v>
      </c>
      <c r="I87" s="20">
        <v>0</v>
      </c>
      <c r="J87" s="24">
        <f t="shared" si="5"/>
        <v>11</v>
      </c>
      <c r="K87" s="34">
        <f>SUM(K70-J87)</f>
        <v>1</v>
      </c>
    </row>
    <row r="88" spans="4:11" ht="15.75" thickBot="1" x14ac:dyDescent="0.3">
      <c r="D88" s="35" t="s">
        <v>14</v>
      </c>
      <c r="E88" s="5"/>
      <c r="F88" s="5"/>
      <c r="G88" s="5"/>
      <c r="H88" s="5"/>
      <c r="I88" s="21"/>
      <c r="J88" s="44">
        <f t="shared" si="5"/>
        <v>0</v>
      </c>
      <c r="K88" s="36"/>
    </row>
    <row r="89" spans="4:11" ht="15.75" thickTop="1" x14ac:dyDescent="0.25">
      <c r="D89" s="33" t="s">
        <v>27</v>
      </c>
      <c r="E89" s="1">
        <v>2</v>
      </c>
      <c r="F89" s="1">
        <v>5</v>
      </c>
      <c r="G89" s="1">
        <v>3</v>
      </c>
      <c r="H89" s="1">
        <v>2</v>
      </c>
      <c r="I89" s="20">
        <v>0</v>
      </c>
      <c r="J89" s="24">
        <f t="shared" si="5"/>
        <v>12</v>
      </c>
      <c r="K89" s="34">
        <f>SUM(K70-J89)</f>
        <v>0</v>
      </c>
    </row>
    <row r="90" spans="4:11" ht="15.75" thickBot="1" x14ac:dyDescent="0.3">
      <c r="D90" s="35" t="s">
        <v>14</v>
      </c>
      <c r="E90" s="5"/>
      <c r="F90" s="5"/>
      <c r="G90" s="5"/>
      <c r="H90" s="5"/>
      <c r="I90" s="21"/>
      <c r="J90" s="44">
        <f t="shared" si="5"/>
        <v>0</v>
      </c>
      <c r="K90" s="36"/>
    </row>
    <row r="91" spans="4:11" ht="15.75" thickTop="1" x14ac:dyDescent="0.25">
      <c r="D91" s="33" t="s">
        <v>28</v>
      </c>
      <c r="E91" s="1">
        <v>2</v>
      </c>
      <c r="F91" s="1">
        <v>5</v>
      </c>
      <c r="G91" s="1">
        <v>3</v>
      </c>
      <c r="H91" s="1">
        <v>2</v>
      </c>
      <c r="I91" s="20">
        <v>0</v>
      </c>
      <c r="J91" s="24">
        <f t="shared" si="5"/>
        <v>12</v>
      </c>
      <c r="K91" s="34">
        <f>SUM(K70-J91)</f>
        <v>0</v>
      </c>
    </row>
    <row r="92" spans="4:11" x14ac:dyDescent="0.25">
      <c r="D92" s="39" t="s">
        <v>14</v>
      </c>
      <c r="E92" s="40"/>
      <c r="F92" s="40"/>
      <c r="G92" s="40"/>
      <c r="H92" s="40">
        <v>1</v>
      </c>
      <c r="I92" s="41"/>
      <c r="J92" s="42">
        <f t="shared" si="5"/>
        <v>1</v>
      </c>
      <c r="K92" s="43"/>
    </row>
    <row r="94" spans="4:11" ht="27" thickBot="1" x14ac:dyDescent="0.45">
      <c r="D94" s="26" t="s">
        <v>23</v>
      </c>
      <c r="E94" s="27" t="s">
        <v>0</v>
      </c>
      <c r="F94" s="27" t="s">
        <v>1</v>
      </c>
      <c r="G94" s="27" t="s">
        <v>2</v>
      </c>
      <c r="H94" s="27" t="s">
        <v>3</v>
      </c>
      <c r="I94" s="28" t="s">
        <v>4</v>
      </c>
      <c r="J94" s="29" t="s">
        <v>20</v>
      </c>
      <c r="K94" s="30">
        <v>12</v>
      </c>
    </row>
    <row r="95" spans="4:11" ht="19.5" thickBot="1" x14ac:dyDescent="0.35">
      <c r="D95" s="31" t="s">
        <v>9</v>
      </c>
      <c r="E95" s="3" t="s">
        <v>9</v>
      </c>
      <c r="F95" s="3" t="s">
        <v>9</v>
      </c>
      <c r="G95" s="3" t="s">
        <v>9</v>
      </c>
      <c r="H95" s="3" t="s">
        <v>9</v>
      </c>
      <c r="I95" s="19" t="s">
        <v>9</v>
      </c>
      <c r="J95" s="18" t="s">
        <v>21</v>
      </c>
      <c r="K95" s="32"/>
    </row>
    <row r="96" spans="4:11" x14ac:dyDescent="0.25">
      <c r="D96" s="33" t="s">
        <v>6</v>
      </c>
      <c r="E96" s="1">
        <v>0</v>
      </c>
      <c r="F96" s="1">
        <v>5</v>
      </c>
      <c r="G96" s="1">
        <v>3</v>
      </c>
      <c r="H96" s="1">
        <v>2</v>
      </c>
      <c r="I96" s="20">
        <v>0</v>
      </c>
      <c r="J96" s="24">
        <f t="shared" ref="J96:J103" si="6">SUM(E96+F96+G96+H96+I96)</f>
        <v>10</v>
      </c>
      <c r="K96" s="34">
        <f>SUM(K94-J96)</f>
        <v>2</v>
      </c>
    </row>
    <row r="97" spans="4:11" ht="15.75" thickBot="1" x14ac:dyDescent="0.3">
      <c r="D97" s="35" t="s">
        <v>14</v>
      </c>
      <c r="E97" s="5">
        <v>2</v>
      </c>
      <c r="F97" s="5"/>
      <c r="G97" s="5"/>
      <c r="H97" s="5"/>
      <c r="I97" s="21"/>
      <c r="J97" s="25">
        <f t="shared" si="6"/>
        <v>2</v>
      </c>
      <c r="K97" s="36"/>
    </row>
    <row r="98" spans="4:11" ht="15.75" thickTop="1" x14ac:dyDescent="0.25">
      <c r="D98" s="33" t="s">
        <v>7</v>
      </c>
      <c r="E98" s="1">
        <v>2</v>
      </c>
      <c r="F98" s="1">
        <v>5</v>
      </c>
      <c r="G98" s="1">
        <v>3</v>
      </c>
      <c r="H98" s="1">
        <v>2</v>
      </c>
      <c r="I98" s="20">
        <v>0</v>
      </c>
      <c r="J98" s="24">
        <f t="shared" si="6"/>
        <v>12</v>
      </c>
      <c r="K98" s="34">
        <f>SUM(K94-J98)</f>
        <v>0</v>
      </c>
    </row>
    <row r="99" spans="4:11" ht="15.75" thickBot="1" x14ac:dyDescent="0.3">
      <c r="D99" s="35" t="s">
        <v>14</v>
      </c>
      <c r="E99" s="5"/>
      <c r="F99" s="5"/>
      <c r="G99" s="5"/>
      <c r="H99" s="5"/>
      <c r="I99" s="21"/>
      <c r="J99" s="25">
        <f t="shared" si="6"/>
        <v>0</v>
      </c>
      <c r="K99" s="36"/>
    </row>
    <row r="100" spans="4:11" ht="15.75" thickTop="1" x14ac:dyDescent="0.25">
      <c r="D100" s="33" t="s">
        <v>8</v>
      </c>
      <c r="E100" s="1">
        <v>2</v>
      </c>
      <c r="F100" s="1">
        <v>5</v>
      </c>
      <c r="G100" s="1">
        <v>3</v>
      </c>
      <c r="H100" s="1">
        <v>2</v>
      </c>
      <c r="I100" s="20">
        <v>0</v>
      </c>
      <c r="J100" s="24">
        <f t="shared" si="6"/>
        <v>12</v>
      </c>
      <c r="K100" s="34">
        <f>SUM(K94-J100)</f>
        <v>0</v>
      </c>
    </row>
    <row r="101" spans="4:11" ht="15.75" thickBot="1" x14ac:dyDescent="0.3">
      <c r="D101" s="35" t="s">
        <v>14</v>
      </c>
      <c r="E101" s="5"/>
      <c r="F101" s="5"/>
      <c r="G101" s="5"/>
      <c r="H101" s="5"/>
      <c r="I101" s="21"/>
      <c r="J101" s="25">
        <f t="shared" si="6"/>
        <v>0</v>
      </c>
      <c r="K101" s="36"/>
    </row>
    <row r="102" spans="4:11" ht="15.75" thickTop="1" x14ac:dyDescent="0.25">
      <c r="D102" s="33" t="s">
        <v>5</v>
      </c>
      <c r="E102" s="1">
        <v>2</v>
      </c>
      <c r="F102" s="1">
        <v>5</v>
      </c>
      <c r="G102" s="1">
        <v>3</v>
      </c>
      <c r="H102" s="1">
        <v>2</v>
      </c>
      <c r="I102" s="20">
        <v>0</v>
      </c>
      <c r="J102" s="24">
        <f t="shared" si="6"/>
        <v>12</v>
      </c>
      <c r="K102" s="34">
        <f>SUM(K94-J102)</f>
        <v>0</v>
      </c>
    </row>
    <row r="103" spans="4:11" ht="15.75" thickBot="1" x14ac:dyDescent="0.3">
      <c r="D103" s="37" t="s">
        <v>14</v>
      </c>
      <c r="E103" s="2"/>
      <c r="F103" s="2"/>
      <c r="G103" s="2"/>
      <c r="H103" s="2"/>
      <c r="I103" s="22"/>
      <c r="J103" s="25">
        <f t="shared" si="6"/>
        <v>0</v>
      </c>
      <c r="K103" s="36"/>
    </row>
    <row r="104" spans="4:11" ht="16.5" thickBot="1" x14ac:dyDescent="0.3">
      <c r="D104" s="38" t="s">
        <v>10</v>
      </c>
      <c r="E104" s="4" t="s">
        <v>10</v>
      </c>
      <c r="F104" s="4" t="s">
        <v>10</v>
      </c>
      <c r="G104" s="4" t="s">
        <v>10</v>
      </c>
      <c r="H104" s="4" t="s">
        <v>10</v>
      </c>
      <c r="I104" s="23" t="s">
        <v>10</v>
      </c>
      <c r="J104" s="18" t="s">
        <v>21</v>
      </c>
      <c r="K104" s="34"/>
    </row>
    <row r="105" spans="4:11" x14ac:dyDescent="0.25">
      <c r="D105" s="33" t="s">
        <v>11</v>
      </c>
      <c r="E105" s="1">
        <v>2</v>
      </c>
      <c r="F105" s="1">
        <v>3</v>
      </c>
      <c r="G105" s="1">
        <v>3</v>
      </c>
      <c r="H105" s="1">
        <v>0</v>
      </c>
      <c r="I105" s="20">
        <v>0</v>
      </c>
      <c r="J105" s="24">
        <f t="shared" ref="J105:J116" si="7">SUM(E105+F105+G105+H105+I105)</f>
        <v>8</v>
      </c>
      <c r="K105" s="34">
        <f>SUM(K94-J105)</f>
        <v>4</v>
      </c>
    </row>
    <row r="106" spans="4:11" ht="15.75" thickBot="1" x14ac:dyDescent="0.3">
      <c r="D106" s="35" t="s">
        <v>14</v>
      </c>
      <c r="E106" s="5"/>
      <c r="F106" s="5"/>
      <c r="G106" s="5"/>
      <c r="H106" s="5"/>
      <c r="I106" s="21"/>
      <c r="J106" s="25">
        <f t="shared" si="7"/>
        <v>0</v>
      </c>
      <c r="K106" s="36"/>
    </row>
    <row r="107" spans="4:11" ht="15.75" thickTop="1" x14ac:dyDescent="0.25">
      <c r="D107" s="33" t="s">
        <v>12</v>
      </c>
      <c r="E107" s="1">
        <v>2</v>
      </c>
      <c r="F107" s="1">
        <v>5</v>
      </c>
      <c r="G107" s="1">
        <v>3</v>
      </c>
      <c r="H107" s="1">
        <v>2</v>
      </c>
      <c r="I107" s="20">
        <v>0</v>
      </c>
      <c r="J107" s="24">
        <f t="shared" si="7"/>
        <v>12</v>
      </c>
      <c r="K107" s="34">
        <f>SUM(K94-J107)</f>
        <v>0</v>
      </c>
    </row>
    <row r="108" spans="4:11" ht="15.75" thickBot="1" x14ac:dyDescent="0.3">
      <c r="D108" s="35" t="s">
        <v>14</v>
      </c>
      <c r="E108" s="5"/>
      <c r="F108" s="5"/>
      <c r="G108" s="5"/>
      <c r="H108" s="5"/>
      <c r="I108" s="21"/>
      <c r="J108" s="25">
        <f t="shared" si="7"/>
        <v>0</v>
      </c>
      <c r="K108" s="36"/>
    </row>
    <row r="109" spans="4:11" ht="15.75" thickTop="1" x14ac:dyDescent="0.25">
      <c r="D109" s="33" t="s">
        <v>13</v>
      </c>
      <c r="E109" s="1">
        <v>2</v>
      </c>
      <c r="F109" s="1">
        <v>5</v>
      </c>
      <c r="G109" s="1">
        <v>3</v>
      </c>
      <c r="H109" s="1">
        <v>2</v>
      </c>
      <c r="I109" s="20">
        <v>0</v>
      </c>
      <c r="J109" s="24">
        <f t="shared" si="7"/>
        <v>12</v>
      </c>
      <c r="K109" s="34">
        <f>SUM(K94-J109)</f>
        <v>0</v>
      </c>
    </row>
    <row r="110" spans="4:11" ht="15.75" thickBot="1" x14ac:dyDescent="0.3">
      <c r="D110" s="35" t="s">
        <v>14</v>
      </c>
      <c r="E110" s="5"/>
      <c r="F110" s="5"/>
      <c r="G110" s="5"/>
      <c r="H110" s="5"/>
      <c r="I110" s="21"/>
      <c r="J110" s="44">
        <f t="shared" si="7"/>
        <v>0</v>
      </c>
      <c r="K110" s="36"/>
    </row>
    <row r="111" spans="4:11" ht="15.75" thickTop="1" x14ac:dyDescent="0.25">
      <c r="D111" s="33" t="s">
        <v>26</v>
      </c>
      <c r="E111" s="1">
        <v>2</v>
      </c>
      <c r="F111" s="1">
        <v>4</v>
      </c>
      <c r="G111" s="1">
        <v>3</v>
      </c>
      <c r="H111" s="1">
        <v>0</v>
      </c>
      <c r="I111" s="20">
        <v>0</v>
      </c>
      <c r="J111" s="24">
        <f t="shared" si="7"/>
        <v>9</v>
      </c>
      <c r="K111" s="34">
        <f>SUM(K94-J111)</f>
        <v>3</v>
      </c>
    </row>
    <row r="112" spans="4:11" ht="15.75" thickBot="1" x14ac:dyDescent="0.3">
      <c r="D112" s="35" t="s">
        <v>14</v>
      </c>
      <c r="E112" s="5"/>
      <c r="F112" s="5"/>
      <c r="G112" s="5"/>
      <c r="H112" s="5"/>
      <c r="I112" s="21"/>
      <c r="J112" s="44">
        <f t="shared" si="7"/>
        <v>0</v>
      </c>
      <c r="K112" s="36"/>
    </row>
    <row r="113" spans="4:11" ht="15.75" thickTop="1" x14ac:dyDescent="0.25">
      <c r="D113" s="33" t="s">
        <v>27</v>
      </c>
      <c r="E113" s="1">
        <v>2</v>
      </c>
      <c r="F113" s="1">
        <v>5</v>
      </c>
      <c r="G113" s="1">
        <v>3</v>
      </c>
      <c r="H113" s="1">
        <v>2</v>
      </c>
      <c r="I113" s="20">
        <v>0</v>
      </c>
      <c r="J113" s="24">
        <f t="shared" si="7"/>
        <v>12</v>
      </c>
      <c r="K113" s="34">
        <f>SUM(K94-J113)</f>
        <v>0</v>
      </c>
    </row>
    <row r="114" spans="4:11" ht="15.75" thickBot="1" x14ac:dyDescent="0.3">
      <c r="D114" s="35" t="s">
        <v>14</v>
      </c>
      <c r="E114" s="5"/>
      <c r="F114" s="5"/>
      <c r="G114" s="5"/>
      <c r="H114" s="5"/>
      <c r="I114" s="21"/>
      <c r="J114" s="44">
        <f t="shared" si="7"/>
        <v>0</v>
      </c>
      <c r="K114" s="36"/>
    </row>
    <row r="115" spans="4:11" ht="15.75" thickTop="1" x14ac:dyDescent="0.25">
      <c r="D115" s="33" t="s">
        <v>28</v>
      </c>
      <c r="E115" s="1">
        <v>2</v>
      </c>
      <c r="F115" s="1">
        <v>5</v>
      </c>
      <c r="G115" s="1">
        <v>3</v>
      </c>
      <c r="H115" s="1">
        <v>2</v>
      </c>
      <c r="I115" s="20">
        <v>0</v>
      </c>
      <c r="J115" s="24">
        <f t="shared" si="7"/>
        <v>12</v>
      </c>
      <c r="K115" s="34">
        <f>SUM(K94-J115)</f>
        <v>0</v>
      </c>
    </row>
    <row r="116" spans="4:11" x14ac:dyDescent="0.25">
      <c r="D116" s="39" t="s">
        <v>14</v>
      </c>
      <c r="E116" s="40"/>
      <c r="F116" s="40"/>
      <c r="G116" s="40"/>
      <c r="H116" s="40">
        <v>1</v>
      </c>
      <c r="I116" s="41"/>
      <c r="J116" s="42">
        <f t="shared" si="7"/>
        <v>1</v>
      </c>
      <c r="K116" s="43"/>
    </row>
    <row r="118" spans="4:11" ht="27" thickBot="1" x14ac:dyDescent="0.45">
      <c r="D118" s="26" t="s">
        <v>24</v>
      </c>
      <c r="E118" s="27" t="s">
        <v>0</v>
      </c>
      <c r="F118" s="27" t="s">
        <v>1</v>
      </c>
      <c r="G118" s="27" t="s">
        <v>2</v>
      </c>
      <c r="H118" s="27" t="s">
        <v>3</v>
      </c>
      <c r="I118" s="28" t="s">
        <v>4</v>
      </c>
      <c r="J118" s="29" t="s">
        <v>20</v>
      </c>
      <c r="K118" s="30">
        <v>11</v>
      </c>
    </row>
    <row r="119" spans="4:11" ht="19.5" thickBot="1" x14ac:dyDescent="0.35">
      <c r="D119" s="31" t="s">
        <v>9</v>
      </c>
      <c r="E119" s="3" t="s">
        <v>9</v>
      </c>
      <c r="F119" s="3" t="s">
        <v>9</v>
      </c>
      <c r="G119" s="3" t="s">
        <v>9</v>
      </c>
      <c r="H119" s="3" t="s">
        <v>9</v>
      </c>
      <c r="I119" s="19" t="s">
        <v>9</v>
      </c>
      <c r="J119" s="18" t="s">
        <v>21</v>
      </c>
      <c r="K119" s="32"/>
    </row>
    <row r="120" spans="4:11" x14ac:dyDescent="0.25">
      <c r="D120" s="33" t="s">
        <v>6</v>
      </c>
      <c r="E120" s="1">
        <v>2</v>
      </c>
      <c r="F120" s="1">
        <v>4</v>
      </c>
      <c r="G120" s="1">
        <v>3</v>
      </c>
      <c r="H120" s="1">
        <v>0</v>
      </c>
      <c r="I120" s="20">
        <v>0</v>
      </c>
      <c r="J120" s="24">
        <f t="shared" ref="J120:J127" si="8">SUM(E120+F120+G120+H120+I120)</f>
        <v>9</v>
      </c>
      <c r="K120" s="34">
        <f>SUM(K118-J120)</f>
        <v>2</v>
      </c>
    </row>
    <row r="121" spans="4:11" ht="15.75" thickBot="1" x14ac:dyDescent="0.3">
      <c r="D121" s="35" t="s">
        <v>14</v>
      </c>
      <c r="E121" s="5"/>
      <c r="F121" s="5"/>
      <c r="G121" s="5"/>
      <c r="H121" s="5"/>
      <c r="I121" s="21"/>
      <c r="J121" s="25">
        <f t="shared" si="8"/>
        <v>0</v>
      </c>
      <c r="K121" s="36"/>
    </row>
    <row r="122" spans="4:11" ht="15.75" thickTop="1" x14ac:dyDescent="0.25">
      <c r="D122" s="33" t="s">
        <v>7</v>
      </c>
      <c r="E122" s="1">
        <v>2</v>
      </c>
      <c r="F122" s="1">
        <v>4</v>
      </c>
      <c r="G122" s="1">
        <v>3</v>
      </c>
      <c r="H122" s="1">
        <v>2</v>
      </c>
      <c r="I122" s="20">
        <v>0</v>
      </c>
      <c r="J122" s="24">
        <f t="shared" si="8"/>
        <v>11</v>
      </c>
      <c r="K122" s="34">
        <f>SUM(K118-J122)</f>
        <v>0</v>
      </c>
    </row>
    <row r="123" spans="4:11" ht="15.75" thickBot="1" x14ac:dyDescent="0.3">
      <c r="D123" s="35" t="s">
        <v>14</v>
      </c>
      <c r="E123" s="5"/>
      <c r="F123" s="5"/>
      <c r="G123" s="5"/>
      <c r="H123" s="5"/>
      <c r="I123" s="21"/>
      <c r="J123" s="25">
        <f t="shared" si="8"/>
        <v>0</v>
      </c>
      <c r="K123" s="36"/>
    </row>
    <row r="124" spans="4:11" ht="15.75" thickTop="1" x14ac:dyDescent="0.25">
      <c r="D124" s="33" t="s">
        <v>8</v>
      </c>
      <c r="E124" s="1">
        <v>2</v>
      </c>
      <c r="F124" s="1">
        <v>4</v>
      </c>
      <c r="G124" s="1">
        <v>3</v>
      </c>
      <c r="H124" s="1">
        <v>2</v>
      </c>
      <c r="I124" s="20">
        <v>0</v>
      </c>
      <c r="J124" s="24">
        <f t="shared" si="8"/>
        <v>11</v>
      </c>
      <c r="K124" s="34">
        <f>SUM(K118-J124)</f>
        <v>0</v>
      </c>
    </row>
    <row r="125" spans="4:11" ht="15.75" thickBot="1" x14ac:dyDescent="0.3">
      <c r="D125" s="35" t="s">
        <v>14</v>
      </c>
      <c r="E125" s="5"/>
      <c r="F125" s="5"/>
      <c r="G125" s="5"/>
      <c r="H125" s="5"/>
      <c r="I125" s="21"/>
      <c r="J125" s="25">
        <f t="shared" si="8"/>
        <v>0</v>
      </c>
      <c r="K125" s="36"/>
    </row>
    <row r="126" spans="4:11" ht="15.75" thickTop="1" x14ac:dyDescent="0.25">
      <c r="D126" s="33" t="s">
        <v>5</v>
      </c>
      <c r="E126" s="1">
        <v>2</v>
      </c>
      <c r="F126" s="1">
        <v>4</v>
      </c>
      <c r="G126" s="1">
        <v>3</v>
      </c>
      <c r="H126" s="1">
        <v>2</v>
      </c>
      <c r="I126" s="20">
        <v>0</v>
      </c>
      <c r="J126" s="24">
        <f t="shared" si="8"/>
        <v>11</v>
      </c>
      <c r="K126" s="34">
        <f>SUM(K118-J126)</f>
        <v>0</v>
      </c>
    </row>
    <row r="127" spans="4:11" ht="15.75" thickBot="1" x14ac:dyDescent="0.3">
      <c r="D127" s="37" t="s">
        <v>14</v>
      </c>
      <c r="E127" s="2"/>
      <c r="F127" s="2"/>
      <c r="G127" s="2"/>
      <c r="H127" s="2"/>
      <c r="I127" s="22"/>
      <c r="J127" s="25">
        <f t="shared" si="8"/>
        <v>0</v>
      </c>
      <c r="K127" s="36"/>
    </row>
    <row r="128" spans="4:11" ht="16.5" thickBot="1" x14ac:dyDescent="0.3">
      <c r="D128" s="38" t="s">
        <v>10</v>
      </c>
      <c r="E128" s="4" t="s">
        <v>10</v>
      </c>
      <c r="F128" s="4" t="s">
        <v>10</v>
      </c>
      <c r="G128" s="4" t="s">
        <v>10</v>
      </c>
      <c r="H128" s="4" t="s">
        <v>10</v>
      </c>
      <c r="I128" s="23" t="s">
        <v>10</v>
      </c>
      <c r="J128" s="18" t="s">
        <v>21</v>
      </c>
      <c r="K128" s="34"/>
    </row>
    <row r="129" spans="4:11" x14ac:dyDescent="0.25">
      <c r="D129" s="33" t="s">
        <v>11</v>
      </c>
      <c r="E129" s="1">
        <v>2</v>
      </c>
      <c r="F129" s="1">
        <v>4</v>
      </c>
      <c r="G129" s="1">
        <v>3</v>
      </c>
      <c r="H129" s="1">
        <v>0</v>
      </c>
      <c r="I129" s="20">
        <v>0</v>
      </c>
      <c r="J129" s="24">
        <f t="shared" ref="J129:J140" si="9">SUM(E129+F129+G129+H129+I129)</f>
        <v>9</v>
      </c>
      <c r="K129" s="34">
        <f>SUM(K118-J129)</f>
        <v>2</v>
      </c>
    </row>
    <row r="130" spans="4:11" ht="15.75" thickBot="1" x14ac:dyDescent="0.3">
      <c r="D130" s="35" t="s">
        <v>14</v>
      </c>
      <c r="E130" s="5"/>
      <c r="F130" s="5"/>
      <c r="G130" s="5"/>
      <c r="H130" s="5"/>
      <c r="I130" s="21"/>
      <c r="J130" s="25">
        <f t="shared" si="9"/>
        <v>0</v>
      </c>
      <c r="K130" s="36"/>
    </row>
    <row r="131" spans="4:11" ht="15.75" thickTop="1" x14ac:dyDescent="0.25">
      <c r="D131" s="33" t="s">
        <v>12</v>
      </c>
      <c r="E131" s="1">
        <v>1</v>
      </c>
      <c r="F131" s="1">
        <v>4</v>
      </c>
      <c r="G131" s="1">
        <v>3</v>
      </c>
      <c r="H131" s="1">
        <v>2</v>
      </c>
      <c r="I131" s="20">
        <v>0</v>
      </c>
      <c r="J131" s="24">
        <f t="shared" si="9"/>
        <v>10</v>
      </c>
      <c r="K131" s="34">
        <f>SUM(K118-J131)</f>
        <v>1</v>
      </c>
    </row>
    <row r="132" spans="4:11" ht="15.75" thickBot="1" x14ac:dyDescent="0.3">
      <c r="D132" s="35" t="s">
        <v>14</v>
      </c>
      <c r="E132" s="5"/>
      <c r="F132" s="5"/>
      <c r="G132" s="5"/>
      <c r="H132" s="5"/>
      <c r="I132" s="21"/>
      <c r="J132" s="25">
        <f t="shared" si="9"/>
        <v>0</v>
      </c>
      <c r="K132" s="36"/>
    </row>
    <row r="133" spans="4:11" ht="15.75" thickTop="1" x14ac:dyDescent="0.25">
      <c r="D133" s="33" t="s">
        <v>13</v>
      </c>
      <c r="E133" s="1">
        <v>2</v>
      </c>
      <c r="F133" s="1">
        <v>4</v>
      </c>
      <c r="G133" s="1">
        <v>3</v>
      </c>
      <c r="H133" s="1">
        <v>2</v>
      </c>
      <c r="I133" s="20">
        <v>0</v>
      </c>
      <c r="J133" s="24">
        <f t="shared" si="9"/>
        <v>11</v>
      </c>
      <c r="K133" s="34">
        <f>SUM(K118-J133)</f>
        <v>0</v>
      </c>
    </row>
    <row r="134" spans="4:11" ht="15.75" thickBot="1" x14ac:dyDescent="0.3">
      <c r="D134" s="35" t="s">
        <v>14</v>
      </c>
      <c r="E134" s="5"/>
      <c r="F134" s="5"/>
      <c r="G134" s="5"/>
      <c r="H134" s="5"/>
      <c r="I134" s="21"/>
      <c r="J134" s="44">
        <f t="shared" si="9"/>
        <v>0</v>
      </c>
      <c r="K134" s="36"/>
    </row>
    <row r="135" spans="4:11" ht="15.75" thickTop="1" x14ac:dyDescent="0.25">
      <c r="D135" s="33" t="s">
        <v>26</v>
      </c>
      <c r="E135" s="1">
        <v>0</v>
      </c>
      <c r="F135" s="1">
        <v>4</v>
      </c>
      <c r="G135" s="1">
        <v>3</v>
      </c>
      <c r="H135" s="1">
        <v>2</v>
      </c>
      <c r="I135" s="20">
        <v>0</v>
      </c>
      <c r="J135" s="24">
        <f t="shared" si="9"/>
        <v>9</v>
      </c>
      <c r="K135" s="34">
        <f>SUM(K118-J135)</f>
        <v>2</v>
      </c>
    </row>
    <row r="136" spans="4:11" ht="15.75" thickBot="1" x14ac:dyDescent="0.3">
      <c r="D136" s="35" t="s">
        <v>14</v>
      </c>
      <c r="E136" s="5"/>
      <c r="F136" s="5"/>
      <c r="G136" s="5"/>
      <c r="H136" s="5"/>
      <c r="I136" s="21"/>
      <c r="J136" s="44">
        <f t="shared" si="9"/>
        <v>0</v>
      </c>
      <c r="K136" s="36"/>
    </row>
    <row r="137" spans="4:11" ht="15.75" thickTop="1" x14ac:dyDescent="0.25">
      <c r="D137" s="33" t="s">
        <v>27</v>
      </c>
      <c r="E137" s="1">
        <v>0</v>
      </c>
      <c r="F137" s="1">
        <v>1</v>
      </c>
      <c r="G137" s="1">
        <v>3</v>
      </c>
      <c r="H137" s="1">
        <v>2</v>
      </c>
      <c r="I137" s="20">
        <v>0</v>
      </c>
      <c r="J137" s="24">
        <f t="shared" si="9"/>
        <v>6</v>
      </c>
      <c r="K137" s="34">
        <f>SUM(K118-J137)</f>
        <v>5</v>
      </c>
    </row>
    <row r="138" spans="4:11" ht="15.75" thickBot="1" x14ac:dyDescent="0.3">
      <c r="D138" s="35" t="s">
        <v>14</v>
      </c>
      <c r="E138" s="5"/>
      <c r="F138" s="5"/>
      <c r="G138" s="5"/>
      <c r="H138" s="5"/>
      <c r="I138" s="21"/>
      <c r="J138" s="44">
        <f t="shared" si="9"/>
        <v>0</v>
      </c>
      <c r="K138" s="36"/>
    </row>
    <row r="139" spans="4:11" ht="15.75" thickTop="1" x14ac:dyDescent="0.25">
      <c r="D139" s="33" t="s">
        <v>28</v>
      </c>
      <c r="E139" s="1">
        <v>2</v>
      </c>
      <c r="F139" s="1">
        <v>4</v>
      </c>
      <c r="G139" s="1">
        <v>3</v>
      </c>
      <c r="H139" s="1">
        <v>0</v>
      </c>
      <c r="I139" s="20">
        <v>0</v>
      </c>
      <c r="J139" s="24">
        <f t="shared" si="9"/>
        <v>9</v>
      </c>
      <c r="K139" s="34">
        <f>SUM(K118-J139)</f>
        <v>2</v>
      </c>
    </row>
    <row r="140" spans="4:11" x14ac:dyDescent="0.25">
      <c r="D140" s="39" t="s">
        <v>14</v>
      </c>
      <c r="E140" s="40">
        <v>3</v>
      </c>
      <c r="F140" s="40"/>
      <c r="G140" s="40"/>
      <c r="H140" s="40"/>
      <c r="I140" s="41"/>
      <c r="J140" s="42">
        <f t="shared" si="9"/>
        <v>3</v>
      </c>
      <c r="K140" s="43"/>
    </row>
    <row r="142" spans="4:11" ht="27" thickBot="1" x14ac:dyDescent="0.45">
      <c r="D142" s="26" t="s">
        <v>34</v>
      </c>
      <c r="E142" s="27" t="s">
        <v>0</v>
      </c>
      <c r="F142" s="27" t="s">
        <v>1</v>
      </c>
      <c r="G142" s="27" t="s">
        <v>2</v>
      </c>
      <c r="H142" s="27" t="s">
        <v>3</v>
      </c>
      <c r="I142" s="28" t="s">
        <v>4</v>
      </c>
      <c r="J142" s="29" t="s">
        <v>20</v>
      </c>
      <c r="K142" s="30">
        <v>11</v>
      </c>
    </row>
    <row r="143" spans="4:11" ht="19.5" thickBot="1" x14ac:dyDescent="0.35">
      <c r="D143" s="31" t="s">
        <v>9</v>
      </c>
      <c r="E143" s="3" t="s">
        <v>9</v>
      </c>
      <c r="F143" s="3" t="s">
        <v>9</v>
      </c>
      <c r="G143" s="3" t="s">
        <v>9</v>
      </c>
      <c r="H143" s="3" t="s">
        <v>9</v>
      </c>
      <c r="I143" s="19" t="s">
        <v>9</v>
      </c>
      <c r="J143" s="18" t="s">
        <v>21</v>
      </c>
      <c r="K143" s="32"/>
    </row>
    <row r="144" spans="4:11" x14ac:dyDescent="0.25">
      <c r="D144" s="33" t="s">
        <v>6</v>
      </c>
      <c r="E144" s="1">
        <v>2</v>
      </c>
      <c r="F144" s="1">
        <v>3</v>
      </c>
      <c r="G144" s="1">
        <v>3</v>
      </c>
      <c r="H144" s="1">
        <v>2</v>
      </c>
      <c r="I144" s="20">
        <v>0</v>
      </c>
      <c r="J144" s="24">
        <f t="shared" ref="J144:J151" si="10">SUM(E144+F144+G144+H144+I144)</f>
        <v>10</v>
      </c>
      <c r="K144" s="34">
        <f>SUM(K142-J144)</f>
        <v>1</v>
      </c>
    </row>
    <row r="145" spans="4:11" ht="15.75" thickBot="1" x14ac:dyDescent="0.3">
      <c r="D145" s="35" t="s">
        <v>14</v>
      </c>
      <c r="E145" s="5"/>
      <c r="F145" s="5"/>
      <c r="G145" s="5"/>
      <c r="H145" s="5"/>
      <c r="I145" s="21"/>
      <c r="J145" s="25">
        <f t="shared" si="10"/>
        <v>0</v>
      </c>
      <c r="K145" s="36"/>
    </row>
    <row r="146" spans="4:11" ht="15.75" thickTop="1" x14ac:dyDescent="0.25">
      <c r="D146" s="33" t="s">
        <v>7</v>
      </c>
      <c r="E146" s="1">
        <v>2</v>
      </c>
      <c r="F146" s="1">
        <v>3</v>
      </c>
      <c r="G146" s="1">
        <v>3</v>
      </c>
      <c r="H146" s="1">
        <v>2</v>
      </c>
      <c r="I146" s="20">
        <v>0</v>
      </c>
      <c r="J146" s="24">
        <f t="shared" si="10"/>
        <v>10</v>
      </c>
      <c r="K146" s="34">
        <f>SUM(K142-J146)</f>
        <v>1</v>
      </c>
    </row>
    <row r="147" spans="4:11" ht="15.75" thickBot="1" x14ac:dyDescent="0.3">
      <c r="D147" s="35" t="s">
        <v>14</v>
      </c>
      <c r="E147" s="5"/>
      <c r="F147" s="5"/>
      <c r="G147" s="5"/>
      <c r="H147" s="5"/>
      <c r="I147" s="21"/>
      <c r="J147" s="25">
        <f t="shared" si="10"/>
        <v>0</v>
      </c>
      <c r="K147" s="36"/>
    </row>
    <row r="148" spans="4:11" ht="15.75" thickTop="1" x14ac:dyDescent="0.25">
      <c r="D148" s="33" t="s">
        <v>8</v>
      </c>
      <c r="E148" s="1">
        <v>2</v>
      </c>
      <c r="F148" s="1">
        <v>3</v>
      </c>
      <c r="G148" s="1">
        <v>3</v>
      </c>
      <c r="H148" s="1">
        <v>2</v>
      </c>
      <c r="I148" s="20">
        <v>0</v>
      </c>
      <c r="J148" s="24">
        <f t="shared" si="10"/>
        <v>10</v>
      </c>
      <c r="K148" s="34">
        <f>SUM(K142-J148)</f>
        <v>1</v>
      </c>
    </row>
    <row r="149" spans="4:11" ht="15.75" thickBot="1" x14ac:dyDescent="0.3">
      <c r="D149" s="35" t="s">
        <v>14</v>
      </c>
      <c r="E149" s="5"/>
      <c r="F149" s="5"/>
      <c r="G149" s="5"/>
      <c r="H149" s="5"/>
      <c r="I149" s="21"/>
      <c r="J149" s="25">
        <f t="shared" si="10"/>
        <v>0</v>
      </c>
      <c r="K149" s="36"/>
    </row>
    <row r="150" spans="4:11" ht="15.75" thickTop="1" x14ac:dyDescent="0.25">
      <c r="D150" s="33" t="s">
        <v>5</v>
      </c>
      <c r="E150" s="1">
        <v>2</v>
      </c>
      <c r="F150" s="1">
        <v>4</v>
      </c>
      <c r="G150" s="1">
        <v>3</v>
      </c>
      <c r="H150" s="1">
        <v>2</v>
      </c>
      <c r="I150" s="20">
        <v>0</v>
      </c>
      <c r="J150" s="24">
        <f t="shared" si="10"/>
        <v>11</v>
      </c>
      <c r="K150" s="34">
        <f>SUM(K142-J150)</f>
        <v>0</v>
      </c>
    </row>
    <row r="151" spans="4:11" ht="15.75" thickBot="1" x14ac:dyDescent="0.3">
      <c r="D151" s="37" t="s">
        <v>14</v>
      </c>
      <c r="E151" s="2"/>
      <c r="F151" s="2"/>
      <c r="G151" s="2"/>
      <c r="H151" s="2"/>
      <c r="I151" s="22"/>
      <c r="J151" s="25">
        <f t="shared" si="10"/>
        <v>0</v>
      </c>
      <c r="K151" s="36"/>
    </row>
    <row r="152" spans="4:11" ht="16.5" thickBot="1" x14ac:dyDescent="0.3">
      <c r="D152" s="38" t="s">
        <v>10</v>
      </c>
      <c r="E152" s="4" t="s">
        <v>10</v>
      </c>
      <c r="F152" s="4" t="s">
        <v>10</v>
      </c>
      <c r="G152" s="4" t="s">
        <v>10</v>
      </c>
      <c r="H152" s="4" t="s">
        <v>10</v>
      </c>
      <c r="I152" s="23" t="s">
        <v>10</v>
      </c>
      <c r="J152" s="18" t="s">
        <v>21</v>
      </c>
      <c r="K152" s="34"/>
    </row>
    <row r="153" spans="4:11" x14ac:dyDescent="0.25">
      <c r="D153" s="33" t="s">
        <v>11</v>
      </c>
      <c r="E153" s="1">
        <v>2</v>
      </c>
      <c r="F153" s="1">
        <v>3</v>
      </c>
      <c r="G153" s="1">
        <v>3</v>
      </c>
      <c r="H153" s="1">
        <v>1</v>
      </c>
      <c r="I153" s="20">
        <v>0</v>
      </c>
      <c r="J153" s="24">
        <f t="shared" ref="J153:J164" si="11">SUM(E153+F153+G153+H153+I153)</f>
        <v>9</v>
      </c>
      <c r="K153" s="34">
        <f>SUM(K142-J153)</f>
        <v>2</v>
      </c>
    </row>
    <row r="154" spans="4:11" ht="15.75" thickBot="1" x14ac:dyDescent="0.3">
      <c r="D154" s="35" t="s">
        <v>14</v>
      </c>
      <c r="E154" s="5"/>
      <c r="F154" s="5"/>
      <c r="G154" s="5"/>
      <c r="H154" s="5"/>
      <c r="I154" s="21"/>
      <c r="J154" s="25">
        <f t="shared" si="11"/>
        <v>0</v>
      </c>
      <c r="K154" s="36"/>
    </row>
    <row r="155" spans="4:11" ht="15.75" thickTop="1" x14ac:dyDescent="0.25">
      <c r="D155" s="33" t="s">
        <v>12</v>
      </c>
      <c r="E155" s="1">
        <v>2</v>
      </c>
      <c r="F155" s="1">
        <v>3</v>
      </c>
      <c r="G155" s="1">
        <v>3</v>
      </c>
      <c r="H155" s="1">
        <v>1</v>
      </c>
      <c r="I155" s="20">
        <v>0</v>
      </c>
      <c r="J155" s="24">
        <f t="shared" si="11"/>
        <v>9</v>
      </c>
      <c r="K155" s="34">
        <f>SUM(K142-J155)</f>
        <v>2</v>
      </c>
    </row>
    <row r="156" spans="4:11" ht="15.75" thickBot="1" x14ac:dyDescent="0.3">
      <c r="D156" s="35" t="s">
        <v>14</v>
      </c>
      <c r="E156" s="5"/>
      <c r="F156" s="5"/>
      <c r="G156" s="5"/>
      <c r="H156" s="5">
        <v>1</v>
      </c>
      <c r="I156" s="21"/>
      <c r="J156" s="25">
        <f t="shared" si="11"/>
        <v>1</v>
      </c>
      <c r="K156" s="36"/>
    </row>
    <row r="157" spans="4:11" ht="15.75" thickTop="1" x14ac:dyDescent="0.25">
      <c r="D157" s="33" t="s">
        <v>13</v>
      </c>
      <c r="E157" s="1">
        <v>2</v>
      </c>
      <c r="F157" s="1">
        <v>2</v>
      </c>
      <c r="G157" s="1">
        <v>3</v>
      </c>
      <c r="H157" s="1">
        <v>2</v>
      </c>
      <c r="I157" s="20">
        <v>0</v>
      </c>
      <c r="J157" s="24">
        <f t="shared" si="11"/>
        <v>9</v>
      </c>
      <c r="K157" s="34">
        <f>SUM(K142-J157)</f>
        <v>2</v>
      </c>
    </row>
    <row r="158" spans="4:11" ht="15.75" thickBot="1" x14ac:dyDescent="0.3">
      <c r="D158" s="35" t="s">
        <v>14</v>
      </c>
      <c r="E158" s="5"/>
      <c r="F158" s="5"/>
      <c r="G158" s="5"/>
      <c r="H158" s="5"/>
      <c r="I158" s="21"/>
      <c r="J158" s="44">
        <f t="shared" si="11"/>
        <v>0</v>
      </c>
      <c r="K158" s="36"/>
    </row>
    <row r="159" spans="4:11" ht="15.75" thickTop="1" x14ac:dyDescent="0.25">
      <c r="D159" s="33" t="s">
        <v>26</v>
      </c>
      <c r="E159" s="1">
        <v>2</v>
      </c>
      <c r="F159" s="1">
        <v>3</v>
      </c>
      <c r="G159" s="1">
        <v>3</v>
      </c>
      <c r="H159" s="1">
        <v>2</v>
      </c>
      <c r="I159" s="20">
        <v>0</v>
      </c>
      <c r="J159" s="24">
        <f t="shared" si="11"/>
        <v>10</v>
      </c>
      <c r="K159" s="34">
        <f>SUM(K142-J159)</f>
        <v>1</v>
      </c>
    </row>
    <row r="160" spans="4:11" ht="15.75" thickBot="1" x14ac:dyDescent="0.3">
      <c r="D160" s="35" t="s">
        <v>14</v>
      </c>
      <c r="E160" s="5"/>
      <c r="F160" s="5">
        <v>9</v>
      </c>
      <c r="G160" s="5"/>
      <c r="H160" s="5"/>
      <c r="I160" s="21"/>
      <c r="J160" s="44">
        <f t="shared" si="11"/>
        <v>9</v>
      </c>
      <c r="K160" s="36"/>
    </row>
    <row r="161" spans="4:11" ht="15.75" thickTop="1" x14ac:dyDescent="0.25">
      <c r="D161" s="33" t="s">
        <v>27</v>
      </c>
      <c r="E161" s="1">
        <v>2</v>
      </c>
      <c r="F161" s="1">
        <v>4</v>
      </c>
      <c r="G161" s="1">
        <v>3</v>
      </c>
      <c r="H161" s="1">
        <v>2</v>
      </c>
      <c r="I161" s="20">
        <v>0</v>
      </c>
      <c r="J161" s="24">
        <f t="shared" si="11"/>
        <v>11</v>
      </c>
      <c r="K161" s="34">
        <f>SUM(K142-J161)</f>
        <v>0</v>
      </c>
    </row>
    <row r="162" spans="4:11" ht="15.75" thickBot="1" x14ac:dyDescent="0.3">
      <c r="D162" s="35" t="s">
        <v>14</v>
      </c>
      <c r="E162" s="5"/>
      <c r="F162" s="5"/>
      <c r="G162" s="5"/>
      <c r="H162" s="5"/>
      <c r="I162" s="21"/>
      <c r="J162" s="44">
        <f t="shared" si="11"/>
        <v>0</v>
      </c>
      <c r="K162" s="36"/>
    </row>
    <row r="163" spans="4:11" ht="15.75" thickTop="1" x14ac:dyDescent="0.25">
      <c r="D163" s="33" t="s">
        <v>28</v>
      </c>
      <c r="E163" s="1">
        <v>2</v>
      </c>
      <c r="F163" s="1">
        <v>3</v>
      </c>
      <c r="G163" s="1">
        <v>3</v>
      </c>
      <c r="H163" s="1">
        <v>2</v>
      </c>
      <c r="I163" s="20">
        <v>0</v>
      </c>
      <c r="J163" s="24">
        <f t="shared" si="11"/>
        <v>10</v>
      </c>
      <c r="K163" s="34">
        <f>SUM(K142-J163)</f>
        <v>1</v>
      </c>
    </row>
    <row r="164" spans="4:11" ht="15.75" thickBot="1" x14ac:dyDescent="0.3">
      <c r="D164" s="35" t="s">
        <v>14</v>
      </c>
      <c r="E164" s="5"/>
      <c r="F164" s="5"/>
      <c r="G164" s="5"/>
      <c r="H164" s="5"/>
      <c r="I164" s="21"/>
      <c r="J164" s="42">
        <f t="shared" si="11"/>
        <v>0</v>
      </c>
      <c r="K164" s="43"/>
    </row>
    <row r="165" spans="4:11" ht="15.75" thickTop="1" x14ac:dyDescent="0.25"/>
    <row r="166" spans="4:11" ht="27" thickBot="1" x14ac:dyDescent="0.45">
      <c r="D166" s="26" t="s">
        <v>35</v>
      </c>
      <c r="E166" s="27" t="s">
        <v>0</v>
      </c>
      <c r="F166" s="27" t="s">
        <v>1</v>
      </c>
      <c r="G166" s="27" t="s">
        <v>2</v>
      </c>
      <c r="H166" s="27" t="s">
        <v>3</v>
      </c>
      <c r="I166" s="28" t="s">
        <v>4</v>
      </c>
      <c r="J166" s="29" t="s">
        <v>20</v>
      </c>
      <c r="K166" s="30">
        <v>10</v>
      </c>
    </row>
    <row r="167" spans="4:11" ht="19.5" thickBot="1" x14ac:dyDescent="0.35">
      <c r="D167" s="31" t="s">
        <v>9</v>
      </c>
      <c r="E167" s="3" t="s">
        <v>9</v>
      </c>
      <c r="F167" s="3" t="s">
        <v>9</v>
      </c>
      <c r="G167" s="3" t="s">
        <v>9</v>
      </c>
      <c r="H167" s="3" t="s">
        <v>9</v>
      </c>
      <c r="I167" s="19" t="s">
        <v>9</v>
      </c>
      <c r="J167" s="18" t="s">
        <v>21</v>
      </c>
      <c r="K167" s="32"/>
    </row>
    <row r="168" spans="4:11" x14ac:dyDescent="0.25">
      <c r="D168" s="33" t="s">
        <v>6</v>
      </c>
      <c r="E168" s="1">
        <v>2</v>
      </c>
      <c r="F168" s="1">
        <v>4</v>
      </c>
      <c r="G168" s="1">
        <v>3</v>
      </c>
      <c r="H168" s="1">
        <v>0</v>
      </c>
      <c r="I168" s="20">
        <v>0</v>
      </c>
      <c r="J168" s="24">
        <f t="shared" ref="J168:J175" si="12">SUM(E168+F168+G168+H168+I168)</f>
        <v>9</v>
      </c>
      <c r="K168" s="34">
        <f>SUM(K166-J168)</f>
        <v>1</v>
      </c>
    </row>
    <row r="169" spans="4:11" ht="15.75" thickBot="1" x14ac:dyDescent="0.3">
      <c r="D169" s="35" t="s">
        <v>14</v>
      </c>
      <c r="E169" s="5"/>
      <c r="F169" s="5"/>
      <c r="G169" s="5"/>
      <c r="H169" s="5"/>
      <c r="I169" s="21"/>
      <c r="J169" s="25">
        <f t="shared" si="12"/>
        <v>0</v>
      </c>
      <c r="K169" s="36"/>
    </row>
    <row r="170" spans="4:11" ht="15.75" thickTop="1" x14ac:dyDescent="0.25">
      <c r="D170" s="33" t="s">
        <v>7</v>
      </c>
      <c r="E170" s="1">
        <v>2</v>
      </c>
      <c r="F170" s="1">
        <v>5</v>
      </c>
      <c r="G170" s="1">
        <v>3</v>
      </c>
      <c r="H170" s="1">
        <v>0</v>
      </c>
      <c r="I170" s="20">
        <v>0</v>
      </c>
      <c r="J170" s="24">
        <f t="shared" si="12"/>
        <v>10</v>
      </c>
      <c r="K170" s="34">
        <f>SUM(K166-J170)</f>
        <v>0</v>
      </c>
    </row>
    <row r="171" spans="4:11" ht="15.75" thickBot="1" x14ac:dyDescent="0.3">
      <c r="D171" s="35" t="s">
        <v>14</v>
      </c>
      <c r="E171" s="5"/>
      <c r="F171" s="5">
        <v>3</v>
      </c>
      <c r="G171" s="5"/>
      <c r="H171" s="5">
        <v>1</v>
      </c>
      <c r="I171" s="21"/>
      <c r="J171" s="25">
        <f t="shared" si="12"/>
        <v>4</v>
      </c>
      <c r="K171" s="36"/>
    </row>
    <row r="172" spans="4:11" ht="15.75" thickTop="1" x14ac:dyDescent="0.25">
      <c r="D172" s="33" t="s">
        <v>8</v>
      </c>
      <c r="E172" s="1">
        <v>2</v>
      </c>
      <c r="F172" s="1">
        <v>5</v>
      </c>
      <c r="G172" s="1">
        <v>3</v>
      </c>
      <c r="H172" s="1">
        <v>0</v>
      </c>
      <c r="I172" s="20">
        <v>0</v>
      </c>
      <c r="J172" s="24">
        <f t="shared" si="12"/>
        <v>10</v>
      </c>
      <c r="K172" s="34">
        <f>SUM(K166-J172)</f>
        <v>0</v>
      </c>
    </row>
    <row r="173" spans="4:11" ht="15.75" thickBot="1" x14ac:dyDescent="0.3">
      <c r="D173" s="35" t="s">
        <v>14</v>
      </c>
      <c r="E173" s="5"/>
      <c r="F173" s="5"/>
      <c r="G173" s="5"/>
      <c r="H173" s="5">
        <v>1</v>
      </c>
      <c r="I173" s="21"/>
      <c r="J173" s="25">
        <f t="shared" si="12"/>
        <v>1</v>
      </c>
      <c r="K173" s="36"/>
    </row>
    <row r="174" spans="4:11" ht="15.75" thickTop="1" x14ac:dyDescent="0.25">
      <c r="D174" s="33" t="s">
        <v>5</v>
      </c>
      <c r="E174" s="1">
        <v>2</v>
      </c>
      <c r="F174" s="1">
        <v>5</v>
      </c>
      <c r="G174" s="1">
        <v>3</v>
      </c>
      <c r="H174" s="1">
        <v>0</v>
      </c>
      <c r="I174" s="20">
        <v>0</v>
      </c>
      <c r="J174" s="24">
        <f t="shared" si="12"/>
        <v>10</v>
      </c>
      <c r="K174" s="34">
        <f>SUM(K166-J174)</f>
        <v>0</v>
      </c>
    </row>
    <row r="175" spans="4:11" ht="15.75" thickBot="1" x14ac:dyDescent="0.3">
      <c r="D175" s="37" t="s">
        <v>14</v>
      </c>
      <c r="E175" s="2"/>
      <c r="F175" s="2"/>
      <c r="G175" s="2"/>
      <c r="H175" s="2">
        <v>1</v>
      </c>
      <c r="I175" s="22"/>
      <c r="J175" s="25">
        <f t="shared" si="12"/>
        <v>1</v>
      </c>
      <c r="K175" s="36"/>
    </row>
    <row r="176" spans="4:11" ht="16.5" thickBot="1" x14ac:dyDescent="0.3">
      <c r="D176" s="38" t="s">
        <v>10</v>
      </c>
      <c r="E176" s="4" t="s">
        <v>10</v>
      </c>
      <c r="F176" s="4" t="s">
        <v>10</v>
      </c>
      <c r="G176" s="4" t="s">
        <v>10</v>
      </c>
      <c r="H176" s="4" t="s">
        <v>10</v>
      </c>
      <c r="I176" s="23" t="s">
        <v>10</v>
      </c>
      <c r="J176" s="18" t="s">
        <v>21</v>
      </c>
      <c r="K176" s="34"/>
    </row>
    <row r="177" spans="4:11" x14ac:dyDescent="0.25">
      <c r="D177" s="33" t="s">
        <v>11</v>
      </c>
      <c r="E177" s="1">
        <v>2</v>
      </c>
      <c r="F177" s="1">
        <v>5</v>
      </c>
      <c r="G177" s="1">
        <v>3</v>
      </c>
      <c r="H177" s="1">
        <v>0</v>
      </c>
      <c r="I177" s="20">
        <v>0</v>
      </c>
      <c r="J177" s="24">
        <f t="shared" ref="J177:J188" si="13">SUM(E177+F177+G177+H177+I177)</f>
        <v>10</v>
      </c>
      <c r="K177" s="34">
        <f>SUM(K166-J177)</f>
        <v>0</v>
      </c>
    </row>
    <row r="178" spans="4:11" ht="15.75" thickBot="1" x14ac:dyDescent="0.3">
      <c r="D178" s="35" t="s">
        <v>14</v>
      </c>
      <c r="E178" s="5"/>
      <c r="F178" s="5"/>
      <c r="G178" s="5"/>
      <c r="H178" s="5">
        <v>1</v>
      </c>
      <c r="I178" s="21"/>
      <c r="J178" s="25">
        <f t="shared" si="13"/>
        <v>1</v>
      </c>
      <c r="K178" s="36"/>
    </row>
    <row r="179" spans="4:11" ht="15.75" thickTop="1" x14ac:dyDescent="0.25">
      <c r="D179" s="33" t="s">
        <v>12</v>
      </c>
      <c r="E179" s="1">
        <v>2</v>
      </c>
      <c r="F179" s="1">
        <v>5</v>
      </c>
      <c r="G179" s="1">
        <v>3</v>
      </c>
      <c r="H179" s="1">
        <v>0</v>
      </c>
      <c r="I179" s="20">
        <v>0</v>
      </c>
      <c r="J179" s="24">
        <f t="shared" si="13"/>
        <v>10</v>
      </c>
      <c r="K179" s="34">
        <f>SUM(K166-J179)</f>
        <v>0</v>
      </c>
    </row>
    <row r="180" spans="4:11" ht="15.75" thickBot="1" x14ac:dyDescent="0.3">
      <c r="D180" s="35" t="s">
        <v>14</v>
      </c>
      <c r="E180" s="5"/>
      <c r="F180" s="5"/>
      <c r="G180" s="5"/>
      <c r="H180" s="5">
        <v>1</v>
      </c>
      <c r="I180" s="21"/>
      <c r="J180" s="25">
        <f t="shared" si="13"/>
        <v>1</v>
      </c>
      <c r="K180" s="36"/>
    </row>
    <row r="181" spans="4:11" ht="15.75" thickTop="1" x14ac:dyDescent="0.25">
      <c r="D181" s="33" t="s">
        <v>13</v>
      </c>
      <c r="E181" s="1">
        <v>2</v>
      </c>
      <c r="F181" s="1">
        <v>3</v>
      </c>
      <c r="G181" s="1">
        <v>3</v>
      </c>
      <c r="H181" s="1">
        <v>0</v>
      </c>
      <c r="I181" s="20">
        <v>0</v>
      </c>
      <c r="J181" s="24">
        <f t="shared" si="13"/>
        <v>8</v>
      </c>
      <c r="K181" s="34">
        <f>SUM(K166-J181)</f>
        <v>2</v>
      </c>
    </row>
    <row r="182" spans="4:11" ht="15.75" thickBot="1" x14ac:dyDescent="0.3">
      <c r="D182" s="35" t="s">
        <v>14</v>
      </c>
      <c r="E182" s="5"/>
      <c r="F182" s="5"/>
      <c r="G182" s="5"/>
      <c r="H182" s="5">
        <v>1</v>
      </c>
      <c r="I182" s="21"/>
      <c r="J182" s="44">
        <f t="shared" si="13"/>
        <v>1</v>
      </c>
      <c r="K182" s="36"/>
    </row>
    <row r="183" spans="4:11" ht="15.75" thickTop="1" x14ac:dyDescent="0.25">
      <c r="D183" s="33" t="s">
        <v>26</v>
      </c>
      <c r="E183" s="1">
        <v>2</v>
      </c>
      <c r="F183" s="1">
        <v>5</v>
      </c>
      <c r="G183" s="1">
        <v>3</v>
      </c>
      <c r="H183" s="1">
        <v>0</v>
      </c>
      <c r="I183" s="20">
        <v>0</v>
      </c>
      <c r="J183" s="24">
        <f t="shared" si="13"/>
        <v>10</v>
      </c>
      <c r="K183" s="34">
        <f>SUM(K166-J183)</f>
        <v>0</v>
      </c>
    </row>
    <row r="184" spans="4:11" ht="15.75" thickBot="1" x14ac:dyDescent="0.3">
      <c r="D184" s="35" t="s">
        <v>14</v>
      </c>
      <c r="E184" s="5"/>
      <c r="F184" s="5"/>
      <c r="G184" s="5"/>
      <c r="H184" s="5"/>
      <c r="I184" s="21"/>
      <c r="J184" s="44">
        <f t="shared" si="13"/>
        <v>0</v>
      </c>
      <c r="K184" s="36"/>
    </row>
    <row r="185" spans="4:11" ht="15.75" thickTop="1" x14ac:dyDescent="0.25">
      <c r="D185" s="33" t="s">
        <v>27</v>
      </c>
      <c r="E185" s="1">
        <v>2</v>
      </c>
      <c r="F185" s="1">
        <v>5</v>
      </c>
      <c r="G185" s="1">
        <v>3</v>
      </c>
      <c r="H185" s="1">
        <v>0</v>
      </c>
      <c r="I185" s="20">
        <v>0</v>
      </c>
      <c r="J185" s="24">
        <f t="shared" si="13"/>
        <v>10</v>
      </c>
      <c r="K185" s="34">
        <f>SUM(K166-J185)</f>
        <v>0</v>
      </c>
    </row>
    <row r="186" spans="4:11" ht="15.75" thickBot="1" x14ac:dyDescent="0.3">
      <c r="D186" s="35" t="s">
        <v>14</v>
      </c>
      <c r="E186" s="5"/>
      <c r="F186" s="5"/>
      <c r="G186" s="5"/>
      <c r="H186" s="5">
        <v>1</v>
      </c>
      <c r="I186" s="21"/>
      <c r="J186" s="44">
        <f t="shared" si="13"/>
        <v>1</v>
      </c>
      <c r="K186" s="36"/>
    </row>
    <row r="187" spans="4:11" ht="15.75" thickTop="1" x14ac:dyDescent="0.25">
      <c r="D187" s="33" t="s">
        <v>28</v>
      </c>
      <c r="E187" s="1">
        <v>2</v>
      </c>
      <c r="F187" s="1">
        <v>5</v>
      </c>
      <c r="G187" s="1">
        <v>3</v>
      </c>
      <c r="H187" s="1">
        <v>0</v>
      </c>
      <c r="I187" s="20">
        <v>0</v>
      </c>
      <c r="J187" s="24">
        <f t="shared" si="13"/>
        <v>10</v>
      </c>
      <c r="K187" s="34">
        <f>SUM(K166-J187)</f>
        <v>0</v>
      </c>
    </row>
    <row r="188" spans="4:11" ht="15.75" thickBot="1" x14ac:dyDescent="0.3">
      <c r="D188" s="35" t="s">
        <v>14</v>
      </c>
      <c r="E188" s="5"/>
      <c r="F188" s="5"/>
      <c r="G188" s="5"/>
      <c r="H188" s="5">
        <v>1</v>
      </c>
      <c r="I188" s="21"/>
      <c r="J188" s="42">
        <f t="shared" si="13"/>
        <v>1</v>
      </c>
      <c r="K188" s="43"/>
    </row>
    <row r="189" spans="4:11" ht="21.75" thickTop="1" x14ac:dyDescent="0.35">
      <c r="G189" s="69" t="s">
        <v>40</v>
      </c>
    </row>
    <row r="190" spans="4:11" ht="27" thickBot="1" x14ac:dyDescent="0.45">
      <c r="D190" s="26" t="s">
        <v>36</v>
      </c>
      <c r="E190" s="27" t="s">
        <v>0</v>
      </c>
      <c r="F190" s="27" t="s">
        <v>1</v>
      </c>
      <c r="G190" s="27" t="s">
        <v>2</v>
      </c>
      <c r="H190" s="27" t="s">
        <v>3</v>
      </c>
      <c r="I190" s="28" t="s">
        <v>4</v>
      </c>
      <c r="J190" s="29" t="s">
        <v>20</v>
      </c>
      <c r="K190" s="30">
        <v>12</v>
      </c>
    </row>
    <row r="191" spans="4:11" ht="19.5" thickBot="1" x14ac:dyDescent="0.35">
      <c r="D191" s="31" t="s">
        <v>9</v>
      </c>
      <c r="E191" s="3" t="s">
        <v>9</v>
      </c>
      <c r="F191" s="3" t="s">
        <v>9</v>
      </c>
      <c r="G191" s="3" t="s">
        <v>9</v>
      </c>
      <c r="H191" s="3" t="s">
        <v>9</v>
      </c>
      <c r="I191" s="19" t="s">
        <v>9</v>
      </c>
      <c r="J191" s="18" t="s">
        <v>21</v>
      </c>
      <c r="K191" s="32"/>
    </row>
    <row r="192" spans="4:11" x14ac:dyDescent="0.25">
      <c r="D192" s="33" t="s">
        <v>6</v>
      </c>
      <c r="E192" s="1">
        <v>2</v>
      </c>
      <c r="F192" s="1">
        <v>5</v>
      </c>
      <c r="G192" s="1">
        <v>3</v>
      </c>
      <c r="H192" s="1">
        <v>2</v>
      </c>
      <c r="I192" s="20">
        <v>0</v>
      </c>
      <c r="J192" s="24">
        <f t="shared" ref="J192:J199" si="14">SUM(E192+F192+G192+H192+I192)</f>
        <v>12</v>
      </c>
      <c r="K192" s="34">
        <f>SUM(K190-J192)</f>
        <v>0</v>
      </c>
    </row>
    <row r="193" spans="4:11" ht="15.75" thickBot="1" x14ac:dyDescent="0.3">
      <c r="D193" s="35" t="s">
        <v>14</v>
      </c>
      <c r="E193" s="5"/>
      <c r="F193" s="5"/>
      <c r="G193" s="5"/>
      <c r="H193" s="5"/>
      <c r="I193" s="21"/>
      <c r="J193" s="25">
        <f t="shared" si="14"/>
        <v>0</v>
      </c>
      <c r="K193" s="36"/>
    </row>
    <row r="194" spans="4:11" ht="15.75" thickTop="1" x14ac:dyDescent="0.25">
      <c r="D194" s="33" t="s">
        <v>7</v>
      </c>
      <c r="E194" s="1">
        <v>2</v>
      </c>
      <c r="F194" s="1">
        <v>4</v>
      </c>
      <c r="G194" s="1">
        <v>2</v>
      </c>
      <c r="H194" s="1">
        <v>2</v>
      </c>
      <c r="I194" s="20">
        <v>0</v>
      </c>
      <c r="J194" s="24">
        <f t="shared" si="14"/>
        <v>10</v>
      </c>
      <c r="K194" s="34">
        <f>SUM(K190-J194)</f>
        <v>2</v>
      </c>
    </row>
    <row r="195" spans="4:11" ht="15.75" thickBot="1" x14ac:dyDescent="0.3">
      <c r="D195" s="35" t="s">
        <v>14</v>
      </c>
      <c r="E195" s="5"/>
      <c r="F195" s="5"/>
      <c r="G195" s="5"/>
      <c r="H195" s="5"/>
      <c r="I195" s="21"/>
      <c r="J195" s="25">
        <f t="shared" si="14"/>
        <v>0</v>
      </c>
      <c r="K195" s="36"/>
    </row>
    <row r="196" spans="4:11" ht="15.75" thickTop="1" x14ac:dyDescent="0.25">
      <c r="D196" s="33" t="s">
        <v>8</v>
      </c>
      <c r="E196" s="1">
        <v>2</v>
      </c>
      <c r="F196" s="1">
        <v>5</v>
      </c>
      <c r="G196" s="1">
        <v>3</v>
      </c>
      <c r="H196" s="1">
        <v>2</v>
      </c>
      <c r="I196" s="20">
        <v>0</v>
      </c>
      <c r="J196" s="24">
        <f t="shared" si="14"/>
        <v>12</v>
      </c>
      <c r="K196" s="34">
        <f>SUM(K190-J196)</f>
        <v>0</v>
      </c>
    </row>
    <row r="197" spans="4:11" ht="15.75" thickBot="1" x14ac:dyDescent="0.3">
      <c r="D197" s="35" t="s">
        <v>14</v>
      </c>
      <c r="E197" s="5"/>
      <c r="F197" s="5"/>
      <c r="G197" s="5"/>
      <c r="H197" s="5"/>
      <c r="I197" s="21"/>
      <c r="J197" s="25">
        <f t="shared" si="14"/>
        <v>0</v>
      </c>
      <c r="K197" s="36"/>
    </row>
    <row r="198" spans="4:11" ht="15.75" thickTop="1" x14ac:dyDescent="0.25">
      <c r="D198" s="33" t="s">
        <v>5</v>
      </c>
      <c r="E198" s="1">
        <v>2</v>
      </c>
      <c r="F198" s="1">
        <v>5</v>
      </c>
      <c r="G198" s="1">
        <v>3</v>
      </c>
      <c r="H198" s="1">
        <v>2</v>
      </c>
      <c r="I198" s="20">
        <v>0</v>
      </c>
      <c r="J198" s="24">
        <f t="shared" si="14"/>
        <v>12</v>
      </c>
      <c r="K198" s="34">
        <f>SUM(K190-J198)</f>
        <v>0</v>
      </c>
    </row>
    <row r="199" spans="4:11" ht="15.75" thickBot="1" x14ac:dyDescent="0.3">
      <c r="D199" s="37" t="s">
        <v>14</v>
      </c>
      <c r="E199" s="2"/>
      <c r="F199" s="2"/>
      <c r="G199" s="2"/>
      <c r="H199" s="2"/>
      <c r="I199" s="22"/>
      <c r="J199" s="25">
        <f t="shared" si="14"/>
        <v>0</v>
      </c>
      <c r="K199" s="36"/>
    </row>
    <row r="200" spans="4:11" ht="16.5" thickBot="1" x14ac:dyDescent="0.3">
      <c r="D200" s="38" t="s">
        <v>10</v>
      </c>
      <c r="E200" s="4" t="s">
        <v>10</v>
      </c>
      <c r="F200" s="4" t="s">
        <v>10</v>
      </c>
      <c r="G200" s="4" t="s">
        <v>10</v>
      </c>
      <c r="H200" s="4" t="s">
        <v>10</v>
      </c>
      <c r="I200" s="23" t="s">
        <v>10</v>
      </c>
      <c r="J200" s="18" t="s">
        <v>21</v>
      </c>
      <c r="K200" s="34"/>
    </row>
    <row r="201" spans="4:11" x14ac:dyDescent="0.25">
      <c r="D201" s="33" t="s">
        <v>11</v>
      </c>
      <c r="E201" s="1">
        <v>0</v>
      </c>
      <c r="F201" s="1">
        <v>5</v>
      </c>
      <c r="G201" s="1">
        <v>3</v>
      </c>
      <c r="H201" s="1">
        <v>2</v>
      </c>
      <c r="I201" s="20">
        <v>0</v>
      </c>
      <c r="J201" s="24">
        <f t="shared" ref="J201:J212" si="15">SUM(E201+F201+G201+H201+I201)</f>
        <v>10</v>
      </c>
      <c r="K201" s="34">
        <f>SUM(K190-J201)</f>
        <v>2</v>
      </c>
    </row>
    <row r="202" spans="4:11" ht="15.75" thickBot="1" x14ac:dyDescent="0.3">
      <c r="D202" s="35" t="s">
        <v>14</v>
      </c>
      <c r="E202" s="5"/>
      <c r="F202" s="5"/>
      <c r="G202" s="5"/>
      <c r="H202" s="5"/>
      <c r="I202" s="21"/>
      <c r="J202" s="25">
        <f t="shared" si="15"/>
        <v>0</v>
      </c>
      <c r="K202" s="36"/>
    </row>
    <row r="203" spans="4:11" ht="15.75" thickTop="1" x14ac:dyDescent="0.25">
      <c r="D203" s="33" t="s">
        <v>12</v>
      </c>
      <c r="E203" s="1">
        <v>2</v>
      </c>
      <c r="F203" s="1">
        <v>5</v>
      </c>
      <c r="G203" s="1">
        <v>3</v>
      </c>
      <c r="H203" s="1">
        <v>2</v>
      </c>
      <c r="I203" s="20">
        <v>0</v>
      </c>
      <c r="J203" s="24">
        <f t="shared" si="15"/>
        <v>12</v>
      </c>
      <c r="K203" s="34">
        <f>SUM(K190-J203)</f>
        <v>0</v>
      </c>
    </row>
    <row r="204" spans="4:11" ht="15.75" thickBot="1" x14ac:dyDescent="0.3">
      <c r="D204" s="35" t="s">
        <v>14</v>
      </c>
      <c r="E204" s="5"/>
      <c r="F204" s="5"/>
      <c r="G204" s="5"/>
      <c r="H204" s="5"/>
      <c r="I204" s="21"/>
      <c r="J204" s="25">
        <f t="shared" si="15"/>
        <v>0</v>
      </c>
      <c r="K204" s="36"/>
    </row>
    <row r="205" spans="4:11" ht="15.75" thickTop="1" x14ac:dyDescent="0.25">
      <c r="D205" s="33" t="s">
        <v>13</v>
      </c>
      <c r="E205" s="1">
        <v>2</v>
      </c>
      <c r="F205" s="1">
        <v>5</v>
      </c>
      <c r="G205" s="1">
        <v>3</v>
      </c>
      <c r="H205" s="1">
        <v>2</v>
      </c>
      <c r="I205" s="20">
        <v>0</v>
      </c>
      <c r="J205" s="24">
        <f t="shared" si="15"/>
        <v>12</v>
      </c>
      <c r="K205" s="34">
        <f>SUM(K190-J205)</f>
        <v>0</v>
      </c>
    </row>
    <row r="206" spans="4:11" ht="15.75" thickBot="1" x14ac:dyDescent="0.3">
      <c r="D206" s="35" t="s">
        <v>14</v>
      </c>
      <c r="E206" s="5"/>
      <c r="F206" s="5"/>
      <c r="G206" s="5"/>
      <c r="H206" s="5"/>
      <c r="I206" s="21"/>
      <c r="J206" s="44">
        <f t="shared" si="15"/>
        <v>0</v>
      </c>
      <c r="K206" s="36"/>
    </row>
    <row r="207" spans="4:11" ht="15.75" thickTop="1" x14ac:dyDescent="0.25">
      <c r="D207" s="33" t="s">
        <v>26</v>
      </c>
      <c r="E207" s="1">
        <v>2</v>
      </c>
      <c r="F207" s="1">
        <v>3</v>
      </c>
      <c r="G207" s="1">
        <v>3</v>
      </c>
      <c r="H207" s="1">
        <v>2</v>
      </c>
      <c r="I207" s="20">
        <v>0</v>
      </c>
      <c r="J207" s="24">
        <f t="shared" si="15"/>
        <v>10</v>
      </c>
      <c r="K207" s="34">
        <f>SUM(K190-J207)</f>
        <v>2</v>
      </c>
    </row>
    <row r="208" spans="4:11" ht="15.75" thickBot="1" x14ac:dyDescent="0.3">
      <c r="D208" s="35" t="s">
        <v>14</v>
      </c>
      <c r="E208" s="5"/>
      <c r="F208" s="5"/>
      <c r="G208" s="5"/>
      <c r="H208" s="5"/>
      <c r="I208" s="21"/>
      <c r="J208" s="44">
        <f t="shared" si="15"/>
        <v>0</v>
      </c>
      <c r="K208" s="36"/>
    </row>
    <row r="209" spans="4:11" ht="15.75" thickTop="1" x14ac:dyDescent="0.25">
      <c r="D209" s="33" t="s">
        <v>27</v>
      </c>
      <c r="E209" s="1">
        <v>2</v>
      </c>
      <c r="F209" s="1">
        <v>5</v>
      </c>
      <c r="G209" s="1">
        <v>3</v>
      </c>
      <c r="H209" s="1">
        <v>2</v>
      </c>
      <c r="I209" s="20">
        <v>0</v>
      </c>
      <c r="J209" s="24">
        <f t="shared" si="15"/>
        <v>12</v>
      </c>
      <c r="K209" s="34">
        <f>SUM(K190-J209)</f>
        <v>0</v>
      </c>
    </row>
    <row r="210" spans="4:11" ht="15.75" thickBot="1" x14ac:dyDescent="0.3">
      <c r="D210" s="35" t="s">
        <v>14</v>
      </c>
      <c r="E210" s="5"/>
      <c r="F210" s="5"/>
      <c r="G210" s="5"/>
      <c r="H210" s="5"/>
      <c r="I210" s="21"/>
      <c r="J210" s="44">
        <f t="shared" si="15"/>
        <v>0</v>
      </c>
      <c r="K210" s="36"/>
    </row>
    <row r="211" spans="4:11" ht="15.75" thickTop="1" x14ac:dyDescent="0.25">
      <c r="D211" s="33" t="s">
        <v>28</v>
      </c>
      <c r="E211" s="1">
        <v>2</v>
      </c>
      <c r="F211" s="1">
        <v>5</v>
      </c>
      <c r="G211" s="1">
        <v>3</v>
      </c>
      <c r="H211" s="1">
        <v>2</v>
      </c>
      <c r="I211" s="20">
        <v>0</v>
      </c>
      <c r="J211" s="24">
        <f t="shared" si="15"/>
        <v>12</v>
      </c>
      <c r="K211" s="34">
        <f>SUM(K190-J211)</f>
        <v>0</v>
      </c>
    </row>
    <row r="212" spans="4:11" ht="15.75" thickBot="1" x14ac:dyDescent="0.3">
      <c r="D212" s="35" t="s">
        <v>14</v>
      </c>
      <c r="E212" s="5"/>
      <c r="F212" s="5"/>
      <c r="G212" s="5"/>
      <c r="H212" s="5"/>
      <c r="I212" s="21"/>
      <c r="J212" s="42">
        <f t="shared" si="15"/>
        <v>0</v>
      </c>
      <c r="K212" s="43"/>
    </row>
    <row r="213" spans="4:11" ht="15.75" thickTop="1" x14ac:dyDescent="0.25"/>
    <row r="214" spans="4:11" ht="27" thickBot="1" x14ac:dyDescent="0.45">
      <c r="D214" s="26" t="s">
        <v>37</v>
      </c>
      <c r="E214" s="27" t="s">
        <v>0</v>
      </c>
      <c r="F214" s="27" t="s">
        <v>1</v>
      </c>
      <c r="G214" s="27" t="s">
        <v>2</v>
      </c>
      <c r="H214" s="27" t="s">
        <v>3</v>
      </c>
      <c r="I214" s="28" t="s">
        <v>4</v>
      </c>
      <c r="J214" s="29" t="s">
        <v>20</v>
      </c>
      <c r="K214" s="30">
        <v>12</v>
      </c>
    </row>
    <row r="215" spans="4:11" ht="19.5" thickBot="1" x14ac:dyDescent="0.35">
      <c r="D215" s="31" t="s">
        <v>9</v>
      </c>
      <c r="E215" s="3" t="s">
        <v>9</v>
      </c>
      <c r="F215" s="3" t="s">
        <v>9</v>
      </c>
      <c r="G215" s="3" t="s">
        <v>9</v>
      </c>
      <c r="H215" s="3" t="s">
        <v>9</v>
      </c>
      <c r="I215" s="19" t="s">
        <v>9</v>
      </c>
      <c r="J215" s="18" t="s">
        <v>21</v>
      </c>
      <c r="K215" s="32"/>
    </row>
    <row r="216" spans="4:11" x14ac:dyDescent="0.25">
      <c r="D216" s="33" t="s">
        <v>6</v>
      </c>
      <c r="E216" s="1">
        <v>2</v>
      </c>
      <c r="F216" s="1">
        <v>5</v>
      </c>
      <c r="G216" s="1">
        <v>3</v>
      </c>
      <c r="H216" s="1">
        <v>2</v>
      </c>
      <c r="I216" s="20">
        <v>0</v>
      </c>
      <c r="J216" s="24">
        <f t="shared" ref="J216:J223" si="16">SUM(E216+F216+G216+H216+I216)</f>
        <v>12</v>
      </c>
      <c r="K216" s="34">
        <f>SUM(K214-J216)</f>
        <v>0</v>
      </c>
    </row>
    <row r="217" spans="4:11" ht="15.75" thickBot="1" x14ac:dyDescent="0.3">
      <c r="D217" s="35" t="s">
        <v>14</v>
      </c>
      <c r="E217" s="5"/>
      <c r="F217" s="5"/>
      <c r="G217" s="5"/>
      <c r="H217" s="5"/>
      <c r="I217" s="21"/>
      <c r="J217" s="25">
        <f t="shared" si="16"/>
        <v>0</v>
      </c>
      <c r="K217" s="36"/>
    </row>
    <row r="218" spans="4:11" ht="15.75" thickTop="1" x14ac:dyDescent="0.25">
      <c r="D218" s="33" t="s">
        <v>7</v>
      </c>
      <c r="E218" s="1">
        <v>2</v>
      </c>
      <c r="F218" s="1">
        <v>4</v>
      </c>
      <c r="G218" s="1">
        <v>3</v>
      </c>
      <c r="H218" s="1">
        <v>2</v>
      </c>
      <c r="I218" s="20">
        <v>0</v>
      </c>
      <c r="J218" s="24">
        <f t="shared" si="16"/>
        <v>11</v>
      </c>
      <c r="K218" s="34">
        <f>SUM(K214-J218)</f>
        <v>1</v>
      </c>
    </row>
    <row r="219" spans="4:11" ht="15.75" thickBot="1" x14ac:dyDescent="0.3">
      <c r="D219" s="35" t="s">
        <v>14</v>
      </c>
      <c r="E219" s="5"/>
      <c r="F219" s="5"/>
      <c r="G219" s="5"/>
      <c r="H219" s="5"/>
      <c r="I219" s="21"/>
      <c r="J219" s="25">
        <f t="shared" si="16"/>
        <v>0</v>
      </c>
      <c r="K219" s="36"/>
    </row>
    <row r="220" spans="4:11" ht="15.75" thickTop="1" x14ac:dyDescent="0.25">
      <c r="D220" s="33" t="s">
        <v>8</v>
      </c>
      <c r="E220" s="1">
        <v>2</v>
      </c>
      <c r="F220" s="1">
        <v>4</v>
      </c>
      <c r="G220" s="1">
        <v>3</v>
      </c>
      <c r="H220" s="1">
        <v>2</v>
      </c>
      <c r="I220" s="20">
        <v>0</v>
      </c>
      <c r="J220" s="24">
        <f t="shared" si="16"/>
        <v>11</v>
      </c>
      <c r="K220" s="34">
        <f>SUM(K214-J220)</f>
        <v>1</v>
      </c>
    </row>
    <row r="221" spans="4:11" ht="15.75" thickBot="1" x14ac:dyDescent="0.3">
      <c r="D221" s="35" t="s">
        <v>14</v>
      </c>
      <c r="E221" s="5"/>
      <c r="F221" s="5"/>
      <c r="G221" s="5"/>
      <c r="H221" s="5"/>
      <c r="I221" s="21"/>
      <c r="J221" s="25">
        <f t="shared" si="16"/>
        <v>0</v>
      </c>
      <c r="K221" s="36"/>
    </row>
    <row r="222" spans="4:11" ht="15.75" thickTop="1" x14ac:dyDescent="0.25">
      <c r="D222" s="33" t="s">
        <v>5</v>
      </c>
      <c r="E222" s="1">
        <v>2</v>
      </c>
      <c r="F222" s="1">
        <v>5</v>
      </c>
      <c r="G222" s="1">
        <v>3</v>
      </c>
      <c r="H222" s="1">
        <v>2</v>
      </c>
      <c r="I222" s="20">
        <v>0</v>
      </c>
      <c r="J222" s="24">
        <f t="shared" si="16"/>
        <v>12</v>
      </c>
      <c r="K222" s="34">
        <f>SUM(K214-J222)</f>
        <v>0</v>
      </c>
    </row>
    <row r="223" spans="4:11" ht="15.75" thickBot="1" x14ac:dyDescent="0.3">
      <c r="D223" s="37" t="s">
        <v>14</v>
      </c>
      <c r="E223" s="2"/>
      <c r="F223" s="2"/>
      <c r="G223" s="2"/>
      <c r="H223" s="2"/>
      <c r="I223" s="22"/>
      <c r="J223" s="25">
        <f t="shared" si="16"/>
        <v>0</v>
      </c>
      <c r="K223" s="36"/>
    </row>
    <row r="224" spans="4:11" ht="16.5" thickBot="1" x14ac:dyDescent="0.3">
      <c r="D224" s="38" t="s">
        <v>10</v>
      </c>
      <c r="E224" s="4" t="s">
        <v>10</v>
      </c>
      <c r="F224" s="4" t="s">
        <v>10</v>
      </c>
      <c r="G224" s="4" t="s">
        <v>10</v>
      </c>
      <c r="H224" s="4" t="s">
        <v>10</v>
      </c>
      <c r="I224" s="23" t="s">
        <v>10</v>
      </c>
      <c r="J224" s="18" t="s">
        <v>21</v>
      </c>
      <c r="K224" s="34"/>
    </row>
    <row r="225" spans="4:11" x14ac:dyDescent="0.25">
      <c r="D225" s="33" t="s">
        <v>11</v>
      </c>
      <c r="E225" s="1">
        <v>2</v>
      </c>
      <c r="F225" s="1">
        <v>4</v>
      </c>
      <c r="G225" s="1">
        <v>3</v>
      </c>
      <c r="H225" s="1">
        <v>0</v>
      </c>
      <c r="I225" s="20">
        <v>0</v>
      </c>
      <c r="J225" s="24">
        <f t="shared" ref="J225:J236" si="17">SUM(E225+F225+G225+H225+I225)</f>
        <v>9</v>
      </c>
      <c r="K225" s="34">
        <f>SUM(K214-J225)</f>
        <v>3</v>
      </c>
    </row>
    <row r="226" spans="4:11" ht="15.75" thickBot="1" x14ac:dyDescent="0.3">
      <c r="D226" s="35" t="s">
        <v>14</v>
      </c>
      <c r="E226" s="5"/>
      <c r="F226" s="5"/>
      <c r="G226" s="5"/>
      <c r="H226" s="5"/>
      <c r="I226" s="21"/>
      <c r="J226" s="25">
        <f t="shared" si="17"/>
        <v>0</v>
      </c>
      <c r="K226" s="36"/>
    </row>
    <row r="227" spans="4:11" ht="15.75" thickTop="1" x14ac:dyDescent="0.25">
      <c r="D227" s="33" t="s">
        <v>12</v>
      </c>
      <c r="E227" s="1">
        <v>0</v>
      </c>
      <c r="F227" s="1">
        <v>4</v>
      </c>
      <c r="G227" s="1">
        <v>3</v>
      </c>
      <c r="H227" s="1">
        <v>2</v>
      </c>
      <c r="I227" s="20">
        <v>0</v>
      </c>
      <c r="J227" s="24">
        <f t="shared" si="17"/>
        <v>9</v>
      </c>
      <c r="K227" s="34">
        <f>SUM(K214-J227)</f>
        <v>3</v>
      </c>
    </row>
    <row r="228" spans="4:11" ht="15.75" thickBot="1" x14ac:dyDescent="0.3">
      <c r="D228" s="35" t="s">
        <v>14</v>
      </c>
      <c r="E228" s="5"/>
      <c r="F228" s="5"/>
      <c r="G228" s="5"/>
      <c r="H228" s="5"/>
      <c r="I228" s="21"/>
      <c r="J228" s="25">
        <f t="shared" si="17"/>
        <v>0</v>
      </c>
      <c r="K228" s="36"/>
    </row>
    <row r="229" spans="4:11" ht="15.75" thickTop="1" x14ac:dyDescent="0.25">
      <c r="D229" s="33" t="s">
        <v>13</v>
      </c>
      <c r="E229" s="1">
        <v>2</v>
      </c>
      <c r="F229" s="1">
        <v>5</v>
      </c>
      <c r="G229" s="1">
        <v>3</v>
      </c>
      <c r="H229" s="1">
        <v>2</v>
      </c>
      <c r="I229" s="20">
        <v>0</v>
      </c>
      <c r="J229" s="24">
        <f t="shared" si="17"/>
        <v>12</v>
      </c>
      <c r="K229" s="34">
        <f>SUM(K214-J229)</f>
        <v>0</v>
      </c>
    </row>
    <row r="230" spans="4:11" ht="15.75" thickBot="1" x14ac:dyDescent="0.3">
      <c r="D230" s="35" t="s">
        <v>14</v>
      </c>
      <c r="E230" s="5"/>
      <c r="F230" s="5"/>
      <c r="G230" s="5"/>
      <c r="H230" s="5"/>
      <c r="I230" s="21"/>
      <c r="J230" s="44">
        <f t="shared" si="17"/>
        <v>0</v>
      </c>
      <c r="K230" s="36"/>
    </row>
    <row r="231" spans="4:11" ht="15.75" thickTop="1" x14ac:dyDescent="0.25">
      <c r="D231" s="33" t="s">
        <v>26</v>
      </c>
      <c r="E231" s="1">
        <v>2</v>
      </c>
      <c r="F231" s="1">
        <v>5</v>
      </c>
      <c r="G231" s="1">
        <v>3</v>
      </c>
      <c r="H231" s="1">
        <v>2</v>
      </c>
      <c r="I231" s="20">
        <v>0</v>
      </c>
      <c r="J231" s="24">
        <f t="shared" si="17"/>
        <v>12</v>
      </c>
      <c r="K231" s="34">
        <f>SUM(K214-J231)</f>
        <v>0</v>
      </c>
    </row>
    <row r="232" spans="4:11" ht="15.75" thickBot="1" x14ac:dyDescent="0.3">
      <c r="D232" s="35" t="s">
        <v>14</v>
      </c>
      <c r="E232" s="5"/>
      <c r="F232" s="5"/>
      <c r="G232" s="5"/>
      <c r="H232" s="5"/>
      <c r="I232" s="21"/>
      <c r="J232" s="44">
        <f t="shared" si="17"/>
        <v>0</v>
      </c>
      <c r="K232" s="36"/>
    </row>
    <row r="233" spans="4:11" ht="15.75" thickTop="1" x14ac:dyDescent="0.25">
      <c r="D233" s="33" t="s">
        <v>27</v>
      </c>
      <c r="E233" s="1">
        <v>2</v>
      </c>
      <c r="F233" s="1">
        <v>5</v>
      </c>
      <c r="G233" s="1">
        <v>3</v>
      </c>
      <c r="H233" s="1">
        <v>2</v>
      </c>
      <c r="I233" s="20">
        <v>0</v>
      </c>
      <c r="J233" s="24">
        <f t="shared" si="17"/>
        <v>12</v>
      </c>
      <c r="K233" s="34">
        <f>SUM(K214-J233)</f>
        <v>0</v>
      </c>
    </row>
    <row r="234" spans="4:11" ht="15.75" thickBot="1" x14ac:dyDescent="0.3">
      <c r="D234" s="35" t="s">
        <v>14</v>
      </c>
      <c r="E234" s="5"/>
      <c r="F234" s="5"/>
      <c r="G234" s="5"/>
      <c r="H234" s="5"/>
      <c r="I234" s="21"/>
      <c r="J234" s="44">
        <f t="shared" si="17"/>
        <v>0</v>
      </c>
      <c r="K234" s="36"/>
    </row>
    <row r="235" spans="4:11" ht="15.75" thickTop="1" x14ac:dyDescent="0.25">
      <c r="D235" s="33" t="s">
        <v>28</v>
      </c>
      <c r="E235" s="1">
        <v>2</v>
      </c>
      <c r="F235" s="1">
        <v>1</v>
      </c>
      <c r="G235" s="1">
        <v>3</v>
      </c>
      <c r="H235" s="1">
        <v>2</v>
      </c>
      <c r="I235" s="20">
        <v>0</v>
      </c>
      <c r="J235" s="24">
        <f t="shared" si="17"/>
        <v>8</v>
      </c>
      <c r="K235" s="34">
        <f>SUM(K214-J235)</f>
        <v>4</v>
      </c>
    </row>
    <row r="236" spans="4:11" ht="15.75" thickBot="1" x14ac:dyDescent="0.3">
      <c r="D236" s="35" t="s">
        <v>14</v>
      </c>
      <c r="E236" s="5">
        <v>4</v>
      </c>
      <c r="F236" s="5"/>
      <c r="G236" s="5"/>
      <c r="H236" s="5"/>
      <c r="I236" s="21"/>
      <c r="J236" s="42">
        <f t="shared" si="17"/>
        <v>4</v>
      </c>
      <c r="K236" s="43"/>
    </row>
    <row r="237" spans="4:11" ht="21.75" thickTop="1" x14ac:dyDescent="0.35">
      <c r="E237" s="69" t="s">
        <v>39</v>
      </c>
    </row>
    <row r="238" spans="4:11" ht="27" thickBot="1" x14ac:dyDescent="0.45">
      <c r="D238" s="26" t="s">
        <v>38</v>
      </c>
      <c r="E238" s="27" t="s">
        <v>0</v>
      </c>
      <c r="F238" s="27" t="s">
        <v>1</v>
      </c>
      <c r="G238" s="27" t="s">
        <v>2</v>
      </c>
      <c r="H238" s="27" t="s">
        <v>3</v>
      </c>
      <c r="I238" s="28" t="s">
        <v>4</v>
      </c>
      <c r="J238" s="29" t="s">
        <v>20</v>
      </c>
      <c r="K238" s="30">
        <v>12</v>
      </c>
    </row>
    <row r="239" spans="4:11" ht="19.5" thickBot="1" x14ac:dyDescent="0.35">
      <c r="D239" s="31" t="s">
        <v>9</v>
      </c>
      <c r="E239" s="3" t="s">
        <v>9</v>
      </c>
      <c r="F239" s="3" t="s">
        <v>9</v>
      </c>
      <c r="G239" s="3" t="s">
        <v>9</v>
      </c>
      <c r="H239" s="3" t="s">
        <v>9</v>
      </c>
      <c r="I239" s="19" t="s">
        <v>9</v>
      </c>
      <c r="J239" s="18" t="s">
        <v>21</v>
      </c>
      <c r="K239" s="32"/>
    </row>
    <row r="240" spans="4:11" x14ac:dyDescent="0.25">
      <c r="D240" s="33" t="s">
        <v>6</v>
      </c>
      <c r="E240" s="1">
        <v>2</v>
      </c>
      <c r="F240" s="1">
        <v>5</v>
      </c>
      <c r="G240" s="1">
        <v>3</v>
      </c>
      <c r="H240" s="1">
        <v>2</v>
      </c>
      <c r="I240" s="20">
        <v>0</v>
      </c>
      <c r="J240" s="24">
        <f t="shared" ref="J240:J247" si="18">SUM(E240+F240+G240+H240+I240)</f>
        <v>12</v>
      </c>
      <c r="K240" s="34">
        <f>SUM(K238-J240)</f>
        <v>0</v>
      </c>
    </row>
    <row r="241" spans="4:11" ht="15.75" thickBot="1" x14ac:dyDescent="0.3">
      <c r="D241" s="35" t="s">
        <v>14</v>
      </c>
      <c r="E241" s="5"/>
      <c r="F241" s="5"/>
      <c r="G241" s="5"/>
      <c r="H241" s="5"/>
      <c r="I241" s="21"/>
      <c r="J241" s="25">
        <f t="shared" si="18"/>
        <v>0</v>
      </c>
      <c r="K241" s="36"/>
    </row>
    <row r="242" spans="4:11" ht="15.75" thickTop="1" x14ac:dyDescent="0.25">
      <c r="D242" s="33" t="s">
        <v>7</v>
      </c>
      <c r="E242" s="1">
        <v>2</v>
      </c>
      <c r="F242" s="1">
        <v>5</v>
      </c>
      <c r="G242" s="1">
        <v>0</v>
      </c>
      <c r="H242" s="1">
        <v>2</v>
      </c>
      <c r="I242" s="20">
        <v>0</v>
      </c>
      <c r="J242" s="24">
        <f t="shared" si="18"/>
        <v>9</v>
      </c>
      <c r="K242" s="34">
        <f>SUM(K238-J242)</f>
        <v>3</v>
      </c>
    </row>
    <row r="243" spans="4:11" ht="15.75" thickBot="1" x14ac:dyDescent="0.3">
      <c r="D243" s="35" t="s">
        <v>14</v>
      </c>
      <c r="E243" s="5"/>
      <c r="F243" s="5"/>
      <c r="G243" s="5"/>
      <c r="H243" s="5"/>
      <c r="I243" s="21"/>
      <c r="J243" s="25">
        <f t="shared" si="18"/>
        <v>0</v>
      </c>
      <c r="K243" s="36"/>
    </row>
    <row r="244" spans="4:11" ht="15.75" thickTop="1" x14ac:dyDescent="0.25">
      <c r="D244" s="33" t="s">
        <v>8</v>
      </c>
      <c r="E244" s="1">
        <v>2</v>
      </c>
      <c r="F244" s="1">
        <v>5</v>
      </c>
      <c r="G244" s="1">
        <v>3</v>
      </c>
      <c r="H244" s="1">
        <v>2</v>
      </c>
      <c r="I244" s="20">
        <v>0</v>
      </c>
      <c r="J244" s="24">
        <f t="shared" si="18"/>
        <v>12</v>
      </c>
      <c r="K244" s="34">
        <f>SUM(K238-J244)</f>
        <v>0</v>
      </c>
    </row>
    <row r="245" spans="4:11" ht="15.75" thickBot="1" x14ac:dyDescent="0.3">
      <c r="D245" s="35" t="s">
        <v>14</v>
      </c>
      <c r="E245" s="5"/>
      <c r="F245" s="5"/>
      <c r="G245" s="5"/>
      <c r="H245" s="5"/>
      <c r="I245" s="21"/>
      <c r="J245" s="25">
        <f t="shared" si="18"/>
        <v>0</v>
      </c>
      <c r="K245" s="36"/>
    </row>
    <row r="246" spans="4:11" ht="15.75" thickTop="1" x14ac:dyDescent="0.25">
      <c r="D246" s="33" t="s">
        <v>5</v>
      </c>
      <c r="E246" s="1">
        <v>2</v>
      </c>
      <c r="F246" s="1">
        <v>5</v>
      </c>
      <c r="G246" s="1">
        <v>3</v>
      </c>
      <c r="H246" s="1">
        <v>1</v>
      </c>
      <c r="I246" s="20">
        <v>0</v>
      </c>
      <c r="J246" s="24">
        <f t="shared" si="18"/>
        <v>11</v>
      </c>
      <c r="K246" s="34">
        <f>SUM(K238-J246)</f>
        <v>1</v>
      </c>
    </row>
    <row r="247" spans="4:11" ht="15.75" thickBot="1" x14ac:dyDescent="0.3">
      <c r="D247" s="37" t="s">
        <v>14</v>
      </c>
      <c r="E247" s="2"/>
      <c r="F247" s="2"/>
      <c r="G247" s="2"/>
      <c r="H247" s="2"/>
      <c r="I247" s="22"/>
      <c r="J247" s="25">
        <f t="shared" si="18"/>
        <v>0</v>
      </c>
      <c r="K247" s="36"/>
    </row>
    <row r="248" spans="4:11" ht="16.5" thickBot="1" x14ac:dyDescent="0.3">
      <c r="D248" s="38" t="s">
        <v>10</v>
      </c>
      <c r="E248" s="4" t="s">
        <v>10</v>
      </c>
      <c r="F248" s="4" t="s">
        <v>10</v>
      </c>
      <c r="G248" s="4" t="s">
        <v>10</v>
      </c>
      <c r="H248" s="4" t="s">
        <v>10</v>
      </c>
      <c r="I248" s="23" t="s">
        <v>10</v>
      </c>
      <c r="J248" s="18" t="s">
        <v>21</v>
      </c>
      <c r="K248" s="34"/>
    </row>
    <row r="249" spans="4:11" x14ac:dyDescent="0.25">
      <c r="D249" s="33" t="s">
        <v>11</v>
      </c>
      <c r="E249" s="1">
        <v>0</v>
      </c>
      <c r="F249" s="1">
        <v>5</v>
      </c>
      <c r="G249" s="1">
        <v>3</v>
      </c>
      <c r="H249" s="1">
        <v>0</v>
      </c>
      <c r="I249" s="20">
        <v>0</v>
      </c>
      <c r="J249" s="24">
        <f t="shared" ref="J249:J260" si="19">SUM(E249+F249+G249+H249+I249)</f>
        <v>8</v>
      </c>
      <c r="K249" s="34">
        <f>SUM(K238-J249)</f>
        <v>4</v>
      </c>
    </row>
    <row r="250" spans="4:11" ht="15.75" thickBot="1" x14ac:dyDescent="0.3">
      <c r="D250" s="35" t="s">
        <v>14</v>
      </c>
      <c r="E250" s="5"/>
      <c r="F250" s="5"/>
      <c r="G250" s="5"/>
      <c r="H250" s="5"/>
      <c r="I250" s="21"/>
      <c r="J250" s="25">
        <f t="shared" si="19"/>
        <v>0</v>
      </c>
      <c r="K250" s="36"/>
    </row>
    <row r="251" spans="4:11" ht="15.75" thickTop="1" x14ac:dyDescent="0.25">
      <c r="D251" s="33" t="s">
        <v>12</v>
      </c>
      <c r="E251" s="1">
        <v>2</v>
      </c>
      <c r="F251" s="1">
        <v>5</v>
      </c>
      <c r="G251" s="1">
        <v>3</v>
      </c>
      <c r="H251" s="1">
        <v>2</v>
      </c>
      <c r="I251" s="20">
        <v>0</v>
      </c>
      <c r="J251" s="24">
        <f t="shared" si="19"/>
        <v>12</v>
      </c>
      <c r="K251" s="34">
        <f>SUM(K238-J251)</f>
        <v>0</v>
      </c>
    </row>
    <row r="252" spans="4:11" ht="15.75" thickBot="1" x14ac:dyDescent="0.3">
      <c r="D252" s="35" t="s">
        <v>14</v>
      </c>
      <c r="E252" s="5"/>
      <c r="F252" s="5"/>
      <c r="G252" s="5"/>
      <c r="H252" s="5"/>
      <c r="I252" s="21"/>
      <c r="J252" s="25">
        <f t="shared" si="19"/>
        <v>0</v>
      </c>
      <c r="K252" s="36"/>
    </row>
    <row r="253" spans="4:11" ht="15.75" thickTop="1" x14ac:dyDescent="0.25">
      <c r="D253" s="33" t="s">
        <v>13</v>
      </c>
      <c r="E253" s="1">
        <v>2</v>
      </c>
      <c r="F253" s="1">
        <v>5</v>
      </c>
      <c r="G253" s="1">
        <v>3</v>
      </c>
      <c r="H253" s="1">
        <v>2</v>
      </c>
      <c r="I253" s="20">
        <v>0</v>
      </c>
      <c r="J253" s="24">
        <f t="shared" si="19"/>
        <v>12</v>
      </c>
      <c r="K253" s="34">
        <f>SUM(K238-J253)</f>
        <v>0</v>
      </c>
    </row>
    <row r="254" spans="4:11" ht="15.75" thickBot="1" x14ac:dyDescent="0.3">
      <c r="D254" s="35" t="s">
        <v>14</v>
      </c>
      <c r="E254" s="5"/>
      <c r="F254" s="5"/>
      <c r="G254" s="5"/>
      <c r="H254" s="5"/>
      <c r="I254" s="21"/>
      <c r="J254" s="44">
        <f t="shared" si="19"/>
        <v>0</v>
      </c>
      <c r="K254" s="36"/>
    </row>
    <row r="255" spans="4:11" ht="15.75" thickTop="1" x14ac:dyDescent="0.25">
      <c r="D255" s="33" t="s">
        <v>26</v>
      </c>
      <c r="E255" s="1">
        <v>2</v>
      </c>
      <c r="F255" s="1">
        <v>5</v>
      </c>
      <c r="G255" s="1">
        <v>3</v>
      </c>
      <c r="H255" s="1">
        <v>2</v>
      </c>
      <c r="I255" s="20">
        <v>0</v>
      </c>
      <c r="J255" s="24">
        <f t="shared" si="19"/>
        <v>12</v>
      </c>
      <c r="K255" s="34">
        <f>SUM(K238-J255)</f>
        <v>0</v>
      </c>
    </row>
    <row r="256" spans="4:11" ht="15.75" thickBot="1" x14ac:dyDescent="0.3">
      <c r="D256" s="35" t="s">
        <v>14</v>
      </c>
      <c r="E256" s="5"/>
      <c r="F256" s="5"/>
      <c r="G256" s="5"/>
      <c r="H256" s="5"/>
      <c r="I256" s="21"/>
      <c r="J256" s="44">
        <f t="shared" si="19"/>
        <v>0</v>
      </c>
      <c r="K256" s="36"/>
    </row>
    <row r="257" spans="4:11" ht="15.75" thickTop="1" x14ac:dyDescent="0.25">
      <c r="D257" s="33" t="s">
        <v>27</v>
      </c>
      <c r="E257" s="1">
        <v>2</v>
      </c>
      <c r="F257" s="1">
        <v>1</v>
      </c>
      <c r="G257" s="1">
        <v>3</v>
      </c>
      <c r="H257" s="1">
        <v>2</v>
      </c>
      <c r="I257" s="20">
        <v>0</v>
      </c>
      <c r="J257" s="24">
        <f t="shared" si="19"/>
        <v>8</v>
      </c>
      <c r="K257" s="34">
        <f>SUM(K238-J257)</f>
        <v>4</v>
      </c>
    </row>
    <row r="258" spans="4:11" ht="15.75" thickBot="1" x14ac:dyDescent="0.3">
      <c r="D258" s="35" t="s">
        <v>14</v>
      </c>
      <c r="E258" s="5"/>
      <c r="F258" s="5"/>
      <c r="G258" s="5"/>
      <c r="H258" s="5"/>
      <c r="I258" s="21"/>
      <c r="J258" s="44">
        <f t="shared" si="19"/>
        <v>0</v>
      </c>
      <c r="K258" s="36"/>
    </row>
    <row r="259" spans="4:11" ht="15.75" thickTop="1" x14ac:dyDescent="0.25">
      <c r="D259" s="33" t="s">
        <v>28</v>
      </c>
      <c r="E259" s="1">
        <v>2</v>
      </c>
      <c r="F259" s="1">
        <v>1</v>
      </c>
      <c r="G259" s="1">
        <v>3</v>
      </c>
      <c r="H259" s="1">
        <v>2</v>
      </c>
      <c r="I259" s="20">
        <v>0</v>
      </c>
      <c r="J259" s="24">
        <f t="shared" si="19"/>
        <v>8</v>
      </c>
      <c r="K259" s="34">
        <f>SUM(K238-J259)</f>
        <v>4</v>
      </c>
    </row>
    <row r="260" spans="4:11" ht="15.75" thickBot="1" x14ac:dyDescent="0.3">
      <c r="D260" s="35" t="s">
        <v>14</v>
      </c>
      <c r="E260" s="5"/>
      <c r="F260" s="5"/>
      <c r="G260" s="5"/>
      <c r="H260" s="5"/>
      <c r="I260" s="21"/>
      <c r="J260" s="42">
        <f t="shared" si="19"/>
        <v>0</v>
      </c>
      <c r="K260" s="43"/>
    </row>
    <row r="261" spans="4:11" ht="15.75" thickTop="1" x14ac:dyDescent="0.25"/>
    <row r="262" spans="4:11" ht="27" thickBot="1" x14ac:dyDescent="0.45">
      <c r="D262" s="26" t="s">
        <v>41</v>
      </c>
      <c r="E262" s="27" t="s">
        <v>0</v>
      </c>
      <c r="F262" s="27" t="s">
        <v>1</v>
      </c>
      <c r="G262" s="27" t="s">
        <v>2</v>
      </c>
      <c r="H262" s="27" t="s">
        <v>3</v>
      </c>
      <c r="I262" s="28" t="s">
        <v>4</v>
      </c>
      <c r="J262" s="29" t="s">
        <v>20</v>
      </c>
      <c r="K262" s="30">
        <v>10</v>
      </c>
    </row>
    <row r="263" spans="4:11" ht="19.5" thickBot="1" x14ac:dyDescent="0.35">
      <c r="D263" s="31" t="s">
        <v>9</v>
      </c>
      <c r="E263" s="3" t="s">
        <v>9</v>
      </c>
      <c r="F263" s="3" t="s">
        <v>9</v>
      </c>
      <c r="G263" s="3" t="s">
        <v>9</v>
      </c>
      <c r="H263" s="3" t="s">
        <v>9</v>
      </c>
      <c r="I263" s="19" t="s">
        <v>9</v>
      </c>
      <c r="J263" s="18" t="s">
        <v>21</v>
      </c>
      <c r="K263" s="32"/>
    </row>
    <row r="264" spans="4:11" x14ac:dyDescent="0.25">
      <c r="D264" s="33" t="s">
        <v>6</v>
      </c>
      <c r="E264" s="1">
        <v>0</v>
      </c>
      <c r="F264" s="1">
        <v>5</v>
      </c>
      <c r="G264" s="1">
        <v>2</v>
      </c>
      <c r="H264" s="1">
        <v>2</v>
      </c>
      <c r="I264" s="20">
        <v>0</v>
      </c>
      <c r="J264" s="24">
        <f t="shared" ref="J264:J271" si="20">SUM(E264+F264+G264+H264+I264)</f>
        <v>9</v>
      </c>
      <c r="K264" s="34">
        <f>SUM(K262-J264)</f>
        <v>1</v>
      </c>
    </row>
    <row r="265" spans="4:11" ht="15.75" thickBot="1" x14ac:dyDescent="0.3">
      <c r="D265" s="35" t="s">
        <v>14</v>
      </c>
      <c r="E265" s="5"/>
      <c r="F265" s="5"/>
      <c r="G265" s="5"/>
      <c r="H265" s="5"/>
      <c r="I265" s="21"/>
      <c r="J265" s="25">
        <f t="shared" si="20"/>
        <v>0</v>
      </c>
      <c r="K265" s="36"/>
    </row>
    <row r="266" spans="4:11" ht="15.75" thickTop="1" x14ac:dyDescent="0.25">
      <c r="D266" s="33" t="s">
        <v>7</v>
      </c>
      <c r="E266" s="1">
        <v>0</v>
      </c>
      <c r="F266" s="1">
        <v>5</v>
      </c>
      <c r="G266" s="1">
        <v>3</v>
      </c>
      <c r="H266" s="1">
        <v>2</v>
      </c>
      <c r="I266" s="20">
        <v>0</v>
      </c>
      <c r="J266" s="24">
        <f t="shared" si="20"/>
        <v>10</v>
      </c>
      <c r="K266" s="34">
        <f>SUM(K262-J266)</f>
        <v>0</v>
      </c>
    </row>
    <row r="267" spans="4:11" ht="15.75" thickBot="1" x14ac:dyDescent="0.3">
      <c r="D267" s="35" t="s">
        <v>14</v>
      </c>
      <c r="E267" s="5"/>
      <c r="F267" s="5"/>
      <c r="G267" s="5"/>
      <c r="H267" s="5"/>
      <c r="I267" s="21"/>
      <c r="J267" s="25">
        <f t="shared" si="20"/>
        <v>0</v>
      </c>
      <c r="K267" s="36"/>
    </row>
    <row r="268" spans="4:11" ht="15.75" thickTop="1" x14ac:dyDescent="0.25">
      <c r="D268" s="33" t="s">
        <v>8</v>
      </c>
      <c r="E268" s="1">
        <v>0</v>
      </c>
      <c r="F268" s="1">
        <v>5</v>
      </c>
      <c r="G268" s="1">
        <v>3</v>
      </c>
      <c r="H268" s="1">
        <v>2</v>
      </c>
      <c r="I268" s="20">
        <v>0</v>
      </c>
      <c r="J268" s="24">
        <f t="shared" si="20"/>
        <v>10</v>
      </c>
      <c r="K268" s="34">
        <f>SUM(K262-J268)</f>
        <v>0</v>
      </c>
    </row>
    <row r="269" spans="4:11" ht="15.75" thickBot="1" x14ac:dyDescent="0.3">
      <c r="D269" s="35" t="s">
        <v>14</v>
      </c>
      <c r="E269" s="5"/>
      <c r="F269" s="5"/>
      <c r="G269" s="5"/>
      <c r="H269" s="5"/>
      <c r="I269" s="21"/>
      <c r="J269" s="25">
        <f t="shared" si="20"/>
        <v>0</v>
      </c>
      <c r="K269" s="36"/>
    </row>
    <row r="270" spans="4:11" ht="15.75" thickTop="1" x14ac:dyDescent="0.25">
      <c r="D270" s="33" t="s">
        <v>5</v>
      </c>
      <c r="E270" s="1">
        <v>0</v>
      </c>
      <c r="F270" s="1">
        <v>5</v>
      </c>
      <c r="G270" s="1">
        <v>2</v>
      </c>
      <c r="H270" s="1">
        <v>2</v>
      </c>
      <c r="I270" s="20">
        <v>0</v>
      </c>
      <c r="J270" s="24">
        <f t="shared" si="20"/>
        <v>9</v>
      </c>
      <c r="K270" s="34">
        <f>SUM(K262-J270)</f>
        <v>1</v>
      </c>
    </row>
    <row r="271" spans="4:11" ht="15.75" thickBot="1" x14ac:dyDescent="0.3">
      <c r="D271" s="37" t="s">
        <v>14</v>
      </c>
      <c r="E271" s="2"/>
      <c r="F271" s="2"/>
      <c r="G271" s="2"/>
      <c r="H271" s="2"/>
      <c r="I271" s="22"/>
      <c r="J271" s="25">
        <f t="shared" si="20"/>
        <v>0</v>
      </c>
      <c r="K271" s="36"/>
    </row>
    <row r="272" spans="4:11" ht="16.5" thickBot="1" x14ac:dyDescent="0.3">
      <c r="D272" s="38" t="s">
        <v>10</v>
      </c>
      <c r="E272" s="4" t="s">
        <v>10</v>
      </c>
      <c r="F272" s="4" t="s">
        <v>10</v>
      </c>
      <c r="G272" s="4" t="s">
        <v>10</v>
      </c>
      <c r="H272" s="4" t="s">
        <v>10</v>
      </c>
      <c r="I272" s="23" t="s">
        <v>10</v>
      </c>
      <c r="J272" s="18" t="s">
        <v>21</v>
      </c>
      <c r="K272" s="34"/>
    </row>
    <row r="273" spans="4:11" x14ac:dyDescent="0.25">
      <c r="D273" s="33" t="s">
        <v>11</v>
      </c>
      <c r="E273" s="1">
        <v>0</v>
      </c>
      <c r="F273" s="1">
        <v>0</v>
      </c>
      <c r="G273" s="1">
        <v>3</v>
      </c>
      <c r="H273" s="1">
        <v>0</v>
      </c>
      <c r="I273" s="20">
        <v>0</v>
      </c>
      <c r="J273" s="24">
        <f t="shared" ref="J273:J284" si="21">SUM(E273+F273+G273+H273+I273)</f>
        <v>3</v>
      </c>
      <c r="K273" s="34">
        <f>SUM(K262-J273)</f>
        <v>7</v>
      </c>
    </row>
    <row r="274" spans="4:11" ht="15.75" thickBot="1" x14ac:dyDescent="0.3">
      <c r="D274" s="35" t="s">
        <v>14</v>
      </c>
      <c r="E274" s="5"/>
      <c r="F274" s="5"/>
      <c r="G274" s="5"/>
      <c r="H274" s="5"/>
      <c r="I274" s="21"/>
      <c r="J274" s="25">
        <f t="shared" si="21"/>
        <v>0</v>
      </c>
      <c r="K274" s="36"/>
    </row>
    <row r="275" spans="4:11" ht="15.75" thickTop="1" x14ac:dyDescent="0.25">
      <c r="D275" s="33" t="s">
        <v>12</v>
      </c>
      <c r="E275" s="1">
        <v>0</v>
      </c>
      <c r="F275" s="1">
        <v>5</v>
      </c>
      <c r="G275" s="1">
        <v>2</v>
      </c>
      <c r="H275" s="1">
        <v>2</v>
      </c>
      <c r="I275" s="20">
        <v>0</v>
      </c>
      <c r="J275" s="24">
        <f t="shared" si="21"/>
        <v>9</v>
      </c>
      <c r="K275" s="34">
        <f>SUM(K262-J275)</f>
        <v>1</v>
      </c>
    </row>
    <row r="276" spans="4:11" ht="15.75" thickBot="1" x14ac:dyDescent="0.3">
      <c r="D276" s="35" t="s">
        <v>14</v>
      </c>
      <c r="E276" s="5"/>
      <c r="F276" s="5"/>
      <c r="G276" s="5"/>
      <c r="H276" s="5"/>
      <c r="I276" s="21"/>
      <c r="J276" s="25">
        <f t="shared" si="21"/>
        <v>0</v>
      </c>
      <c r="K276" s="36"/>
    </row>
    <row r="277" spans="4:11" ht="15.75" thickTop="1" x14ac:dyDescent="0.25">
      <c r="D277" s="33" t="s">
        <v>13</v>
      </c>
      <c r="E277" s="1">
        <v>0</v>
      </c>
      <c r="F277" s="1">
        <v>5</v>
      </c>
      <c r="G277" s="1">
        <v>3</v>
      </c>
      <c r="H277" s="1">
        <v>2</v>
      </c>
      <c r="I277" s="20">
        <v>0</v>
      </c>
      <c r="J277" s="24">
        <f t="shared" si="21"/>
        <v>10</v>
      </c>
      <c r="K277" s="34">
        <f>SUM(K262-J277)</f>
        <v>0</v>
      </c>
    </row>
    <row r="278" spans="4:11" ht="15.75" thickBot="1" x14ac:dyDescent="0.3">
      <c r="D278" s="35" t="s">
        <v>14</v>
      </c>
      <c r="E278" s="5"/>
      <c r="F278" s="5"/>
      <c r="G278" s="5"/>
      <c r="H278" s="5"/>
      <c r="I278" s="21"/>
      <c r="J278" s="44">
        <f t="shared" si="21"/>
        <v>0</v>
      </c>
      <c r="K278" s="36"/>
    </row>
    <row r="279" spans="4:11" ht="15.75" thickTop="1" x14ac:dyDescent="0.25">
      <c r="D279" s="33" t="s">
        <v>26</v>
      </c>
      <c r="E279" s="1">
        <v>0</v>
      </c>
      <c r="F279" s="1">
        <v>5</v>
      </c>
      <c r="G279" s="1">
        <v>3</v>
      </c>
      <c r="H279" s="1">
        <v>2</v>
      </c>
      <c r="I279" s="20">
        <v>0</v>
      </c>
      <c r="J279" s="24">
        <f t="shared" si="21"/>
        <v>10</v>
      </c>
      <c r="K279" s="34">
        <f>SUM(K262-J279)</f>
        <v>0</v>
      </c>
    </row>
    <row r="280" spans="4:11" ht="15.75" thickBot="1" x14ac:dyDescent="0.3">
      <c r="D280" s="35" t="s">
        <v>14</v>
      </c>
      <c r="E280" s="5"/>
      <c r="F280" s="5"/>
      <c r="G280" s="5"/>
      <c r="H280" s="5"/>
      <c r="I280" s="21"/>
      <c r="J280" s="44">
        <f t="shared" si="21"/>
        <v>0</v>
      </c>
      <c r="K280" s="36"/>
    </row>
    <row r="281" spans="4:11" ht="15.75" thickTop="1" x14ac:dyDescent="0.25">
      <c r="D281" s="33" t="s">
        <v>27</v>
      </c>
      <c r="E281" s="1">
        <v>0</v>
      </c>
      <c r="F281" s="1">
        <v>5</v>
      </c>
      <c r="G281" s="1">
        <v>3</v>
      </c>
      <c r="H281" s="1">
        <v>2</v>
      </c>
      <c r="I281" s="20">
        <v>0</v>
      </c>
      <c r="J281" s="24">
        <f t="shared" si="21"/>
        <v>10</v>
      </c>
      <c r="K281" s="34">
        <f>SUM(K262-J281)</f>
        <v>0</v>
      </c>
    </row>
    <row r="282" spans="4:11" ht="15.75" thickBot="1" x14ac:dyDescent="0.3">
      <c r="D282" s="35" t="s">
        <v>14</v>
      </c>
      <c r="E282" s="5"/>
      <c r="F282" s="5"/>
      <c r="G282" s="5"/>
      <c r="H282" s="5"/>
      <c r="I282" s="21"/>
      <c r="J282" s="44">
        <f t="shared" si="21"/>
        <v>0</v>
      </c>
      <c r="K282" s="36"/>
    </row>
    <row r="283" spans="4:11" ht="15.75" thickTop="1" x14ac:dyDescent="0.25">
      <c r="D283" s="33" t="s">
        <v>28</v>
      </c>
      <c r="E283" s="1">
        <v>0</v>
      </c>
      <c r="F283" s="1">
        <v>2</v>
      </c>
      <c r="G283" s="1">
        <v>2</v>
      </c>
      <c r="H283" s="1">
        <v>2</v>
      </c>
      <c r="I283" s="20">
        <v>0</v>
      </c>
      <c r="J283" s="24">
        <f t="shared" si="21"/>
        <v>6</v>
      </c>
      <c r="K283" s="34">
        <f>SUM(K262-J283)</f>
        <v>4</v>
      </c>
    </row>
    <row r="284" spans="4:11" ht="15.75" thickBot="1" x14ac:dyDescent="0.3">
      <c r="D284" s="35" t="s">
        <v>14</v>
      </c>
      <c r="E284" s="5"/>
      <c r="F284" s="5"/>
      <c r="G284" s="5"/>
      <c r="H284" s="5"/>
      <c r="I284" s="21"/>
      <c r="J284" s="42">
        <f t="shared" si="21"/>
        <v>0</v>
      </c>
      <c r="K284" s="43"/>
    </row>
    <row r="285" spans="4:11" ht="15.75" thickTop="1" x14ac:dyDescent="0.25"/>
    <row r="286" spans="4:11" ht="27" thickBot="1" x14ac:dyDescent="0.45">
      <c r="D286" s="26" t="s">
        <v>42</v>
      </c>
      <c r="E286" s="27" t="s">
        <v>0</v>
      </c>
      <c r="F286" s="27" t="s">
        <v>1</v>
      </c>
      <c r="G286" s="27" t="s">
        <v>2</v>
      </c>
      <c r="H286" s="27" t="s">
        <v>3</v>
      </c>
      <c r="I286" s="28" t="s">
        <v>4</v>
      </c>
      <c r="J286" s="29" t="s">
        <v>20</v>
      </c>
      <c r="K286" s="30">
        <v>11</v>
      </c>
    </row>
    <row r="287" spans="4:11" ht="19.5" thickBot="1" x14ac:dyDescent="0.35">
      <c r="D287" s="31" t="s">
        <v>9</v>
      </c>
      <c r="E287" s="3" t="s">
        <v>9</v>
      </c>
      <c r="F287" s="3" t="s">
        <v>9</v>
      </c>
      <c r="G287" s="3" t="s">
        <v>9</v>
      </c>
      <c r="H287" s="3" t="s">
        <v>9</v>
      </c>
      <c r="I287" s="19" t="s">
        <v>9</v>
      </c>
      <c r="J287" s="18" t="s">
        <v>21</v>
      </c>
      <c r="K287" s="32"/>
    </row>
    <row r="288" spans="4:11" x14ac:dyDescent="0.25">
      <c r="D288" s="33" t="s">
        <v>6</v>
      </c>
      <c r="E288" s="1">
        <v>0</v>
      </c>
      <c r="F288" s="1">
        <v>4</v>
      </c>
      <c r="G288" s="1">
        <v>2</v>
      </c>
      <c r="H288" s="1">
        <v>2</v>
      </c>
      <c r="I288" s="20">
        <v>0</v>
      </c>
      <c r="J288" s="24">
        <f t="shared" ref="J288:J295" si="22">SUM(E288+F288+G288+H288+I288)</f>
        <v>8</v>
      </c>
      <c r="K288" s="34">
        <f>SUM(K286-J288)</f>
        <v>3</v>
      </c>
    </row>
    <row r="289" spans="4:12" ht="15.75" thickBot="1" x14ac:dyDescent="0.3">
      <c r="D289" s="35" t="s">
        <v>14</v>
      </c>
      <c r="E289" s="5"/>
      <c r="F289" s="5"/>
      <c r="G289" s="5"/>
      <c r="H289" s="5"/>
      <c r="I289" s="21"/>
      <c r="J289" s="25">
        <f t="shared" si="22"/>
        <v>0</v>
      </c>
      <c r="K289" s="36"/>
    </row>
    <row r="290" spans="4:12" ht="15.75" thickTop="1" x14ac:dyDescent="0.25">
      <c r="D290" s="33" t="s">
        <v>7</v>
      </c>
      <c r="E290" s="1">
        <v>0</v>
      </c>
      <c r="F290" s="1">
        <v>5</v>
      </c>
      <c r="G290" s="1">
        <v>2</v>
      </c>
      <c r="H290" s="1">
        <v>4</v>
      </c>
      <c r="I290" s="20">
        <v>0</v>
      </c>
      <c r="J290" s="24">
        <f t="shared" si="22"/>
        <v>11</v>
      </c>
      <c r="K290" s="34">
        <f>SUM(K286-J290)</f>
        <v>0</v>
      </c>
    </row>
    <row r="291" spans="4:12" ht="15.75" thickBot="1" x14ac:dyDescent="0.3">
      <c r="D291" s="35" t="s">
        <v>14</v>
      </c>
      <c r="E291" s="5"/>
      <c r="F291" s="5"/>
      <c r="G291" s="5"/>
      <c r="H291" s="5"/>
      <c r="I291" s="21"/>
      <c r="J291" s="25">
        <f t="shared" si="22"/>
        <v>0</v>
      </c>
      <c r="K291" s="36"/>
    </row>
    <row r="292" spans="4:12" ht="15.75" thickTop="1" x14ac:dyDescent="0.25">
      <c r="D292" s="33" t="s">
        <v>8</v>
      </c>
      <c r="E292" s="1">
        <v>0</v>
      </c>
      <c r="F292" s="1">
        <v>4</v>
      </c>
      <c r="G292" s="1">
        <v>2</v>
      </c>
      <c r="H292" s="1">
        <v>2</v>
      </c>
      <c r="I292" s="20">
        <v>0</v>
      </c>
      <c r="J292" s="24">
        <f t="shared" si="22"/>
        <v>8</v>
      </c>
      <c r="K292" s="34">
        <f>SUM(K286-J292)</f>
        <v>3</v>
      </c>
    </row>
    <row r="293" spans="4:12" ht="15.75" thickBot="1" x14ac:dyDescent="0.3">
      <c r="D293" s="35" t="s">
        <v>14</v>
      </c>
      <c r="E293" s="5"/>
      <c r="F293" s="5"/>
      <c r="G293" s="5"/>
      <c r="H293" s="5"/>
      <c r="I293" s="21"/>
      <c r="J293" s="25">
        <f t="shared" si="22"/>
        <v>0</v>
      </c>
      <c r="K293" s="36"/>
    </row>
    <row r="294" spans="4:12" ht="15.75" thickTop="1" x14ac:dyDescent="0.25">
      <c r="D294" s="33" t="s">
        <v>5</v>
      </c>
      <c r="E294" s="1">
        <v>0</v>
      </c>
      <c r="F294" s="1">
        <v>5</v>
      </c>
      <c r="G294" s="1">
        <v>2</v>
      </c>
      <c r="H294" s="1">
        <v>4</v>
      </c>
      <c r="I294" s="20">
        <v>0</v>
      </c>
      <c r="J294" s="24">
        <f t="shared" si="22"/>
        <v>11</v>
      </c>
      <c r="K294" s="34">
        <f>SUM(K286-J294)</f>
        <v>0</v>
      </c>
    </row>
    <row r="295" spans="4:12" ht="15.75" thickBot="1" x14ac:dyDescent="0.3">
      <c r="D295" s="37" t="s">
        <v>14</v>
      </c>
      <c r="E295" s="2"/>
      <c r="F295" s="2"/>
      <c r="G295" s="2"/>
      <c r="H295" s="2"/>
      <c r="I295" s="22"/>
      <c r="J295" s="25">
        <f t="shared" si="22"/>
        <v>0</v>
      </c>
      <c r="K295" s="36"/>
    </row>
    <row r="296" spans="4:12" ht="16.5" thickBot="1" x14ac:dyDescent="0.3">
      <c r="D296" s="38" t="s">
        <v>10</v>
      </c>
      <c r="E296" s="4" t="s">
        <v>10</v>
      </c>
      <c r="F296" s="4" t="s">
        <v>10</v>
      </c>
      <c r="G296" s="4" t="s">
        <v>10</v>
      </c>
      <c r="H296" s="4" t="s">
        <v>10</v>
      </c>
      <c r="I296" s="23" t="s">
        <v>10</v>
      </c>
      <c r="J296" s="18" t="s">
        <v>21</v>
      </c>
      <c r="K296" s="34"/>
    </row>
    <row r="297" spans="4:12" x14ac:dyDescent="0.25">
      <c r="D297" s="33" t="s">
        <v>11</v>
      </c>
      <c r="E297" s="1">
        <v>0</v>
      </c>
      <c r="F297" s="1">
        <v>4</v>
      </c>
      <c r="G297" s="1">
        <v>0</v>
      </c>
      <c r="H297" s="1">
        <v>0</v>
      </c>
      <c r="I297" s="20">
        <v>0</v>
      </c>
      <c r="J297" s="24">
        <f t="shared" ref="J297:J308" si="23">SUM(E297+F297+G297+H297+I297)</f>
        <v>4</v>
      </c>
      <c r="K297" s="34">
        <f>SUM(K286-J297)</f>
        <v>7</v>
      </c>
    </row>
    <row r="298" spans="4:12" ht="15.75" thickBot="1" x14ac:dyDescent="0.3">
      <c r="D298" s="35" t="s">
        <v>14</v>
      </c>
      <c r="E298" s="5"/>
      <c r="F298" s="5">
        <v>16</v>
      </c>
      <c r="G298" s="5"/>
      <c r="H298" s="5"/>
      <c r="I298" s="21"/>
      <c r="J298" s="25">
        <f t="shared" si="23"/>
        <v>16</v>
      </c>
      <c r="K298" s="36"/>
      <c r="L298" s="68" t="s">
        <v>43</v>
      </c>
    </row>
    <row r="299" spans="4:12" ht="15.75" thickTop="1" x14ac:dyDescent="0.25">
      <c r="D299" s="33" t="s">
        <v>12</v>
      </c>
      <c r="E299" s="1">
        <v>0</v>
      </c>
      <c r="F299" s="1">
        <v>5</v>
      </c>
      <c r="G299" s="1">
        <v>2</v>
      </c>
      <c r="H299" s="1">
        <v>4</v>
      </c>
      <c r="I299" s="20">
        <v>0</v>
      </c>
      <c r="J299" s="24">
        <f t="shared" si="23"/>
        <v>11</v>
      </c>
      <c r="K299" s="34">
        <f>SUM(K286-J299)</f>
        <v>0</v>
      </c>
    </row>
    <row r="300" spans="4:12" ht="15.75" thickBot="1" x14ac:dyDescent="0.3">
      <c r="D300" s="35" t="s">
        <v>14</v>
      </c>
      <c r="E300" s="5"/>
      <c r="F300" s="5"/>
      <c r="G300" s="5"/>
      <c r="H300" s="5"/>
      <c r="I300" s="21"/>
      <c r="J300" s="25">
        <f t="shared" si="23"/>
        <v>0</v>
      </c>
      <c r="K300" s="36"/>
    </row>
    <row r="301" spans="4:12" ht="15.75" thickTop="1" x14ac:dyDescent="0.25">
      <c r="D301" s="33" t="s">
        <v>13</v>
      </c>
      <c r="E301" s="1">
        <v>0</v>
      </c>
      <c r="F301" s="1">
        <v>5</v>
      </c>
      <c r="G301" s="1">
        <v>2</v>
      </c>
      <c r="H301" s="1">
        <v>4</v>
      </c>
      <c r="I301" s="20">
        <v>0</v>
      </c>
      <c r="J301" s="24">
        <f t="shared" si="23"/>
        <v>11</v>
      </c>
      <c r="K301" s="34">
        <f>SUM(K286-J301)</f>
        <v>0</v>
      </c>
    </row>
    <row r="302" spans="4:12" ht="15.75" thickBot="1" x14ac:dyDescent="0.3">
      <c r="D302" s="35" t="s">
        <v>14</v>
      </c>
      <c r="E302" s="5"/>
      <c r="F302" s="5"/>
      <c r="G302" s="5"/>
      <c r="H302" s="5"/>
      <c r="I302" s="21"/>
      <c r="J302" s="44">
        <f t="shared" si="23"/>
        <v>0</v>
      </c>
      <c r="K302" s="36"/>
    </row>
    <row r="303" spans="4:12" ht="15.75" thickTop="1" x14ac:dyDescent="0.25">
      <c r="D303" s="33" t="s">
        <v>26</v>
      </c>
      <c r="E303" s="1">
        <v>0</v>
      </c>
      <c r="F303" s="1">
        <v>5</v>
      </c>
      <c r="G303" s="1">
        <v>2</v>
      </c>
      <c r="H303" s="1">
        <v>4</v>
      </c>
      <c r="I303" s="20">
        <v>0</v>
      </c>
      <c r="J303" s="24">
        <f t="shared" si="23"/>
        <v>11</v>
      </c>
      <c r="K303" s="34">
        <f>SUM(K286-J303)</f>
        <v>0</v>
      </c>
    </row>
    <row r="304" spans="4:12" ht="15.75" thickBot="1" x14ac:dyDescent="0.3">
      <c r="D304" s="35" t="s">
        <v>14</v>
      </c>
      <c r="E304" s="5"/>
      <c r="F304" s="5"/>
      <c r="G304" s="5"/>
      <c r="H304" s="5"/>
      <c r="I304" s="21"/>
      <c r="J304" s="44">
        <f t="shared" si="23"/>
        <v>0</v>
      </c>
      <c r="K304" s="36"/>
    </row>
    <row r="305" spans="4:11" ht="15.75" thickTop="1" x14ac:dyDescent="0.25">
      <c r="D305" s="33" t="s">
        <v>27</v>
      </c>
      <c r="E305" s="1">
        <v>0</v>
      </c>
      <c r="F305" s="1">
        <v>5</v>
      </c>
      <c r="G305" s="1">
        <v>2</v>
      </c>
      <c r="H305" s="1">
        <v>4</v>
      </c>
      <c r="I305" s="20">
        <v>0</v>
      </c>
      <c r="J305" s="24">
        <f t="shared" si="23"/>
        <v>11</v>
      </c>
      <c r="K305" s="34">
        <f>SUM(K286-J305)</f>
        <v>0</v>
      </c>
    </row>
    <row r="306" spans="4:11" ht="15.75" thickBot="1" x14ac:dyDescent="0.3">
      <c r="D306" s="35" t="s">
        <v>14</v>
      </c>
      <c r="E306" s="5"/>
      <c r="F306" s="5"/>
      <c r="G306" s="5"/>
      <c r="H306" s="5"/>
      <c r="I306" s="21"/>
      <c r="J306" s="44">
        <f t="shared" si="23"/>
        <v>0</v>
      </c>
      <c r="K306" s="36"/>
    </row>
    <row r="307" spans="4:11" ht="15.75" thickTop="1" x14ac:dyDescent="0.25">
      <c r="D307" s="33" t="s">
        <v>28</v>
      </c>
      <c r="E307" s="1">
        <v>0</v>
      </c>
      <c r="F307" s="1">
        <v>0</v>
      </c>
      <c r="G307" s="1">
        <v>2</v>
      </c>
      <c r="H307" s="1">
        <v>4</v>
      </c>
      <c r="I307" s="20">
        <v>0</v>
      </c>
      <c r="J307" s="24">
        <f t="shared" si="23"/>
        <v>6</v>
      </c>
      <c r="K307" s="34">
        <f>SUM(K286-J307)</f>
        <v>5</v>
      </c>
    </row>
    <row r="308" spans="4:11" ht="15.75" thickBot="1" x14ac:dyDescent="0.3">
      <c r="D308" s="35" t="s">
        <v>14</v>
      </c>
      <c r="E308" s="5"/>
      <c r="F308" s="5"/>
      <c r="G308" s="5"/>
      <c r="H308" s="5"/>
      <c r="I308" s="21"/>
      <c r="J308" s="42">
        <f t="shared" si="23"/>
        <v>0</v>
      </c>
      <c r="K308" s="43"/>
    </row>
    <row r="309" spans="4:11" ht="15.75" thickTop="1" x14ac:dyDescent="0.25"/>
  </sheetData>
  <conditionalFormatting sqref="E48:I48">
    <cfRule type="cellIs" dxfId="363" priority="481" operator="lessThan">
      <formula>1</formula>
    </cfRule>
    <cfRule type="cellIs" dxfId="362" priority="482" operator="lessThan">
      <formula>1</formula>
    </cfRule>
    <cfRule type="cellIs" dxfId="361" priority="483" operator="lessThan">
      <formula>1</formula>
    </cfRule>
  </conditionalFormatting>
  <conditionalFormatting sqref="E50:I50">
    <cfRule type="cellIs" dxfId="360" priority="478" operator="lessThan">
      <formula>1</formula>
    </cfRule>
    <cfRule type="cellIs" dxfId="359" priority="479" operator="lessThan">
      <formula>1</formula>
    </cfRule>
    <cfRule type="cellIs" dxfId="358" priority="480" operator="lessThan">
      <formula>1</formula>
    </cfRule>
  </conditionalFormatting>
  <conditionalFormatting sqref="E52:I52">
    <cfRule type="cellIs" dxfId="357" priority="475" operator="lessThan">
      <formula>1</formula>
    </cfRule>
    <cfRule type="cellIs" dxfId="356" priority="476" operator="lessThan">
      <formula>1</formula>
    </cfRule>
    <cfRule type="cellIs" dxfId="355" priority="477" operator="lessThan">
      <formula>1</formula>
    </cfRule>
  </conditionalFormatting>
  <conditionalFormatting sqref="E54:I54">
    <cfRule type="cellIs" dxfId="354" priority="472" operator="lessThan">
      <formula>1</formula>
    </cfRule>
    <cfRule type="cellIs" dxfId="353" priority="473" operator="lessThan">
      <formula>1</formula>
    </cfRule>
    <cfRule type="cellIs" dxfId="352" priority="474" operator="lessThan">
      <formula>1</formula>
    </cfRule>
  </conditionalFormatting>
  <conditionalFormatting sqref="E57:I57">
    <cfRule type="cellIs" dxfId="351" priority="469" operator="lessThan">
      <formula>1</formula>
    </cfRule>
    <cfRule type="cellIs" dxfId="350" priority="470" operator="lessThan">
      <formula>1</formula>
    </cfRule>
    <cfRule type="cellIs" dxfId="349" priority="471" operator="lessThan">
      <formula>1</formula>
    </cfRule>
  </conditionalFormatting>
  <conditionalFormatting sqref="E59:I59">
    <cfRule type="cellIs" dxfId="348" priority="466" operator="lessThan">
      <formula>1</formula>
    </cfRule>
    <cfRule type="cellIs" dxfId="347" priority="467" operator="lessThan">
      <formula>1</formula>
    </cfRule>
    <cfRule type="cellIs" dxfId="346" priority="468" operator="lessThan">
      <formula>1</formula>
    </cfRule>
  </conditionalFormatting>
  <conditionalFormatting sqref="E61:I61">
    <cfRule type="cellIs" dxfId="345" priority="463" operator="lessThan">
      <formula>1</formula>
    </cfRule>
    <cfRule type="cellIs" dxfId="344" priority="464" operator="lessThan">
      <formula>1</formula>
    </cfRule>
    <cfRule type="cellIs" dxfId="343" priority="465" operator="lessThan">
      <formula>1</formula>
    </cfRule>
  </conditionalFormatting>
  <conditionalFormatting sqref="E120:I120">
    <cfRule type="cellIs" dxfId="342" priority="256" operator="lessThan">
      <formula>1</formula>
    </cfRule>
    <cfRule type="cellIs" dxfId="341" priority="257" operator="lessThan">
      <formula>1</formula>
    </cfRule>
    <cfRule type="cellIs" dxfId="340" priority="258" operator="lessThan">
      <formula>1</formula>
    </cfRule>
  </conditionalFormatting>
  <conditionalFormatting sqref="E122:I122">
    <cfRule type="cellIs" dxfId="339" priority="253" operator="lessThan">
      <formula>1</formula>
    </cfRule>
    <cfRule type="cellIs" dxfId="338" priority="254" operator="lessThan">
      <formula>1</formula>
    </cfRule>
    <cfRule type="cellIs" dxfId="337" priority="255" operator="lessThan">
      <formula>1</formula>
    </cfRule>
  </conditionalFormatting>
  <conditionalFormatting sqref="E124:I124">
    <cfRule type="cellIs" dxfId="336" priority="250" operator="lessThan">
      <formula>1</formula>
    </cfRule>
    <cfRule type="cellIs" dxfId="335" priority="251" operator="lessThan">
      <formula>1</formula>
    </cfRule>
    <cfRule type="cellIs" dxfId="334" priority="252" operator="lessThan">
      <formula>1</formula>
    </cfRule>
  </conditionalFormatting>
  <conditionalFormatting sqref="E126:I126">
    <cfRule type="cellIs" dxfId="333" priority="247" operator="lessThan">
      <formula>1</formula>
    </cfRule>
    <cfRule type="cellIs" dxfId="332" priority="248" operator="lessThan">
      <formula>1</formula>
    </cfRule>
    <cfRule type="cellIs" dxfId="331" priority="249" operator="lessThan">
      <formula>1</formula>
    </cfRule>
  </conditionalFormatting>
  <conditionalFormatting sqref="E129:I129">
    <cfRule type="cellIs" dxfId="330" priority="244" operator="lessThan">
      <formula>1</formula>
    </cfRule>
    <cfRule type="cellIs" dxfId="329" priority="245" operator="lessThan">
      <formula>1</formula>
    </cfRule>
    <cfRule type="cellIs" dxfId="328" priority="246" operator="lessThan">
      <formula>1</formula>
    </cfRule>
  </conditionalFormatting>
  <conditionalFormatting sqref="E131:I131">
    <cfRule type="cellIs" dxfId="327" priority="241" operator="lessThan">
      <formula>1</formula>
    </cfRule>
    <cfRule type="cellIs" dxfId="326" priority="242" operator="lessThan">
      <formula>1</formula>
    </cfRule>
    <cfRule type="cellIs" dxfId="325" priority="243" operator="lessThan">
      <formula>1</formula>
    </cfRule>
  </conditionalFormatting>
  <conditionalFormatting sqref="E133:I133">
    <cfRule type="cellIs" dxfId="324" priority="238" operator="lessThan">
      <formula>1</formula>
    </cfRule>
    <cfRule type="cellIs" dxfId="323" priority="239" operator="lessThan">
      <formula>1</formula>
    </cfRule>
    <cfRule type="cellIs" dxfId="322" priority="240" operator="lessThan">
      <formula>1</formula>
    </cfRule>
  </conditionalFormatting>
  <conditionalFormatting sqref="E63:I63">
    <cfRule type="cellIs" dxfId="321" priority="355" operator="lessThan">
      <formula>1</formula>
    </cfRule>
    <cfRule type="cellIs" dxfId="320" priority="356" operator="lessThan">
      <formula>1</formula>
    </cfRule>
    <cfRule type="cellIs" dxfId="319" priority="357" operator="lessThan">
      <formula>1</formula>
    </cfRule>
  </conditionalFormatting>
  <conditionalFormatting sqref="E65:I65">
    <cfRule type="cellIs" dxfId="318" priority="352" operator="lessThan">
      <formula>1</formula>
    </cfRule>
    <cfRule type="cellIs" dxfId="317" priority="353" operator="lessThan">
      <formula>1</formula>
    </cfRule>
    <cfRule type="cellIs" dxfId="316" priority="354" operator="lessThan">
      <formula>1</formula>
    </cfRule>
  </conditionalFormatting>
  <conditionalFormatting sqref="E67:I67">
    <cfRule type="cellIs" dxfId="315" priority="349" operator="lessThan">
      <formula>1</formula>
    </cfRule>
    <cfRule type="cellIs" dxfId="314" priority="350" operator="lessThan">
      <formula>1</formula>
    </cfRule>
    <cfRule type="cellIs" dxfId="313" priority="351" operator="lessThan">
      <formula>1</formula>
    </cfRule>
  </conditionalFormatting>
  <conditionalFormatting sqref="N48:R48">
    <cfRule type="cellIs" dxfId="312" priority="346" operator="lessThan">
      <formula>1</formula>
    </cfRule>
    <cfRule type="cellIs" dxfId="311" priority="347" operator="lessThan">
      <formula>1</formula>
    </cfRule>
    <cfRule type="cellIs" dxfId="310" priority="348" operator="lessThan">
      <formula>1</formula>
    </cfRule>
  </conditionalFormatting>
  <conditionalFormatting sqref="N50:R50">
    <cfRule type="cellIs" dxfId="309" priority="343" operator="lessThan">
      <formula>1</formula>
    </cfRule>
    <cfRule type="cellIs" dxfId="308" priority="344" operator="lessThan">
      <formula>1</formula>
    </cfRule>
    <cfRule type="cellIs" dxfId="307" priority="345" operator="lessThan">
      <formula>1</formula>
    </cfRule>
  </conditionalFormatting>
  <conditionalFormatting sqref="N52:R52">
    <cfRule type="cellIs" dxfId="306" priority="340" operator="lessThan">
      <formula>1</formula>
    </cfRule>
    <cfRule type="cellIs" dxfId="305" priority="341" operator="lessThan">
      <formula>1</formula>
    </cfRule>
    <cfRule type="cellIs" dxfId="304" priority="342" operator="lessThan">
      <formula>1</formula>
    </cfRule>
  </conditionalFormatting>
  <conditionalFormatting sqref="N54:R54">
    <cfRule type="cellIs" dxfId="303" priority="337" operator="lessThan">
      <formula>1</formula>
    </cfRule>
    <cfRule type="cellIs" dxfId="302" priority="338" operator="lessThan">
      <formula>1</formula>
    </cfRule>
    <cfRule type="cellIs" dxfId="301" priority="339" operator="lessThan">
      <formula>1</formula>
    </cfRule>
  </conditionalFormatting>
  <conditionalFormatting sqref="N57:R57">
    <cfRule type="cellIs" dxfId="300" priority="334" operator="lessThan">
      <formula>1</formula>
    </cfRule>
    <cfRule type="cellIs" dxfId="299" priority="335" operator="lessThan">
      <formula>1</formula>
    </cfRule>
    <cfRule type="cellIs" dxfId="298" priority="336" operator="lessThan">
      <formula>1</formula>
    </cfRule>
  </conditionalFormatting>
  <conditionalFormatting sqref="N59:R59">
    <cfRule type="cellIs" dxfId="297" priority="331" operator="lessThan">
      <formula>1</formula>
    </cfRule>
    <cfRule type="cellIs" dxfId="296" priority="332" operator="lessThan">
      <formula>1</formula>
    </cfRule>
    <cfRule type="cellIs" dxfId="295" priority="333" operator="lessThan">
      <formula>1</formula>
    </cfRule>
  </conditionalFormatting>
  <conditionalFormatting sqref="N61:R61">
    <cfRule type="cellIs" dxfId="294" priority="328" operator="lessThan">
      <formula>1</formula>
    </cfRule>
    <cfRule type="cellIs" dxfId="293" priority="329" operator="lessThan">
      <formula>1</formula>
    </cfRule>
    <cfRule type="cellIs" dxfId="292" priority="330" operator="lessThan">
      <formula>1</formula>
    </cfRule>
  </conditionalFormatting>
  <conditionalFormatting sqref="N63:R63">
    <cfRule type="cellIs" dxfId="291" priority="325" operator="lessThan">
      <formula>1</formula>
    </cfRule>
    <cfRule type="cellIs" dxfId="290" priority="326" operator="lessThan">
      <formula>1</formula>
    </cfRule>
    <cfRule type="cellIs" dxfId="289" priority="327" operator="lessThan">
      <formula>1</formula>
    </cfRule>
  </conditionalFormatting>
  <conditionalFormatting sqref="N65:R65">
    <cfRule type="cellIs" dxfId="288" priority="322" operator="lessThan">
      <formula>1</formula>
    </cfRule>
    <cfRule type="cellIs" dxfId="287" priority="323" operator="lessThan">
      <formula>1</formula>
    </cfRule>
    <cfRule type="cellIs" dxfId="286" priority="324" operator="lessThan">
      <formula>1</formula>
    </cfRule>
  </conditionalFormatting>
  <conditionalFormatting sqref="N67:R67">
    <cfRule type="cellIs" dxfId="285" priority="319" operator="lessThan">
      <formula>1</formula>
    </cfRule>
    <cfRule type="cellIs" dxfId="284" priority="320" operator="lessThan">
      <formula>1</formula>
    </cfRule>
    <cfRule type="cellIs" dxfId="283" priority="321" operator="lessThan">
      <formula>1</formula>
    </cfRule>
  </conditionalFormatting>
  <conditionalFormatting sqref="E72:I72">
    <cfRule type="cellIs" dxfId="282" priority="316" operator="lessThan">
      <formula>1</formula>
    </cfRule>
    <cfRule type="cellIs" dxfId="281" priority="317" operator="lessThan">
      <formula>1</formula>
    </cfRule>
    <cfRule type="cellIs" dxfId="280" priority="318" operator="lessThan">
      <formula>1</formula>
    </cfRule>
  </conditionalFormatting>
  <conditionalFormatting sqref="E74:I74">
    <cfRule type="cellIs" dxfId="279" priority="313" operator="lessThan">
      <formula>1</formula>
    </cfRule>
    <cfRule type="cellIs" dxfId="278" priority="314" operator="lessThan">
      <formula>1</formula>
    </cfRule>
    <cfRule type="cellIs" dxfId="277" priority="315" operator="lessThan">
      <formula>1</formula>
    </cfRule>
  </conditionalFormatting>
  <conditionalFormatting sqref="E76:I76">
    <cfRule type="cellIs" dxfId="276" priority="310" operator="lessThan">
      <formula>1</formula>
    </cfRule>
    <cfRule type="cellIs" dxfId="275" priority="311" operator="lessThan">
      <formula>1</formula>
    </cfRule>
    <cfRule type="cellIs" dxfId="274" priority="312" operator="lessThan">
      <formula>1</formula>
    </cfRule>
  </conditionalFormatting>
  <conditionalFormatting sqref="E78:I78">
    <cfRule type="cellIs" dxfId="273" priority="307" operator="lessThan">
      <formula>1</formula>
    </cfRule>
    <cfRule type="cellIs" dxfId="272" priority="308" operator="lessThan">
      <formula>1</formula>
    </cfRule>
    <cfRule type="cellIs" dxfId="271" priority="309" operator="lessThan">
      <formula>1</formula>
    </cfRule>
  </conditionalFormatting>
  <conditionalFormatting sqref="E81:I81">
    <cfRule type="cellIs" dxfId="270" priority="304" operator="lessThan">
      <formula>1</formula>
    </cfRule>
    <cfRule type="cellIs" dxfId="269" priority="305" operator="lessThan">
      <formula>1</formula>
    </cfRule>
    <cfRule type="cellIs" dxfId="268" priority="306" operator="lessThan">
      <formula>1</formula>
    </cfRule>
  </conditionalFormatting>
  <conditionalFormatting sqref="E83:I83">
    <cfRule type="cellIs" dxfId="267" priority="301" operator="lessThan">
      <formula>1</formula>
    </cfRule>
    <cfRule type="cellIs" dxfId="266" priority="302" operator="lessThan">
      <formula>1</formula>
    </cfRule>
    <cfRule type="cellIs" dxfId="265" priority="303" operator="lessThan">
      <formula>1</formula>
    </cfRule>
  </conditionalFormatting>
  <conditionalFormatting sqref="E85:I85">
    <cfRule type="cellIs" dxfId="264" priority="298" operator="lessThan">
      <formula>1</formula>
    </cfRule>
    <cfRule type="cellIs" dxfId="263" priority="299" operator="lessThan">
      <formula>1</formula>
    </cfRule>
    <cfRule type="cellIs" dxfId="262" priority="300" operator="lessThan">
      <formula>1</formula>
    </cfRule>
  </conditionalFormatting>
  <conditionalFormatting sqref="E87:I87">
    <cfRule type="cellIs" dxfId="261" priority="295" operator="lessThan">
      <formula>1</formula>
    </cfRule>
    <cfRule type="cellIs" dxfId="260" priority="296" operator="lessThan">
      <formula>1</formula>
    </cfRule>
    <cfRule type="cellIs" dxfId="259" priority="297" operator="lessThan">
      <formula>1</formula>
    </cfRule>
  </conditionalFormatting>
  <conditionalFormatting sqref="E89:I89">
    <cfRule type="cellIs" dxfId="258" priority="292" operator="lessThan">
      <formula>1</formula>
    </cfRule>
    <cfRule type="cellIs" dxfId="257" priority="293" operator="lessThan">
      <formula>1</formula>
    </cfRule>
    <cfRule type="cellIs" dxfId="256" priority="294" operator="lessThan">
      <formula>1</formula>
    </cfRule>
  </conditionalFormatting>
  <conditionalFormatting sqref="E91:I91">
    <cfRule type="cellIs" dxfId="255" priority="289" operator="lessThan">
      <formula>1</formula>
    </cfRule>
    <cfRule type="cellIs" dxfId="254" priority="290" operator="lessThan">
      <formula>1</formula>
    </cfRule>
    <cfRule type="cellIs" dxfId="253" priority="291" operator="lessThan">
      <formula>1</formula>
    </cfRule>
  </conditionalFormatting>
  <conditionalFormatting sqref="E96:I96">
    <cfRule type="cellIs" dxfId="252" priority="286" operator="lessThan">
      <formula>1</formula>
    </cfRule>
    <cfRule type="cellIs" dxfId="251" priority="287" operator="lessThan">
      <formula>1</formula>
    </cfRule>
    <cfRule type="cellIs" dxfId="250" priority="288" operator="lessThan">
      <formula>1</formula>
    </cfRule>
  </conditionalFormatting>
  <conditionalFormatting sqref="E98:I98">
    <cfRule type="cellIs" dxfId="249" priority="283" operator="lessThan">
      <formula>1</formula>
    </cfRule>
    <cfRule type="cellIs" dxfId="248" priority="284" operator="lessThan">
      <formula>1</formula>
    </cfRule>
    <cfRule type="cellIs" dxfId="247" priority="285" operator="lessThan">
      <formula>1</formula>
    </cfRule>
  </conditionalFormatting>
  <conditionalFormatting sqref="E100:I100">
    <cfRule type="cellIs" dxfId="246" priority="280" operator="lessThan">
      <formula>1</formula>
    </cfRule>
    <cfRule type="cellIs" dxfId="245" priority="281" operator="lessThan">
      <formula>1</formula>
    </cfRule>
    <cfRule type="cellIs" dxfId="244" priority="282" operator="lessThan">
      <formula>1</formula>
    </cfRule>
  </conditionalFormatting>
  <conditionalFormatting sqref="E102:I102">
    <cfRule type="cellIs" dxfId="243" priority="277" operator="lessThan">
      <formula>1</formula>
    </cfRule>
    <cfRule type="cellIs" dxfId="242" priority="278" operator="lessThan">
      <formula>1</formula>
    </cfRule>
    <cfRule type="cellIs" dxfId="241" priority="279" operator="lessThan">
      <formula>1</formula>
    </cfRule>
  </conditionalFormatting>
  <conditionalFormatting sqref="E105:I105">
    <cfRule type="cellIs" dxfId="240" priority="274" operator="lessThan">
      <formula>1</formula>
    </cfRule>
    <cfRule type="cellIs" dxfId="239" priority="275" operator="lessThan">
      <formula>1</formula>
    </cfRule>
    <cfRule type="cellIs" dxfId="238" priority="276" operator="lessThan">
      <formula>1</formula>
    </cfRule>
  </conditionalFormatting>
  <conditionalFormatting sqref="E107:I107">
    <cfRule type="cellIs" dxfId="237" priority="271" operator="lessThan">
      <formula>1</formula>
    </cfRule>
    <cfRule type="cellIs" dxfId="236" priority="272" operator="lessThan">
      <formula>1</formula>
    </cfRule>
    <cfRule type="cellIs" dxfId="235" priority="273" operator="lessThan">
      <formula>1</formula>
    </cfRule>
  </conditionalFormatting>
  <conditionalFormatting sqref="E109:I109">
    <cfRule type="cellIs" dxfId="234" priority="268" operator="lessThan">
      <formula>1</formula>
    </cfRule>
    <cfRule type="cellIs" dxfId="233" priority="269" operator="lessThan">
      <formula>1</formula>
    </cfRule>
    <cfRule type="cellIs" dxfId="232" priority="270" operator="lessThan">
      <formula>1</formula>
    </cfRule>
  </conditionalFormatting>
  <conditionalFormatting sqref="E111:I111">
    <cfRule type="cellIs" dxfId="231" priority="265" operator="lessThan">
      <formula>1</formula>
    </cfRule>
    <cfRule type="cellIs" dxfId="230" priority="266" operator="lessThan">
      <formula>1</formula>
    </cfRule>
    <cfRule type="cellIs" dxfId="229" priority="267" operator="lessThan">
      <formula>1</formula>
    </cfRule>
  </conditionalFormatting>
  <conditionalFormatting sqref="E113:I113">
    <cfRule type="cellIs" dxfId="228" priority="262" operator="lessThan">
      <formula>1</formula>
    </cfRule>
    <cfRule type="cellIs" dxfId="227" priority="263" operator="lessThan">
      <formula>1</formula>
    </cfRule>
    <cfRule type="cellIs" dxfId="226" priority="264" operator="lessThan">
      <formula>1</formula>
    </cfRule>
  </conditionalFormatting>
  <conditionalFormatting sqref="E115:I115">
    <cfRule type="cellIs" dxfId="225" priority="259" operator="lessThan">
      <formula>1</formula>
    </cfRule>
    <cfRule type="cellIs" dxfId="224" priority="260" operator="lessThan">
      <formula>1</formula>
    </cfRule>
    <cfRule type="cellIs" dxfId="223" priority="261" operator="lessThan">
      <formula>1</formula>
    </cfRule>
  </conditionalFormatting>
  <conditionalFormatting sqref="E135:I135">
    <cfRule type="cellIs" dxfId="222" priority="235" operator="lessThan">
      <formula>1</formula>
    </cfRule>
    <cfRule type="cellIs" dxfId="221" priority="236" operator="lessThan">
      <formula>1</formula>
    </cfRule>
    <cfRule type="cellIs" dxfId="220" priority="237" operator="lessThan">
      <formula>1</formula>
    </cfRule>
  </conditionalFormatting>
  <conditionalFormatting sqref="E137:I137">
    <cfRule type="cellIs" dxfId="219" priority="232" operator="lessThan">
      <formula>1</formula>
    </cfRule>
    <cfRule type="cellIs" dxfId="218" priority="233" operator="lessThan">
      <formula>1</formula>
    </cfRule>
    <cfRule type="cellIs" dxfId="217" priority="234" operator="lessThan">
      <formula>1</formula>
    </cfRule>
  </conditionalFormatting>
  <conditionalFormatting sqref="E139:I139">
    <cfRule type="cellIs" dxfId="216" priority="229" operator="lessThan">
      <formula>1</formula>
    </cfRule>
    <cfRule type="cellIs" dxfId="215" priority="230" operator="lessThan">
      <formula>1</formula>
    </cfRule>
    <cfRule type="cellIs" dxfId="214" priority="231" operator="lessThan">
      <formula>1</formula>
    </cfRule>
  </conditionalFormatting>
  <conditionalFormatting sqref="F4">
    <cfRule type="cellIs" dxfId="213" priority="217" operator="lessThan">
      <formula>0.8</formula>
    </cfRule>
  </conditionalFormatting>
  <conditionalFormatting sqref="F5:F7 F9:F14">
    <cfRule type="cellIs" dxfId="212" priority="216" operator="lessThan">
      <formula>0.8</formula>
    </cfRule>
  </conditionalFormatting>
  <conditionalFormatting sqref="H4:H7 H9:H14">
    <cfRule type="cellIs" dxfId="211" priority="212" operator="lessThan">
      <formula>0</formula>
    </cfRule>
    <cfRule type="cellIs" dxfId="210" priority="211" operator="greaterThan">
      <formula>0</formula>
    </cfRule>
  </conditionalFormatting>
  <conditionalFormatting sqref="E144:I144">
    <cfRule type="cellIs" dxfId="209" priority="208" operator="lessThan">
      <formula>1</formula>
    </cfRule>
    <cfRule type="cellIs" dxfId="208" priority="209" operator="lessThan">
      <formula>1</formula>
    </cfRule>
    <cfRule type="cellIs" dxfId="207" priority="210" operator="lessThan">
      <formula>1</formula>
    </cfRule>
  </conditionalFormatting>
  <conditionalFormatting sqref="E146:I146">
    <cfRule type="cellIs" dxfId="206" priority="205" operator="lessThan">
      <formula>1</formula>
    </cfRule>
    <cfRule type="cellIs" dxfId="205" priority="206" operator="lessThan">
      <formula>1</formula>
    </cfRule>
    <cfRule type="cellIs" dxfId="204" priority="207" operator="lessThan">
      <formula>1</formula>
    </cfRule>
  </conditionalFormatting>
  <conditionalFormatting sqref="E148:I148">
    <cfRule type="cellIs" dxfId="203" priority="202" operator="lessThan">
      <formula>1</formula>
    </cfRule>
    <cfRule type="cellIs" dxfId="202" priority="203" operator="lessThan">
      <formula>1</formula>
    </cfRule>
    <cfRule type="cellIs" dxfId="201" priority="204" operator="lessThan">
      <formula>1</formula>
    </cfRule>
  </conditionalFormatting>
  <conditionalFormatting sqref="E150:I150">
    <cfRule type="cellIs" dxfId="200" priority="199" operator="lessThan">
      <formula>1</formula>
    </cfRule>
    <cfRule type="cellIs" dxfId="199" priority="200" operator="lessThan">
      <formula>1</formula>
    </cfRule>
    <cfRule type="cellIs" dxfId="198" priority="201" operator="lessThan">
      <formula>1</formula>
    </cfRule>
  </conditionalFormatting>
  <conditionalFormatting sqref="E153:I153">
    <cfRule type="cellIs" dxfId="197" priority="196" operator="lessThan">
      <formula>1</formula>
    </cfRule>
    <cfRule type="cellIs" dxfId="196" priority="197" operator="lessThan">
      <formula>1</formula>
    </cfRule>
    <cfRule type="cellIs" dxfId="195" priority="198" operator="lessThan">
      <formula>1</formula>
    </cfRule>
  </conditionalFormatting>
  <conditionalFormatting sqref="E155:I155">
    <cfRule type="cellIs" dxfId="194" priority="193" operator="lessThan">
      <formula>1</formula>
    </cfRule>
    <cfRule type="cellIs" dxfId="193" priority="194" operator="lessThan">
      <formula>1</formula>
    </cfRule>
    <cfRule type="cellIs" dxfId="192" priority="195" operator="lessThan">
      <formula>1</formula>
    </cfRule>
  </conditionalFormatting>
  <conditionalFormatting sqref="E157:I157">
    <cfRule type="cellIs" dxfId="191" priority="190" operator="lessThan">
      <formula>1</formula>
    </cfRule>
    <cfRule type="cellIs" dxfId="190" priority="191" operator="lessThan">
      <formula>1</formula>
    </cfRule>
    <cfRule type="cellIs" dxfId="189" priority="192" operator="lessThan">
      <formula>1</formula>
    </cfRule>
  </conditionalFormatting>
  <conditionalFormatting sqref="E159:I159">
    <cfRule type="cellIs" dxfId="188" priority="187" operator="lessThan">
      <formula>1</formula>
    </cfRule>
    <cfRule type="cellIs" dxfId="187" priority="188" operator="lessThan">
      <formula>1</formula>
    </cfRule>
    <cfRule type="cellIs" dxfId="186" priority="189" operator="lessThan">
      <formula>1</formula>
    </cfRule>
  </conditionalFormatting>
  <conditionalFormatting sqref="E161:I161">
    <cfRule type="cellIs" dxfId="185" priority="184" operator="lessThan">
      <formula>1</formula>
    </cfRule>
    <cfRule type="cellIs" dxfId="184" priority="185" operator="lessThan">
      <formula>1</formula>
    </cfRule>
    <cfRule type="cellIs" dxfId="183" priority="186" operator="lessThan">
      <formula>1</formula>
    </cfRule>
  </conditionalFormatting>
  <conditionalFormatting sqref="E163:I163">
    <cfRule type="cellIs" dxfId="182" priority="181" operator="lessThan">
      <formula>1</formula>
    </cfRule>
    <cfRule type="cellIs" dxfId="181" priority="182" operator="lessThan">
      <formula>1</formula>
    </cfRule>
    <cfRule type="cellIs" dxfId="180" priority="183" operator="lessThan">
      <formula>1</formula>
    </cfRule>
  </conditionalFormatting>
  <conditionalFormatting sqref="E168:I168">
    <cfRule type="cellIs" dxfId="179" priority="178" operator="lessThan">
      <formula>1</formula>
    </cfRule>
    <cfRule type="cellIs" dxfId="178" priority="179" operator="lessThan">
      <formula>1</formula>
    </cfRule>
    <cfRule type="cellIs" dxfId="177" priority="180" operator="lessThan">
      <formula>1</formula>
    </cfRule>
  </conditionalFormatting>
  <conditionalFormatting sqref="E170:I170">
    <cfRule type="cellIs" dxfId="176" priority="175" operator="lessThan">
      <formula>1</formula>
    </cfRule>
    <cfRule type="cellIs" dxfId="175" priority="176" operator="lessThan">
      <formula>1</formula>
    </cfRule>
    <cfRule type="cellIs" dxfId="174" priority="177" operator="lessThan">
      <formula>1</formula>
    </cfRule>
  </conditionalFormatting>
  <conditionalFormatting sqref="E172:I172">
    <cfRule type="cellIs" dxfId="173" priority="172" operator="lessThan">
      <formula>1</formula>
    </cfRule>
    <cfRule type="cellIs" dxfId="172" priority="173" operator="lessThan">
      <formula>1</formula>
    </cfRule>
    <cfRule type="cellIs" dxfId="171" priority="174" operator="lessThan">
      <formula>1</formula>
    </cfRule>
  </conditionalFormatting>
  <conditionalFormatting sqref="E174:I174">
    <cfRule type="cellIs" dxfId="170" priority="169" operator="lessThan">
      <formula>1</formula>
    </cfRule>
    <cfRule type="cellIs" dxfId="169" priority="170" operator="lessThan">
      <formula>1</formula>
    </cfRule>
    <cfRule type="cellIs" dxfId="168" priority="171" operator="lessThan">
      <formula>1</formula>
    </cfRule>
  </conditionalFormatting>
  <conditionalFormatting sqref="E177:I177">
    <cfRule type="cellIs" dxfId="167" priority="166" operator="lessThan">
      <formula>1</formula>
    </cfRule>
    <cfRule type="cellIs" dxfId="166" priority="167" operator="lessThan">
      <formula>1</formula>
    </cfRule>
    <cfRule type="cellIs" dxfId="165" priority="168" operator="lessThan">
      <formula>1</formula>
    </cfRule>
  </conditionalFormatting>
  <conditionalFormatting sqref="E179:I179">
    <cfRule type="cellIs" dxfId="164" priority="163" operator="lessThan">
      <formula>1</formula>
    </cfRule>
    <cfRule type="cellIs" dxfId="163" priority="164" operator="lessThan">
      <formula>1</formula>
    </cfRule>
    <cfRule type="cellIs" dxfId="162" priority="165" operator="lessThan">
      <formula>1</formula>
    </cfRule>
  </conditionalFormatting>
  <conditionalFormatting sqref="E181:I181">
    <cfRule type="cellIs" dxfId="161" priority="160" operator="lessThan">
      <formula>1</formula>
    </cfRule>
    <cfRule type="cellIs" dxfId="160" priority="161" operator="lessThan">
      <formula>1</formula>
    </cfRule>
    <cfRule type="cellIs" dxfId="159" priority="162" operator="lessThan">
      <formula>1</formula>
    </cfRule>
  </conditionalFormatting>
  <conditionalFormatting sqref="E183:I183">
    <cfRule type="cellIs" dxfId="158" priority="157" operator="lessThan">
      <formula>1</formula>
    </cfRule>
    <cfRule type="cellIs" dxfId="157" priority="158" operator="lessThan">
      <formula>1</formula>
    </cfRule>
    <cfRule type="cellIs" dxfId="156" priority="159" operator="lessThan">
      <formula>1</formula>
    </cfRule>
  </conditionalFormatting>
  <conditionalFormatting sqref="E185:I185">
    <cfRule type="cellIs" dxfId="155" priority="154" operator="lessThan">
      <formula>1</formula>
    </cfRule>
    <cfRule type="cellIs" dxfId="154" priority="155" operator="lessThan">
      <formula>1</formula>
    </cfRule>
    <cfRule type="cellIs" dxfId="153" priority="156" operator="lessThan">
      <formula>1</formula>
    </cfRule>
  </conditionalFormatting>
  <conditionalFormatting sqref="E187:I187">
    <cfRule type="cellIs" dxfId="152" priority="151" operator="lessThan">
      <formula>1</formula>
    </cfRule>
    <cfRule type="cellIs" dxfId="151" priority="152" operator="lessThan">
      <formula>1</formula>
    </cfRule>
    <cfRule type="cellIs" dxfId="150" priority="153" operator="lessThan">
      <formula>1</formula>
    </cfRule>
  </conditionalFormatting>
  <conditionalFormatting sqref="E192:I192">
    <cfRule type="cellIs" dxfId="149" priority="148" operator="lessThan">
      <formula>1</formula>
    </cfRule>
    <cfRule type="cellIs" dxfId="148" priority="149" operator="lessThan">
      <formula>1</formula>
    </cfRule>
    <cfRule type="cellIs" dxfId="147" priority="150" operator="lessThan">
      <formula>1</formula>
    </cfRule>
  </conditionalFormatting>
  <conditionalFormatting sqref="E194:I194">
    <cfRule type="cellIs" dxfId="146" priority="145" operator="lessThan">
      <formula>1</formula>
    </cfRule>
    <cfRule type="cellIs" dxfId="145" priority="146" operator="lessThan">
      <formula>1</formula>
    </cfRule>
    <cfRule type="cellIs" dxfId="144" priority="147" operator="lessThan">
      <formula>1</formula>
    </cfRule>
  </conditionalFormatting>
  <conditionalFormatting sqref="E196:I196">
    <cfRule type="cellIs" dxfId="143" priority="142" operator="lessThan">
      <formula>1</formula>
    </cfRule>
    <cfRule type="cellIs" dxfId="142" priority="143" operator="lessThan">
      <formula>1</formula>
    </cfRule>
    <cfRule type="cellIs" dxfId="141" priority="144" operator="lessThan">
      <formula>1</formula>
    </cfRule>
  </conditionalFormatting>
  <conditionalFormatting sqref="E198:I198">
    <cfRule type="cellIs" dxfId="140" priority="139" operator="lessThan">
      <formula>1</formula>
    </cfRule>
    <cfRule type="cellIs" dxfId="139" priority="140" operator="lessThan">
      <formula>1</formula>
    </cfRule>
    <cfRule type="cellIs" dxfId="138" priority="141" operator="lessThan">
      <formula>1</formula>
    </cfRule>
  </conditionalFormatting>
  <conditionalFormatting sqref="E201:I201">
    <cfRule type="cellIs" dxfId="137" priority="136" operator="lessThan">
      <formula>1</formula>
    </cfRule>
    <cfRule type="cellIs" dxfId="136" priority="137" operator="lessThan">
      <formula>1</formula>
    </cfRule>
    <cfRule type="cellIs" dxfId="135" priority="138" operator="lessThan">
      <formula>1</formula>
    </cfRule>
  </conditionalFormatting>
  <conditionalFormatting sqref="E203:I203">
    <cfRule type="cellIs" dxfId="134" priority="133" operator="lessThan">
      <formula>1</formula>
    </cfRule>
    <cfRule type="cellIs" dxfId="133" priority="134" operator="lessThan">
      <formula>1</formula>
    </cfRule>
    <cfRule type="cellIs" dxfId="132" priority="135" operator="lessThan">
      <formula>1</formula>
    </cfRule>
  </conditionalFormatting>
  <conditionalFormatting sqref="E205:I205">
    <cfRule type="cellIs" dxfId="131" priority="130" operator="lessThan">
      <formula>1</formula>
    </cfRule>
    <cfRule type="cellIs" dxfId="130" priority="131" operator="lessThan">
      <formula>1</formula>
    </cfRule>
    <cfRule type="cellIs" dxfId="129" priority="132" operator="lessThan">
      <formula>1</formula>
    </cfRule>
  </conditionalFormatting>
  <conditionalFormatting sqref="E207:I207">
    <cfRule type="cellIs" dxfId="128" priority="127" operator="lessThan">
      <formula>1</formula>
    </cfRule>
    <cfRule type="cellIs" dxfId="127" priority="128" operator="lessThan">
      <formula>1</formula>
    </cfRule>
    <cfRule type="cellIs" dxfId="126" priority="129" operator="lessThan">
      <formula>1</formula>
    </cfRule>
  </conditionalFormatting>
  <conditionalFormatting sqref="E209:I209">
    <cfRule type="cellIs" dxfId="125" priority="124" operator="lessThan">
      <formula>1</formula>
    </cfRule>
    <cfRule type="cellIs" dxfId="124" priority="125" operator="lessThan">
      <formula>1</formula>
    </cfRule>
    <cfRule type="cellIs" dxfId="123" priority="126" operator="lessThan">
      <formula>1</formula>
    </cfRule>
  </conditionalFormatting>
  <conditionalFormatting sqref="E211:I211">
    <cfRule type="cellIs" dxfId="122" priority="121" operator="lessThan">
      <formula>1</formula>
    </cfRule>
    <cfRule type="cellIs" dxfId="121" priority="122" operator="lessThan">
      <formula>1</formula>
    </cfRule>
    <cfRule type="cellIs" dxfId="120" priority="123" operator="lessThan">
      <formula>1</formula>
    </cfRule>
  </conditionalFormatting>
  <conditionalFormatting sqref="E216:I216">
    <cfRule type="cellIs" dxfId="119" priority="118" operator="lessThan">
      <formula>1</formula>
    </cfRule>
    <cfRule type="cellIs" dxfId="118" priority="119" operator="lessThan">
      <formula>1</formula>
    </cfRule>
    <cfRule type="cellIs" dxfId="117" priority="120" operator="lessThan">
      <formula>1</formula>
    </cfRule>
  </conditionalFormatting>
  <conditionalFormatting sqref="E218:I218">
    <cfRule type="cellIs" dxfId="116" priority="115" operator="lessThan">
      <formula>1</formula>
    </cfRule>
    <cfRule type="cellIs" dxfId="115" priority="116" operator="lessThan">
      <formula>1</formula>
    </cfRule>
    <cfRule type="cellIs" dxfId="114" priority="117" operator="lessThan">
      <formula>1</formula>
    </cfRule>
  </conditionalFormatting>
  <conditionalFormatting sqref="E220:I220">
    <cfRule type="cellIs" dxfId="113" priority="112" operator="lessThan">
      <formula>1</formula>
    </cfRule>
    <cfRule type="cellIs" dxfId="112" priority="113" operator="lessThan">
      <formula>1</formula>
    </cfRule>
    <cfRule type="cellIs" dxfId="111" priority="114" operator="lessThan">
      <formula>1</formula>
    </cfRule>
  </conditionalFormatting>
  <conditionalFormatting sqref="E222:I222">
    <cfRule type="cellIs" dxfId="110" priority="109" operator="lessThan">
      <formula>1</formula>
    </cfRule>
    <cfRule type="cellIs" dxfId="109" priority="110" operator="lessThan">
      <formula>1</formula>
    </cfRule>
    <cfRule type="cellIs" dxfId="108" priority="111" operator="lessThan">
      <formula>1</formula>
    </cfRule>
  </conditionalFormatting>
  <conditionalFormatting sqref="E225:I225">
    <cfRule type="cellIs" dxfId="107" priority="106" operator="lessThan">
      <formula>1</formula>
    </cfRule>
    <cfRule type="cellIs" dxfId="106" priority="107" operator="lessThan">
      <formula>1</formula>
    </cfRule>
    <cfRule type="cellIs" dxfId="105" priority="108" operator="lessThan">
      <formula>1</formula>
    </cfRule>
  </conditionalFormatting>
  <conditionalFormatting sqref="E227:I227">
    <cfRule type="cellIs" dxfId="104" priority="103" operator="lessThan">
      <formula>1</formula>
    </cfRule>
    <cfRule type="cellIs" dxfId="103" priority="104" operator="lessThan">
      <formula>1</formula>
    </cfRule>
    <cfRule type="cellIs" dxfId="102" priority="105" operator="lessThan">
      <formula>1</formula>
    </cfRule>
  </conditionalFormatting>
  <conditionalFormatting sqref="E229:I229">
    <cfRule type="cellIs" dxfId="101" priority="100" operator="lessThan">
      <formula>1</formula>
    </cfRule>
    <cfRule type="cellIs" dxfId="100" priority="101" operator="lessThan">
      <formula>1</formula>
    </cfRule>
    <cfRule type="cellIs" dxfId="99" priority="102" operator="lessThan">
      <formula>1</formula>
    </cfRule>
  </conditionalFormatting>
  <conditionalFormatting sqref="E231:I231">
    <cfRule type="cellIs" dxfId="98" priority="97" operator="lessThan">
      <formula>1</formula>
    </cfRule>
    <cfRule type="cellIs" dxfId="97" priority="98" operator="lessThan">
      <formula>1</formula>
    </cfRule>
    <cfRule type="cellIs" dxfId="96" priority="99" operator="lessThan">
      <formula>1</formula>
    </cfRule>
  </conditionalFormatting>
  <conditionalFormatting sqref="E233:I233">
    <cfRule type="cellIs" dxfId="95" priority="94" operator="lessThan">
      <formula>1</formula>
    </cfRule>
    <cfRule type="cellIs" dxfId="94" priority="95" operator="lessThan">
      <formula>1</formula>
    </cfRule>
    <cfRule type="cellIs" dxfId="93" priority="96" operator="lessThan">
      <formula>1</formula>
    </cfRule>
  </conditionalFormatting>
  <conditionalFormatting sqref="E235:I235">
    <cfRule type="cellIs" dxfId="92" priority="91" operator="lessThan">
      <formula>1</formula>
    </cfRule>
    <cfRule type="cellIs" dxfId="91" priority="92" operator="lessThan">
      <formula>1</formula>
    </cfRule>
    <cfRule type="cellIs" dxfId="90" priority="93" operator="lessThan">
      <formula>1</formula>
    </cfRule>
  </conditionalFormatting>
  <conditionalFormatting sqref="E240:I240">
    <cfRule type="cellIs" dxfId="89" priority="88" operator="lessThan">
      <formula>1</formula>
    </cfRule>
    <cfRule type="cellIs" dxfId="88" priority="89" operator="lessThan">
      <formula>1</formula>
    </cfRule>
    <cfRule type="cellIs" dxfId="87" priority="90" operator="lessThan">
      <formula>1</formula>
    </cfRule>
  </conditionalFormatting>
  <conditionalFormatting sqref="E242:I242">
    <cfRule type="cellIs" dxfId="86" priority="85" operator="lessThan">
      <formula>1</formula>
    </cfRule>
    <cfRule type="cellIs" dxfId="85" priority="86" operator="lessThan">
      <formula>1</formula>
    </cfRule>
    <cfRule type="cellIs" dxfId="84" priority="87" operator="lessThan">
      <formula>1</formula>
    </cfRule>
  </conditionalFormatting>
  <conditionalFormatting sqref="E244:I244">
    <cfRule type="cellIs" dxfId="83" priority="82" operator="lessThan">
      <formula>1</formula>
    </cfRule>
    <cfRule type="cellIs" dxfId="82" priority="83" operator="lessThan">
      <formula>1</formula>
    </cfRule>
    <cfRule type="cellIs" dxfId="81" priority="84" operator="lessThan">
      <formula>1</formula>
    </cfRule>
  </conditionalFormatting>
  <conditionalFormatting sqref="E246:I246">
    <cfRule type="cellIs" dxfId="80" priority="79" operator="lessThan">
      <formula>1</formula>
    </cfRule>
    <cfRule type="cellIs" dxfId="79" priority="80" operator="lessThan">
      <formula>1</formula>
    </cfRule>
    <cfRule type="cellIs" dxfId="78" priority="81" operator="lessThan">
      <formula>1</formula>
    </cfRule>
  </conditionalFormatting>
  <conditionalFormatting sqref="E249:I249">
    <cfRule type="cellIs" dxfId="77" priority="76" operator="lessThan">
      <formula>1</formula>
    </cfRule>
    <cfRule type="cellIs" dxfId="76" priority="77" operator="lessThan">
      <formula>1</formula>
    </cfRule>
    <cfRule type="cellIs" dxfId="75" priority="78" operator="lessThan">
      <formula>1</formula>
    </cfRule>
  </conditionalFormatting>
  <conditionalFormatting sqref="E251:I251">
    <cfRule type="cellIs" dxfId="74" priority="73" operator="lessThan">
      <formula>1</formula>
    </cfRule>
    <cfRule type="cellIs" dxfId="73" priority="74" operator="lessThan">
      <formula>1</formula>
    </cfRule>
    <cfRule type="cellIs" dxfId="72" priority="75" operator="lessThan">
      <formula>1</formula>
    </cfRule>
  </conditionalFormatting>
  <conditionalFormatting sqref="E253:I253">
    <cfRule type="cellIs" dxfId="71" priority="70" operator="lessThan">
      <formula>1</formula>
    </cfRule>
    <cfRule type="cellIs" dxfId="70" priority="71" operator="lessThan">
      <formula>1</formula>
    </cfRule>
    <cfRule type="cellIs" dxfId="69" priority="72" operator="lessThan">
      <formula>1</formula>
    </cfRule>
  </conditionalFormatting>
  <conditionalFormatting sqref="E255:I255">
    <cfRule type="cellIs" dxfId="68" priority="67" operator="lessThan">
      <formula>1</formula>
    </cfRule>
    <cfRule type="cellIs" dxfId="67" priority="68" operator="lessThan">
      <formula>1</formula>
    </cfRule>
    <cfRule type="cellIs" dxfId="66" priority="69" operator="lessThan">
      <formula>1</formula>
    </cfRule>
  </conditionalFormatting>
  <conditionalFormatting sqref="E257:I257">
    <cfRule type="cellIs" dxfId="65" priority="64" operator="lessThan">
      <formula>1</formula>
    </cfRule>
    <cfRule type="cellIs" dxfId="64" priority="65" operator="lessThan">
      <formula>1</formula>
    </cfRule>
    <cfRule type="cellIs" dxfId="63" priority="66" operator="lessThan">
      <formula>1</formula>
    </cfRule>
  </conditionalFormatting>
  <conditionalFormatting sqref="E259:I259">
    <cfRule type="cellIs" dxfId="62" priority="61" operator="lessThan">
      <formula>1</formula>
    </cfRule>
    <cfRule type="cellIs" dxfId="61" priority="62" operator="lessThan">
      <formula>1</formula>
    </cfRule>
    <cfRule type="cellIs" dxfId="60" priority="63" operator="lessThan">
      <formula>1</formula>
    </cfRule>
  </conditionalFormatting>
  <conditionalFormatting sqref="E264:I264">
    <cfRule type="cellIs" dxfId="59" priority="58" operator="lessThan">
      <formula>1</formula>
    </cfRule>
    <cfRule type="cellIs" dxfId="58" priority="59" operator="lessThan">
      <formula>1</formula>
    </cfRule>
    <cfRule type="cellIs" dxfId="57" priority="60" operator="lessThan">
      <formula>1</formula>
    </cfRule>
  </conditionalFormatting>
  <conditionalFormatting sqref="E266:I266">
    <cfRule type="cellIs" dxfId="56" priority="55" operator="lessThan">
      <formula>1</formula>
    </cfRule>
    <cfRule type="cellIs" dxfId="55" priority="56" operator="lessThan">
      <formula>1</formula>
    </cfRule>
    <cfRule type="cellIs" dxfId="54" priority="57" operator="lessThan">
      <formula>1</formula>
    </cfRule>
  </conditionalFormatting>
  <conditionalFormatting sqref="E268:I268">
    <cfRule type="cellIs" dxfId="53" priority="52" operator="lessThan">
      <formula>1</formula>
    </cfRule>
    <cfRule type="cellIs" dxfId="52" priority="53" operator="lessThan">
      <formula>1</formula>
    </cfRule>
    <cfRule type="cellIs" dxfId="51" priority="54" operator="lessThan">
      <formula>1</formula>
    </cfRule>
  </conditionalFormatting>
  <conditionalFormatting sqref="E270:I270">
    <cfRule type="cellIs" dxfId="50" priority="49" operator="lessThan">
      <formula>1</formula>
    </cfRule>
    <cfRule type="cellIs" dxfId="49" priority="50" operator="lessThan">
      <formula>1</formula>
    </cfRule>
    <cfRule type="cellIs" dxfId="48" priority="51" operator="lessThan">
      <formula>1</formula>
    </cfRule>
  </conditionalFormatting>
  <conditionalFormatting sqref="E273:I273">
    <cfRule type="cellIs" dxfId="47" priority="46" operator="lessThan">
      <formula>1</formula>
    </cfRule>
    <cfRule type="cellIs" dxfId="46" priority="47" operator="lessThan">
      <formula>1</formula>
    </cfRule>
    <cfRule type="cellIs" dxfId="45" priority="48" operator="lessThan">
      <formula>1</formula>
    </cfRule>
  </conditionalFormatting>
  <conditionalFormatting sqref="E275:I275">
    <cfRule type="cellIs" dxfId="44" priority="43" operator="lessThan">
      <formula>1</formula>
    </cfRule>
    <cfRule type="cellIs" dxfId="43" priority="44" operator="lessThan">
      <formula>1</formula>
    </cfRule>
    <cfRule type="cellIs" dxfId="42" priority="45" operator="lessThan">
      <formula>1</formula>
    </cfRule>
  </conditionalFormatting>
  <conditionalFormatting sqref="E277:I277">
    <cfRule type="cellIs" dxfId="41" priority="40" operator="lessThan">
      <formula>1</formula>
    </cfRule>
    <cfRule type="cellIs" dxfId="40" priority="41" operator="lessThan">
      <formula>1</formula>
    </cfRule>
    <cfRule type="cellIs" dxfId="39" priority="42" operator="lessThan">
      <formula>1</formula>
    </cfRule>
  </conditionalFormatting>
  <conditionalFormatting sqref="E279:I279">
    <cfRule type="cellIs" dxfId="38" priority="37" operator="lessThan">
      <formula>1</formula>
    </cfRule>
    <cfRule type="cellIs" dxfId="37" priority="38" operator="lessThan">
      <formula>1</formula>
    </cfRule>
    <cfRule type="cellIs" dxfId="36" priority="39" operator="lessThan">
      <formula>1</formula>
    </cfRule>
  </conditionalFormatting>
  <conditionalFormatting sqref="E281:I281">
    <cfRule type="cellIs" dxfId="35" priority="34" operator="lessThan">
      <formula>1</formula>
    </cfRule>
    <cfRule type="cellIs" dxfId="34" priority="35" operator="lessThan">
      <formula>1</formula>
    </cfRule>
    <cfRule type="cellIs" dxfId="33" priority="36" operator="lessThan">
      <formula>1</formula>
    </cfRule>
  </conditionalFormatting>
  <conditionalFormatting sqref="E283:I283">
    <cfRule type="cellIs" dxfId="32" priority="31" operator="lessThan">
      <formula>1</formula>
    </cfRule>
    <cfRule type="cellIs" dxfId="31" priority="32" operator="lessThan">
      <formula>1</formula>
    </cfRule>
    <cfRule type="cellIs" dxfId="30" priority="33" operator="lessThan">
      <formula>1</formula>
    </cfRule>
  </conditionalFormatting>
  <conditionalFormatting sqref="E288:I288">
    <cfRule type="cellIs" dxfId="29" priority="28" operator="lessThan">
      <formula>1</formula>
    </cfRule>
    <cfRule type="cellIs" dxfId="28" priority="29" operator="lessThan">
      <formula>1</formula>
    </cfRule>
    <cfRule type="cellIs" dxfId="27" priority="30" operator="lessThan">
      <formula>1</formula>
    </cfRule>
  </conditionalFormatting>
  <conditionalFormatting sqref="E290:I290">
    <cfRule type="cellIs" dxfId="26" priority="25" operator="lessThan">
      <formula>1</formula>
    </cfRule>
    <cfRule type="cellIs" dxfId="25" priority="26" operator="lessThan">
      <formula>1</formula>
    </cfRule>
    <cfRule type="cellIs" dxfId="24" priority="27" operator="lessThan">
      <formula>1</formula>
    </cfRule>
  </conditionalFormatting>
  <conditionalFormatting sqref="E292:I292">
    <cfRule type="cellIs" dxfId="23" priority="22" operator="lessThan">
      <formula>1</formula>
    </cfRule>
    <cfRule type="cellIs" dxfId="22" priority="23" operator="lessThan">
      <formula>1</formula>
    </cfRule>
    <cfRule type="cellIs" dxfId="21" priority="24" operator="lessThan">
      <formula>1</formula>
    </cfRule>
  </conditionalFormatting>
  <conditionalFormatting sqref="E294:I294">
    <cfRule type="cellIs" dxfId="20" priority="19" operator="lessThan">
      <formula>1</formula>
    </cfRule>
    <cfRule type="cellIs" dxfId="19" priority="20" operator="lessThan">
      <formula>1</formula>
    </cfRule>
    <cfRule type="cellIs" dxfId="18" priority="21" operator="lessThan">
      <formula>1</formula>
    </cfRule>
  </conditionalFormatting>
  <conditionalFormatting sqref="E297:I297">
    <cfRule type="cellIs" dxfId="17" priority="16" operator="lessThan">
      <formula>1</formula>
    </cfRule>
    <cfRule type="cellIs" dxfId="16" priority="17" operator="lessThan">
      <formula>1</formula>
    </cfRule>
    <cfRule type="cellIs" dxfId="15" priority="18" operator="lessThan">
      <formula>1</formula>
    </cfRule>
  </conditionalFormatting>
  <conditionalFormatting sqref="E299:I299">
    <cfRule type="cellIs" dxfId="14" priority="13" operator="lessThan">
      <formula>1</formula>
    </cfRule>
    <cfRule type="cellIs" dxfId="13" priority="14" operator="lessThan">
      <formula>1</formula>
    </cfRule>
    <cfRule type="cellIs" dxfId="12" priority="15" operator="lessThan">
      <formula>1</formula>
    </cfRule>
  </conditionalFormatting>
  <conditionalFormatting sqref="E301:I301">
    <cfRule type="cellIs" dxfId="11" priority="10" operator="lessThan">
      <formula>1</formula>
    </cfRule>
    <cfRule type="cellIs" dxfId="10" priority="11" operator="lessThan">
      <formula>1</formula>
    </cfRule>
    <cfRule type="cellIs" dxfId="9" priority="12" operator="lessThan">
      <formula>1</formula>
    </cfRule>
  </conditionalFormatting>
  <conditionalFormatting sqref="E303:I303">
    <cfRule type="cellIs" dxfId="8" priority="7" operator="lessThan">
      <formula>1</formula>
    </cfRule>
    <cfRule type="cellIs" dxfId="7" priority="8" operator="lessThan">
      <formula>1</formula>
    </cfRule>
    <cfRule type="cellIs" dxfId="6" priority="9" operator="lessThan">
      <formula>1</formula>
    </cfRule>
  </conditionalFormatting>
  <conditionalFormatting sqref="E305:I305">
    <cfRule type="cellIs" dxfId="5" priority="4" operator="lessThan">
      <formula>1</formula>
    </cfRule>
    <cfRule type="cellIs" dxfId="4" priority="5" operator="lessThan">
      <formula>1</formula>
    </cfRule>
    <cfRule type="cellIs" dxfId="3" priority="6" operator="lessThan">
      <formula>1</formula>
    </cfRule>
  </conditionalFormatting>
  <conditionalFormatting sqref="E307:I307">
    <cfRule type="cellIs" dxfId="2" priority="1" operator="lessThan">
      <formula>1</formula>
    </cfRule>
    <cfRule type="cellIs" dxfId="1" priority="2" operator="lessThan">
      <formula>1</formula>
    </cfRule>
    <cfRule type="cellIs" dxfId="0" priority="3" operator="lessThan">
      <formula>1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21</vt:i4>
      </vt:variant>
    </vt:vector>
  </HeadingPairs>
  <TitlesOfParts>
    <vt:vector size="22" baseType="lpstr">
      <vt:lpstr>UrenOverzicht</vt:lpstr>
      <vt:lpstr>Official_Uren_Anthony</vt:lpstr>
      <vt:lpstr>Official_Uren_Carlo</vt:lpstr>
      <vt:lpstr>Official_Uren_Harold</vt:lpstr>
      <vt:lpstr>Official_Uren_Kevin</vt:lpstr>
      <vt:lpstr>Official_Uren_Killian</vt:lpstr>
      <vt:lpstr>Official_Uren_Mack</vt:lpstr>
      <vt:lpstr>Official_Uren_Michiel</vt:lpstr>
      <vt:lpstr>Official_Uren_Roos</vt:lpstr>
      <vt:lpstr>Official_Uren_Sven</vt:lpstr>
      <vt:lpstr>Official_Uren_Zinedine</vt:lpstr>
      <vt:lpstr>Totaal_Overuren_Anthony</vt:lpstr>
      <vt:lpstr>Totaal_Overuren_Carlo</vt:lpstr>
      <vt:lpstr>Totaal_Overuren_Harold</vt:lpstr>
      <vt:lpstr>Totaal_Overuren_Kevin</vt:lpstr>
      <vt:lpstr>Totaal_Overuren_Kilian</vt:lpstr>
      <vt:lpstr>Totaal_Overuren_Mack</vt:lpstr>
      <vt:lpstr>Totaal_Overuren_Michiel</vt:lpstr>
      <vt:lpstr>Totaal_Overuren_Roos</vt:lpstr>
      <vt:lpstr>Totaal_Overuren_Sven</vt:lpstr>
      <vt:lpstr>Totaal_Overuren_Zinedine</vt:lpstr>
      <vt:lpstr>Totaal_Uren_in_week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</dc:creator>
  <cp:lastModifiedBy>Mack</cp:lastModifiedBy>
  <dcterms:created xsi:type="dcterms:W3CDTF">2016-08-31T11:57:31Z</dcterms:created>
  <dcterms:modified xsi:type="dcterms:W3CDTF">2016-11-17T10:05:17Z</dcterms:modified>
</cp:coreProperties>
</file>