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 Mack\"/>
    </mc:Choice>
  </mc:AlternateContent>
  <bookViews>
    <workbookView xWindow="0" yWindow="0" windowWidth="24000" windowHeight="10320"/>
  </bookViews>
  <sheets>
    <sheet name="UrenOverzicht" sheetId="5" r:id="rId1"/>
  </sheets>
  <definedNames>
    <definedName name="Official_Uren_Anthony">UrenOverzicht!$J$59,UrenOverzicht!$J$83,UrenOverzicht!$J$107,UrenOverzicht!$J$131</definedName>
    <definedName name="Official_Uren_Carlo">UrenOverzicht!$J$67,UrenOverzicht!$J$91,UrenOverzicht!$J$115,UrenOverzicht!$J$139</definedName>
    <definedName name="Official_Uren_Harold">UrenOverzicht!$J$50,UrenOverzicht!$J$74,UrenOverzicht!$J$98,UrenOverzicht!$J$122</definedName>
    <definedName name="Official_Uren_Kevin">UrenOverzicht!$J$61,UrenOverzicht!$J$85,UrenOverzicht!$J$109,UrenOverzicht!$J$133</definedName>
    <definedName name="Official_Uren_Killian">UrenOverzicht!$J$63,UrenOverzicht!$J$87,UrenOverzicht!$J$111,UrenOverzicht!$J$135</definedName>
    <definedName name="Official_Uren_Mack">UrenOverzicht!$J$54,UrenOverzicht!$J$78,UrenOverzicht!$J$102,UrenOverzicht!$J$126</definedName>
    <definedName name="Official_Uren_Michiel">UrenOverzicht!$J$57,UrenOverzicht!$J$81,UrenOverzicht!$J$105,UrenOverzicht!$J$129</definedName>
    <definedName name="Official_Uren_Roos">UrenOverzicht!$J$65,UrenOverzicht!$J$89,UrenOverzicht!$J$113,UrenOverzicht!$J$137</definedName>
    <definedName name="Official_Uren_Sven">UrenOverzicht!$J$52,UrenOverzicht!$J$76,UrenOverzicht!$J$100,UrenOverzicht!$J$124</definedName>
    <definedName name="Official_Uren_Zinedine">UrenOverzicht!$J$48,UrenOverzicht!$J$72,UrenOverzicht!$J$96,UrenOverzicht!$J$120</definedName>
    <definedName name="Totaal_Overuren_Anthony">UrenOverzicht!$J$60,UrenOverzicht!$J$84,UrenOverzicht!$J$108,UrenOverzicht!$J$132</definedName>
    <definedName name="Totaal_Overuren_Carlo">UrenOverzicht!$J$140,UrenOverzicht!$J$116,UrenOverzicht!$J$92,UrenOverzicht!$J$68</definedName>
    <definedName name="Totaal_Overuren_Harold">UrenOverzicht!$J$51,UrenOverzicht!$J$75,UrenOverzicht!$J$99,UrenOverzicht!$J$123</definedName>
    <definedName name="Totaal_Overuren_Kevin">UrenOverzicht!$J$62,UrenOverzicht!$J$86,UrenOverzicht!$J$110,UrenOverzicht!$J$134</definedName>
    <definedName name="Totaal_Overuren_Kilian">UrenOverzicht!$J$64,UrenOverzicht!$J$88,UrenOverzicht!$J$112,UrenOverzicht!$J$136</definedName>
    <definedName name="Totaal_Overuren_Mack">UrenOverzicht!$J$127,UrenOverzicht!$J$103,UrenOverzicht!$J$79,UrenOverzicht!$J$55</definedName>
    <definedName name="Totaal_Overuren_Michiel">UrenOverzicht!$J$58,UrenOverzicht!$J$82,UrenOverzicht!$J$106,UrenOverzicht!$J$130</definedName>
    <definedName name="Totaal_Overuren_Roos">UrenOverzicht!$J$66,UrenOverzicht!$J$90,UrenOverzicht!$J$114,UrenOverzicht!$J$138</definedName>
    <definedName name="Totaal_Overuren_Sven">UrenOverzicht!$J$53,UrenOverzicht!$J$77,UrenOverzicht!$J$101,UrenOverzicht!$J$125</definedName>
    <definedName name="Totaal_Overuren_Zinedine">UrenOverzicht!$J$49,UrenOverzicht!$J$73,UrenOverzicht!$J$97,UrenOverzicht!$J$121</definedName>
    <definedName name="Totaal_Uren_in_week">UrenOverzicht!$K$46,UrenOverzicht!$K$70,UrenOverzicht!$K$94,UrenOverzicht!$K$118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B38" i="5" l="1"/>
  <c r="H13" i="5" s="1"/>
  <c r="J140" i="5"/>
  <c r="B42" i="5" s="1"/>
  <c r="H14" i="5" s="1"/>
  <c r="J139" i="5"/>
  <c r="K139" i="5" s="1"/>
  <c r="J138" i="5"/>
  <c r="J137" i="5"/>
  <c r="K137" i="5" s="1"/>
  <c r="J136" i="5"/>
  <c r="J135" i="5"/>
  <c r="K135" i="5" s="1"/>
  <c r="J134" i="5"/>
  <c r="J133" i="5"/>
  <c r="K133" i="5" s="1"/>
  <c r="J132" i="5"/>
  <c r="J131" i="5"/>
  <c r="K131" i="5" s="1"/>
  <c r="J130" i="5"/>
  <c r="J129" i="5"/>
  <c r="K129" i="5" s="1"/>
  <c r="J127" i="5"/>
  <c r="J126" i="5"/>
  <c r="K126" i="5" s="1"/>
  <c r="J125" i="5"/>
  <c r="J124" i="5"/>
  <c r="K124" i="5" s="1"/>
  <c r="J123" i="5"/>
  <c r="J122" i="5"/>
  <c r="K122" i="5" s="1"/>
  <c r="J121" i="5"/>
  <c r="J120" i="5"/>
  <c r="K120" i="5" s="1"/>
  <c r="J116" i="5"/>
  <c r="J115" i="5"/>
  <c r="K115" i="5" s="1"/>
  <c r="J114" i="5"/>
  <c r="J113" i="5"/>
  <c r="K113" i="5" s="1"/>
  <c r="J112" i="5"/>
  <c r="J111" i="5"/>
  <c r="K111" i="5" s="1"/>
  <c r="J110" i="5"/>
  <c r="J109" i="5"/>
  <c r="K109" i="5" s="1"/>
  <c r="J108" i="5"/>
  <c r="J107" i="5"/>
  <c r="K107" i="5" s="1"/>
  <c r="J106" i="5"/>
  <c r="J105" i="5"/>
  <c r="K105" i="5" s="1"/>
  <c r="J103" i="5"/>
  <c r="J102" i="5"/>
  <c r="K102" i="5" s="1"/>
  <c r="J101" i="5"/>
  <c r="J100" i="5"/>
  <c r="K100" i="5" s="1"/>
  <c r="J99" i="5"/>
  <c r="J98" i="5"/>
  <c r="K98" i="5" s="1"/>
  <c r="J97" i="5"/>
  <c r="J96" i="5"/>
  <c r="K96" i="5" s="1"/>
  <c r="J92" i="5"/>
  <c r="J91" i="5"/>
  <c r="K91" i="5" s="1"/>
  <c r="J90" i="5"/>
  <c r="J89" i="5"/>
  <c r="K89" i="5" s="1"/>
  <c r="J88" i="5"/>
  <c r="J87" i="5"/>
  <c r="K87" i="5" s="1"/>
  <c r="J86" i="5"/>
  <c r="J85" i="5"/>
  <c r="K85" i="5" s="1"/>
  <c r="J84" i="5"/>
  <c r="J83" i="5"/>
  <c r="K83" i="5" s="1"/>
  <c r="J82" i="5"/>
  <c r="J81" i="5"/>
  <c r="K81" i="5" s="1"/>
  <c r="J79" i="5"/>
  <c r="J78" i="5"/>
  <c r="K78" i="5" s="1"/>
  <c r="J77" i="5"/>
  <c r="J76" i="5"/>
  <c r="K76" i="5" s="1"/>
  <c r="J75" i="5"/>
  <c r="J74" i="5"/>
  <c r="K74" i="5" s="1"/>
  <c r="J73" i="5"/>
  <c r="J72" i="5"/>
  <c r="K72" i="5" s="1"/>
  <c r="S68" i="5"/>
  <c r="T67" i="5"/>
  <c r="S67" i="5"/>
  <c r="S66" i="5"/>
  <c r="S65" i="5"/>
  <c r="T65" i="5" s="1"/>
  <c r="S64" i="5"/>
  <c r="S63" i="5"/>
  <c r="T63" i="5" s="1"/>
  <c r="S62" i="5"/>
  <c r="S61" i="5"/>
  <c r="T61" i="5" s="1"/>
  <c r="S60" i="5"/>
  <c r="S59" i="5"/>
  <c r="T59" i="5" s="1"/>
  <c r="S58" i="5"/>
  <c r="S57" i="5"/>
  <c r="T57" i="5" s="1"/>
  <c r="S55" i="5"/>
  <c r="S54" i="5"/>
  <c r="T54" i="5" s="1"/>
  <c r="S53" i="5"/>
  <c r="S52" i="5"/>
  <c r="T52" i="5" s="1"/>
  <c r="S51" i="5"/>
  <c r="S50" i="5"/>
  <c r="T50" i="5" s="1"/>
  <c r="S49" i="5"/>
  <c r="S48" i="5"/>
  <c r="T48" i="5" s="1"/>
  <c r="J68" i="5"/>
  <c r="J67" i="5"/>
  <c r="K67" i="5" s="1"/>
  <c r="J66" i="5"/>
  <c r="J65" i="5"/>
  <c r="K65" i="5" s="1"/>
  <c r="J64" i="5"/>
  <c r="B34" i="5" s="1"/>
  <c r="H12" i="5" s="1"/>
  <c r="J63" i="5"/>
  <c r="K63" i="5" s="1"/>
  <c r="B32" i="5" l="1"/>
  <c r="B36" i="5"/>
  <c r="B40" i="5"/>
  <c r="B2" i="5"/>
  <c r="B18" i="5"/>
  <c r="H7" i="5" s="1"/>
  <c r="J62" i="5"/>
  <c r="B30" i="5" s="1"/>
  <c r="H11" i="5" s="1"/>
  <c r="J61" i="5"/>
  <c r="J60" i="5"/>
  <c r="B26" i="5" s="1"/>
  <c r="H10" i="5" s="1"/>
  <c r="J59" i="5"/>
  <c r="K59" i="5" s="1"/>
  <c r="J58" i="5"/>
  <c r="B22" i="5" s="1"/>
  <c r="H9" i="5" s="1"/>
  <c r="J57" i="5"/>
  <c r="J55" i="5"/>
  <c r="J54" i="5"/>
  <c r="J53" i="5"/>
  <c r="B14" i="5" s="1"/>
  <c r="H6" i="5" s="1"/>
  <c r="J52" i="5"/>
  <c r="K52" i="5" s="1"/>
  <c r="J51" i="5"/>
  <c r="B10" i="5" s="1"/>
  <c r="H5" i="5" s="1"/>
  <c r="J50" i="5"/>
  <c r="K50" i="5" s="1"/>
  <c r="J49" i="5"/>
  <c r="B6" i="5" s="1"/>
  <c r="H4" i="5" s="1"/>
  <c r="J48" i="5"/>
  <c r="K48" i="5" s="1"/>
  <c r="H15" i="5" l="1"/>
  <c r="F13" i="5"/>
  <c r="F12" i="5"/>
  <c r="F14" i="5"/>
  <c r="K61" i="5"/>
  <c r="B28" i="5"/>
  <c r="F11" i="5" s="1"/>
  <c r="K54" i="5"/>
  <c r="B16" i="5"/>
  <c r="F7" i="5" s="1"/>
  <c r="K57" i="5"/>
  <c r="B20" i="5"/>
  <c r="F9" i="5" s="1"/>
  <c r="B33" i="5"/>
  <c r="B37" i="5"/>
  <c r="B41" i="5"/>
  <c r="B8" i="5"/>
  <c r="F5" i="5" s="1"/>
  <c r="B4" i="5"/>
  <c r="F4" i="5" s="1"/>
  <c r="B24" i="5"/>
  <c r="F10" i="5" s="1"/>
  <c r="B12" i="5"/>
  <c r="F6" i="5" s="1"/>
  <c r="F15" i="5" l="1"/>
  <c r="B25" i="5"/>
  <c r="B13" i="5"/>
  <c r="B5" i="5"/>
  <c r="B9" i="5"/>
  <c r="B29" i="5"/>
  <c r="B17" i="5"/>
  <c r="B21" i="5"/>
</calcChain>
</file>

<file path=xl/sharedStrings.xml><?xml version="1.0" encoding="utf-8"?>
<sst xmlns="http://schemas.openxmlformats.org/spreadsheetml/2006/main" count="269" uniqueCount="34">
  <si>
    <t>Maandag</t>
  </si>
  <si>
    <t>Dinsdag</t>
  </si>
  <si>
    <t>Woensdag</t>
  </si>
  <si>
    <t>Donderdag</t>
  </si>
  <si>
    <t>Vrijdag</t>
  </si>
  <si>
    <t>Mack</t>
  </si>
  <si>
    <t>Zinedine</t>
  </si>
  <si>
    <t>Harold</t>
  </si>
  <si>
    <t>Sven</t>
  </si>
  <si>
    <t>Programmers</t>
  </si>
  <si>
    <t>Artists</t>
  </si>
  <si>
    <t>Michiel</t>
  </si>
  <si>
    <t>Anthony</t>
  </si>
  <si>
    <t>Kevin</t>
  </si>
  <si>
    <t>Overuren:</t>
  </si>
  <si>
    <t>Week 35</t>
  </si>
  <si>
    <t>Totaal officiële uren:</t>
  </si>
  <si>
    <t>Gemiste Uren</t>
  </si>
  <si>
    <t>Totaal Overuren</t>
  </si>
  <si>
    <t>Gemaakte Uren</t>
  </si>
  <si>
    <t>Totaal Uren in week:</t>
  </si>
  <si>
    <t>Totaal Uren gedraaid:</t>
  </si>
  <si>
    <t>Week 36</t>
  </si>
  <si>
    <t>Week 37</t>
  </si>
  <si>
    <t>Week 38</t>
  </si>
  <si>
    <t>Week ??</t>
  </si>
  <si>
    <t>Killian</t>
  </si>
  <si>
    <t>Roos</t>
  </si>
  <si>
    <t>Carlo</t>
  </si>
  <si>
    <t>Namen</t>
  </si>
  <si>
    <t>Percentages</t>
  </si>
  <si>
    <t>Overuren Gebruikt</t>
  </si>
  <si>
    <t>Overuren Over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</si>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</sst>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7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/>
    <xf numFmtId="0" fontId="0" fillId="3" borderId="4" xfId="0" applyFill="1" applyBorder="1"/>
    <xf numFmtId="0" fontId="4" fillId="5" borderId="6" xfId="0" applyFont="1" applyFill="1" applyBorder="1"/>
    <xf numFmtId="0" fontId="4" fillId="2" borderId="5" xfId="0" applyFont="1" applyFill="1" applyBorder="1"/>
    <xf numFmtId="0" fontId="0" fillId="3" borderId="7" xfId="0" applyFill="1" applyBorder="1"/>
    <xf numFmtId="0" fontId="1" fillId="7" borderId="0" xfId="0" applyFont="1" applyFill="1"/>
    <xf numFmtId="0" fontId="0" fillId="7" borderId="3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0" fillId="9" borderId="1" xfId="0" applyFill="1" applyBorder="1"/>
    <xf numFmtId="0" fontId="0" fillId="9" borderId="0" xfId="0" applyFill="1"/>
    <xf numFmtId="0" fontId="0" fillId="10" borderId="2" xfId="0" applyFill="1" applyBorder="1"/>
    <xf numFmtId="0" fontId="0" fillId="10" borderId="3" xfId="0" applyFill="1" applyBorder="1"/>
    <xf numFmtId="0" fontId="1" fillId="8" borderId="10" xfId="0" applyFont="1" applyFill="1" applyBorder="1"/>
    <xf numFmtId="0" fontId="0" fillId="8" borderId="11" xfId="0" applyFill="1" applyBorder="1"/>
    <xf numFmtId="0" fontId="3" fillId="6" borderId="12" xfId="0" applyFont="1" applyFill="1" applyBorder="1"/>
    <xf numFmtId="0" fontId="5" fillId="6" borderId="12" xfId="0" applyFont="1" applyFill="1" applyBorder="1"/>
    <xf numFmtId="0" fontId="4" fillId="5" borderId="0" xfId="0" applyFont="1" applyFill="1" applyBorder="1"/>
    <xf numFmtId="0" fontId="4" fillId="5" borderId="13" xfId="0" applyFont="1" applyFill="1" applyBorder="1"/>
    <xf numFmtId="0" fontId="0" fillId="0" borderId="14" xfId="0" applyBorder="1"/>
    <xf numFmtId="0" fontId="0" fillId="3" borderId="15" xfId="0" applyFill="1" applyBorder="1"/>
    <xf numFmtId="0" fontId="0" fillId="3" borderId="14" xfId="0" applyFill="1" applyBorder="1"/>
    <xf numFmtId="0" fontId="4" fillId="2" borderId="16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2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4" fillId="5" borderId="22" xfId="0" applyFont="1" applyFill="1" applyBorder="1"/>
    <xf numFmtId="0" fontId="3" fillId="6" borderId="23" xfId="0" applyFont="1" applyFill="1" applyBorder="1"/>
    <xf numFmtId="0" fontId="0" fillId="0" borderId="24" xfId="0" applyBorder="1"/>
    <xf numFmtId="0" fontId="0" fillId="6" borderId="23" xfId="0" applyFill="1" applyBorder="1"/>
    <xf numFmtId="0" fontId="0" fillId="3" borderId="25" xfId="0" applyFill="1" applyBorder="1"/>
    <xf numFmtId="0" fontId="0" fillId="4" borderId="23" xfId="0" applyFill="1" applyBorder="1"/>
    <xf numFmtId="0" fontId="0" fillId="3" borderId="24" xfId="0" applyFill="1" applyBorder="1"/>
    <xf numFmtId="0" fontId="4" fillId="2" borderId="26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4" borderId="31" xfId="0" applyFill="1" applyBorder="1"/>
    <xf numFmtId="0" fontId="0" fillId="6" borderId="32" xfId="0" applyFill="1" applyBorder="1"/>
    <xf numFmtId="9" fontId="10" fillId="13" borderId="33" xfId="1" applyFont="1" applyFill="1" applyBorder="1"/>
    <xf numFmtId="9" fontId="10" fillId="13" borderId="34" xfId="1" applyFont="1" applyFill="1" applyBorder="1"/>
    <xf numFmtId="9" fontId="10" fillId="13" borderId="35" xfId="1" applyFont="1" applyFill="1" applyBorder="1"/>
    <xf numFmtId="0" fontId="7" fillId="12" borderId="33" xfId="0" applyFont="1" applyFill="1" applyBorder="1"/>
    <xf numFmtId="0" fontId="7" fillId="12" borderId="34" xfId="0" applyFont="1" applyFill="1" applyBorder="1"/>
    <xf numFmtId="0" fontId="7" fillId="12" borderId="35" xfId="0" applyFont="1" applyFill="1" applyBorder="1"/>
    <xf numFmtId="0" fontId="8" fillId="11" borderId="36" xfId="0" applyFont="1" applyFill="1" applyBorder="1"/>
    <xf numFmtId="0" fontId="3" fillId="11" borderId="36" xfId="0" applyFont="1" applyFill="1" applyBorder="1"/>
    <xf numFmtId="0" fontId="11" fillId="14" borderId="36" xfId="0" applyFont="1" applyFill="1" applyBorder="1"/>
    <xf numFmtId="0" fontId="4" fillId="5" borderId="37" xfId="0" applyFont="1" applyFill="1" applyBorder="1"/>
    <xf numFmtId="0" fontId="0" fillId="0" borderId="38" xfId="0" applyBorder="1"/>
    <xf numFmtId="0" fontId="9" fillId="0" borderId="39" xfId="0" applyFont="1" applyBorder="1"/>
    <xf numFmtId="0" fontId="0" fillId="0" borderId="40" xfId="0" applyBorder="1"/>
    <xf numFmtId="0" fontId="9" fillId="0" borderId="41" xfId="0" applyFont="1" applyBorder="1"/>
    <xf numFmtId="0" fontId="0" fillId="0" borderId="42" xfId="0" applyBorder="1"/>
    <xf numFmtId="0" fontId="9" fillId="0" borderId="43" xfId="0" applyFont="1" applyBorder="1"/>
    <xf numFmtId="0" fontId="4" fillId="2" borderId="44" xfId="0" applyFont="1" applyFill="1" applyBorder="1"/>
    <xf numFmtId="0" fontId="0" fillId="0" borderId="45" xfId="0" applyBorder="1"/>
    <xf numFmtId="9" fontId="10" fillId="13" borderId="46" xfId="1" applyFont="1" applyFill="1" applyBorder="1"/>
    <xf numFmtId="0" fontId="7" fillId="12" borderId="46" xfId="0" applyFont="1" applyFill="1" applyBorder="1"/>
    <xf numFmtId="0" fontId="9" fillId="0" borderId="47" xfId="0" applyFont="1" applyBorder="1"/>
    <xf numFmtId="0" fontId="12" fillId="15" borderId="48" xfId="0" applyFont="1" applyFill="1" applyBorder="1"/>
    <xf numFmtId="9" fontId="12" fillId="15" borderId="48" xfId="0" applyNumberFormat="1" applyFont="1" applyFill="1" applyBorder="1"/>
  </cellXfs>
  <cellStyles count="2">
    <cellStyle name="Procent" xfId="1" builtinId="5"/>
    <cellStyle name="Standaard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topLeftCell="C82" zoomScaleNormal="100" workbookViewId="0">
      <selection activeCell="M91" sqref="M91"/>
    </sheetView>
  </sheetViews>
  <sheetFormatPr defaultRowHeight="15" x14ac:dyDescent="0.25"/>
  <cols>
    <col min="1" max="1" width="25.140625" bestFit="1" customWidth="1"/>
    <col min="2" max="2" width="8.7109375" bestFit="1" customWidth="1"/>
    <col min="4" max="9" width="14.85546875" customWidth="1"/>
    <col min="10" max="10" width="25.28515625" bestFit="1" customWidth="1"/>
    <col min="11" max="11" width="5" bestFit="1" customWidth="1"/>
    <col min="13" max="18" width="14.85546875" customWidth="1"/>
    <col min="19" max="19" width="25.28515625" customWidth="1"/>
    <col min="20" max="20" width="3.5703125" bestFit="1" customWidth="1"/>
  </cols>
  <sheetData>
    <row r="1" spans="1:8" ht="15.75" thickBot="1" x14ac:dyDescent="0.3"/>
    <row r="2" spans="1:8" ht="24.75" thickTop="1" thickBot="1" x14ac:dyDescent="0.4">
      <c r="A2" s="16" t="s">
        <v>16</v>
      </c>
      <c r="B2" s="17">
        <f>SUM(Totaal_Uren_in_week)</f>
        <v>26</v>
      </c>
      <c r="E2" s="51" t="s">
        <v>29</v>
      </c>
      <c r="F2" s="52" t="s">
        <v>30</v>
      </c>
      <c r="G2" s="53" t="s">
        <v>31</v>
      </c>
      <c r="H2" s="53" t="s">
        <v>32</v>
      </c>
    </row>
    <row r="3" spans="1:8" ht="17.25" thickTop="1" thickBot="1" x14ac:dyDescent="0.3">
      <c r="A3" s="10" t="s">
        <v>6</v>
      </c>
      <c r="E3" s="54" t="s">
        <v>9</v>
      </c>
      <c r="F3" s="3" t="s">
        <v>9</v>
      </c>
      <c r="G3" s="3" t="s">
        <v>9</v>
      </c>
      <c r="H3" s="19" t="s">
        <v>9</v>
      </c>
    </row>
    <row r="4" spans="1:8" ht="15.75" thickBot="1" x14ac:dyDescent="0.3">
      <c r="A4" s="12" t="s">
        <v>19</v>
      </c>
      <c r="B4" s="13">
        <f>SUM(Official_Uren_Zinedine)</f>
        <v>24</v>
      </c>
      <c r="E4" s="55" t="s">
        <v>6</v>
      </c>
      <c r="F4" s="45">
        <f>SUM((B4+G4)/B2)</f>
        <v>1</v>
      </c>
      <c r="G4" s="48">
        <v>2</v>
      </c>
      <c r="H4" s="56">
        <f>SUM(B6-G4)</f>
        <v>0</v>
      </c>
    </row>
    <row r="5" spans="1:8" ht="15.75" thickBot="1" x14ac:dyDescent="0.3">
      <c r="A5" s="6" t="s">
        <v>17</v>
      </c>
      <c r="B5" s="7">
        <f>SUM(B2)-SUM(B4)</f>
        <v>2</v>
      </c>
      <c r="E5" s="57" t="s">
        <v>7</v>
      </c>
      <c r="F5" s="46">
        <f>SUM((B8+G5)/B2)</f>
        <v>0.88461538461538458</v>
      </c>
      <c r="G5" s="49">
        <v>0</v>
      </c>
      <c r="H5" s="58">
        <f>SUM(B10-G5)</f>
        <v>0</v>
      </c>
    </row>
    <row r="6" spans="1:8" ht="15.75" thickBot="1" x14ac:dyDescent="0.3">
      <c r="A6" s="14" t="s">
        <v>18</v>
      </c>
      <c r="B6" s="15">
        <f>SUM(Totaal_Overuren_Zinedine)</f>
        <v>2</v>
      </c>
      <c r="E6" s="57" t="s">
        <v>8</v>
      </c>
      <c r="F6" s="46">
        <f>SUM((B12+G6)/B2)</f>
        <v>1</v>
      </c>
      <c r="G6" s="49">
        <v>0</v>
      </c>
      <c r="H6" s="58">
        <f>SUM(B14-G6)</f>
        <v>0</v>
      </c>
    </row>
    <row r="7" spans="1:8" ht="16.5" thickTop="1" thickBot="1" x14ac:dyDescent="0.3">
      <c r="A7" s="10" t="s">
        <v>7</v>
      </c>
      <c r="B7" s="11"/>
      <c r="E7" s="59" t="s">
        <v>5</v>
      </c>
      <c r="F7" s="47">
        <f>SUM((B16+G7)/B2)</f>
        <v>1</v>
      </c>
      <c r="G7" s="50">
        <v>0</v>
      </c>
      <c r="H7" s="60">
        <f>SUM(B18-G7)</f>
        <v>0</v>
      </c>
    </row>
    <row r="8" spans="1:8" ht="16.5" thickBot="1" x14ac:dyDescent="0.3">
      <c r="A8" s="12" t="s">
        <v>19</v>
      </c>
      <c r="B8" s="13">
        <f>SUM(Official_Uren_Harold)</f>
        <v>23</v>
      </c>
      <c r="E8" s="61" t="s">
        <v>10</v>
      </c>
      <c r="F8" s="4" t="s">
        <v>10</v>
      </c>
      <c r="G8" s="4" t="s">
        <v>10</v>
      </c>
      <c r="H8" s="23" t="s">
        <v>10</v>
      </c>
    </row>
    <row r="9" spans="1:8" ht="15.75" thickBot="1" x14ac:dyDescent="0.3">
      <c r="A9" s="6" t="s">
        <v>17</v>
      </c>
      <c r="B9" s="7">
        <f>SUM(B2)-SUM(B8)</f>
        <v>3</v>
      </c>
      <c r="E9" s="55" t="s">
        <v>11</v>
      </c>
      <c r="F9" s="45">
        <f>SUM((B20+G9)/B2)</f>
        <v>0.73076923076923073</v>
      </c>
      <c r="G9" s="48">
        <v>1</v>
      </c>
      <c r="H9" s="56">
        <f>SUM(B22-G9)</f>
        <v>0</v>
      </c>
    </row>
    <row r="10" spans="1:8" ht="15.75" thickBot="1" x14ac:dyDescent="0.3">
      <c r="A10" s="14" t="s">
        <v>18</v>
      </c>
      <c r="B10" s="15">
        <f>SUM(Totaal_Overuren_Harold)</f>
        <v>0</v>
      </c>
      <c r="E10" s="57" t="s">
        <v>12</v>
      </c>
      <c r="F10" s="46">
        <f>SUM((B24+G10)/B2)</f>
        <v>1</v>
      </c>
      <c r="G10" s="49">
        <v>0</v>
      </c>
      <c r="H10" s="58">
        <f>SUM(B26-G10)</f>
        <v>0</v>
      </c>
    </row>
    <row r="11" spans="1:8" ht="15.75" thickTop="1" x14ac:dyDescent="0.25">
      <c r="A11" s="10" t="s">
        <v>8</v>
      </c>
      <c r="B11" s="11"/>
      <c r="E11" s="57" t="s">
        <v>13</v>
      </c>
      <c r="F11" s="46">
        <f>SUM((B28+G11)/B2)</f>
        <v>1</v>
      </c>
      <c r="G11" s="49">
        <v>0</v>
      </c>
      <c r="H11" s="58">
        <f>SUM(B30-G11)</f>
        <v>0</v>
      </c>
    </row>
    <row r="12" spans="1:8" ht="15.75" thickBot="1" x14ac:dyDescent="0.3">
      <c r="A12" s="12" t="s">
        <v>19</v>
      </c>
      <c r="B12" s="13">
        <f>SUM(Official_Uren_Sven)</f>
        <v>26</v>
      </c>
      <c r="E12" s="57" t="s">
        <v>26</v>
      </c>
      <c r="F12" s="46">
        <f>SUM((B32+G12)/B2)</f>
        <v>0.84615384615384615</v>
      </c>
      <c r="G12" s="49">
        <v>0</v>
      </c>
      <c r="H12" s="58">
        <f>SUM(B34-G12)</f>
        <v>0</v>
      </c>
    </row>
    <row r="13" spans="1:8" ht="15.75" thickBot="1" x14ac:dyDescent="0.3">
      <c r="A13" s="6" t="s">
        <v>17</v>
      </c>
      <c r="B13" s="7">
        <f>SUM(B2)-SUM(B12)</f>
        <v>0</v>
      </c>
      <c r="E13" s="57" t="s">
        <v>27</v>
      </c>
      <c r="F13" s="46">
        <f>SUM((B36+G13)/B2)</f>
        <v>1</v>
      </c>
      <c r="G13" s="49">
        <v>0</v>
      </c>
      <c r="H13" s="58">
        <f>SUM(B38-G13)</f>
        <v>0</v>
      </c>
    </row>
    <row r="14" spans="1:8" ht="15.75" thickBot="1" x14ac:dyDescent="0.3">
      <c r="A14" s="14" t="s">
        <v>18</v>
      </c>
      <c r="B14" s="15">
        <f>SUM(Totaal_Overuren_Sven)</f>
        <v>0</v>
      </c>
      <c r="E14" s="62" t="s">
        <v>28</v>
      </c>
      <c r="F14" s="63">
        <f>SUM((B40+G14)/B2)</f>
        <v>1</v>
      </c>
      <c r="G14" s="64">
        <v>0</v>
      </c>
      <c r="H14" s="65">
        <f>SUM(B42-G14)</f>
        <v>2</v>
      </c>
    </row>
    <row r="15" spans="1:8" ht="16.5" thickTop="1" thickBot="1" x14ac:dyDescent="0.3">
      <c r="A15" s="10" t="s">
        <v>5</v>
      </c>
      <c r="B15" s="11"/>
      <c r="E15" s="66" t="s">
        <v>33</v>
      </c>
      <c r="F15" s="67">
        <f>AVERAGE(F4,F5,F6,F7,F9,F10,F11,F12,F13,F14)</f>
        <v>0.94615384615384601</v>
      </c>
      <c r="G15" s="66">
        <f>AVERAGE(G4,G5,G6,G7,G9,G10,G11,G12,G13,G14)</f>
        <v>0.3</v>
      </c>
      <c r="H15" s="66">
        <f>AVERAGE(H4,H5,H6,H7,H9,H10,H11,H12,H13,H14)</f>
        <v>0.2</v>
      </c>
    </row>
    <row r="16" spans="1:8" ht="15.75" thickBot="1" x14ac:dyDescent="0.3">
      <c r="A16" s="12" t="s">
        <v>19</v>
      </c>
      <c r="B16" s="13">
        <f>SUM(Official_Uren_Mack)</f>
        <v>26</v>
      </c>
    </row>
    <row r="17" spans="1:2" ht="15.75" thickBot="1" x14ac:dyDescent="0.3">
      <c r="A17" s="6" t="s">
        <v>17</v>
      </c>
      <c r="B17" s="7">
        <f>SUM(B2)-SUM(B16)</f>
        <v>0</v>
      </c>
    </row>
    <row r="18" spans="1:2" ht="15.75" thickBot="1" x14ac:dyDescent="0.3">
      <c r="A18" s="14" t="s">
        <v>18</v>
      </c>
      <c r="B18" s="15">
        <f>SUM(Totaal_Overuren_Mack)</f>
        <v>0</v>
      </c>
    </row>
    <row r="19" spans="1:2" ht="15.75" thickTop="1" x14ac:dyDescent="0.25">
      <c r="A19" s="10" t="s">
        <v>11</v>
      </c>
      <c r="B19" s="11"/>
    </row>
    <row r="20" spans="1:2" ht="15.75" thickBot="1" x14ac:dyDescent="0.3">
      <c r="A20" s="12" t="s">
        <v>19</v>
      </c>
      <c r="B20" s="13">
        <f>SUM(Official_Uren_Michiel)</f>
        <v>18</v>
      </c>
    </row>
    <row r="21" spans="1:2" ht="15.75" thickBot="1" x14ac:dyDescent="0.3">
      <c r="A21" s="6" t="s">
        <v>17</v>
      </c>
      <c r="B21" s="7">
        <f>SUM(B2)-SUM(B20)</f>
        <v>8</v>
      </c>
    </row>
    <row r="22" spans="1:2" ht="15.75" thickBot="1" x14ac:dyDescent="0.3">
      <c r="A22" s="14" t="s">
        <v>18</v>
      </c>
      <c r="B22" s="15">
        <f>SUM(Totaal_Overuren_Michiel)</f>
        <v>1</v>
      </c>
    </row>
    <row r="23" spans="1:2" ht="15.75" thickTop="1" x14ac:dyDescent="0.25">
      <c r="A23" s="10" t="s">
        <v>12</v>
      </c>
      <c r="B23" s="11"/>
    </row>
    <row r="24" spans="1:2" ht="15.75" thickBot="1" x14ac:dyDescent="0.3">
      <c r="A24" s="12" t="s">
        <v>19</v>
      </c>
      <c r="B24" s="13">
        <f>SUM(Official_Uren_Anthony)</f>
        <v>26</v>
      </c>
    </row>
    <row r="25" spans="1:2" ht="15.75" thickBot="1" x14ac:dyDescent="0.3">
      <c r="A25" s="6" t="s">
        <v>17</v>
      </c>
      <c r="B25" s="7">
        <f>SUM(B2)-SUM(B24)</f>
        <v>0</v>
      </c>
    </row>
    <row r="26" spans="1:2" ht="15.75" thickBot="1" x14ac:dyDescent="0.3">
      <c r="A26" s="14" t="s">
        <v>18</v>
      </c>
      <c r="B26" s="15">
        <f>SUM(Totaal_Overuren_Anthony)</f>
        <v>0</v>
      </c>
    </row>
    <row r="27" spans="1:2" ht="15.75" thickTop="1" x14ac:dyDescent="0.25">
      <c r="A27" s="10" t="s">
        <v>13</v>
      </c>
      <c r="B27" s="11"/>
    </row>
    <row r="28" spans="1:2" ht="15.75" thickBot="1" x14ac:dyDescent="0.3">
      <c r="A28" s="12" t="s">
        <v>19</v>
      </c>
      <c r="B28" s="13">
        <f>SUM(Official_Uren_Kevin)</f>
        <v>26</v>
      </c>
    </row>
    <row r="29" spans="1:2" ht="15.75" thickBot="1" x14ac:dyDescent="0.3">
      <c r="A29" s="6" t="s">
        <v>17</v>
      </c>
      <c r="B29" s="7">
        <f>SUM(B2)-SUM(B28)</f>
        <v>0</v>
      </c>
    </row>
    <row r="30" spans="1:2" x14ac:dyDescent="0.25">
      <c r="A30" s="9" t="s">
        <v>18</v>
      </c>
      <c r="B30" s="8">
        <f>SUM(Totaal_Overuren_Kevin)</f>
        <v>0</v>
      </c>
    </row>
    <row r="31" spans="1:2" x14ac:dyDescent="0.25">
      <c r="A31" s="10" t="s">
        <v>26</v>
      </c>
      <c r="B31" s="11"/>
    </row>
    <row r="32" spans="1:2" ht="15.75" thickBot="1" x14ac:dyDescent="0.3">
      <c r="A32" s="12" t="s">
        <v>19</v>
      </c>
      <c r="B32" s="13">
        <f>SUM(Official_Uren_Killian)</f>
        <v>22</v>
      </c>
    </row>
    <row r="33" spans="1:20" ht="15.75" thickBot="1" x14ac:dyDescent="0.3">
      <c r="A33" s="6" t="s">
        <v>17</v>
      </c>
      <c r="B33" s="7">
        <f>SUM(B2)-SUM(B32)</f>
        <v>4</v>
      </c>
    </row>
    <row r="34" spans="1:20" ht="15.75" thickBot="1" x14ac:dyDescent="0.3">
      <c r="A34" s="14" t="s">
        <v>18</v>
      </c>
      <c r="B34" s="15">
        <f>SUM(Totaal_Overuren_Kilian)</f>
        <v>0</v>
      </c>
    </row>
    <row r="35" spans="1:20" ht="15.75" thickTop="1" x14ac:dyDescent="0.25">
      <c r="A35" s="10" t="s">
        <v>27</v>
      </c>
      <c r="B35" s="11"/>
    </row>
    <row r="36" spans="1:20" ht="15.75" thickBot="1" x14ac:dyDescent="0.3">
      <c r="A36" s="12" t="s">
        <v>19</v>
      </c>
      <c r="B36" s="13">
        <f>SUM(Official_Uren_Roos)</f>
        <v>26</v>
      </c>
    </row>
    <row r="37" spans="1:20" ht="15.75" thickBot="1" x14ac:dyDescent="0.3">
      <c r="A37" s="6" t="s">
        <v>17</v>
      </c>
      <c r="B37" s="7">
        <f>SUM(B2)-SUM(B36)</f>
        <v>0</v>
      </c>
    </row>
    <row r="38" spans="1:20" x14ac:dyDescent="0.25">
      <c r="A38" s="9" t="s">
        <v>18</v>
      </c>
      <c r="B38" s="8">
        <f>SUM(Totaal_Overuren_Roos)</f>
        <v>0</v>
      </c>
    </row>
    <row r="39" spans="1:20" x14ac:dyDescent="0.25">
      <c r="A39" s="10" t="s">
        <v>28</v>
      </c>
      <c r="B39" s="11"/>
    </row>
    <row r="40" spans="1:20" ht="15.75" thickBot="1" x14ac:dyDescent="0.3">
      <c r="A40" s="12" t="s">
        <v>19</v>
      </c>
      <c r="B40" s="13">
        <f>SUM(Official_Uren_Carlo)</f>
        <v>26</v>
      </c>
    </row>
    <row r="41" spans="1:20" ht="15.75" thickBot="1" x14ac:dyDescent="0.3">
      <c r="A41" s="6" t="s">
        <v>17</v>
      </c>
      <c r="B41" s="7">
        <f>SUM(B2)-SUM(B40)</f>
        <v>0</v>
      </c>
    </row>
    <row r="42" spans="1:20" x14ac:dyDescent="0.25">
      <c r="A42" s="9" t="s">
        <v>18</v>
      </c>
      <c r="B42" s="8">
        <f>SUM(Totaal_Overuren_Carlo)</f>
        <v>2</v>
      </c>
    </row>
    <row r="46" spans="1:20" ht="27" thickBot="1" x14ac:dyDescent="0.45">
      <c r="D46" s="26" t="s">
        <v>15</v>
      </c>
      <c r="E46" s="27" t="s">
        <v>0</v>
      </c>
      <c r="F46" s="27" t="s">
        <v>1</v>
      </c>
      <c r="G46" s="27" t="s">
        <v>2</v>
      </c>
      <c r="H46" s="27" t="s">
        <v>3</v>
      </c>
      <c r="I46" s="28" t="s">
        <v>4</v>
      </c>
      <c r="J46" s="29" t="s">
        <v>20</v>
      </c>
      <c r="K46" s="30">
        <v>2</v>
      </c>
      <c r="M46" s="26" t="s">
        <v>25</v>
      </c>
      <c r="N46" s="27" t="s">
        <v>0</v>
      </c>
      <c r="O46" s="27" t="s">
        <v>1</v>
      </c>
      <c r="P46" s="27" t="s">
        <v>2</v>
      </c>
      <c r="Q46" s="27" t="s">
        <v>3</v>
      </c>
      <c r="R46" s="28" t="s">
        <v>4</v>
      </c>
      <c r="S46" s="29" t="s">
        <v>20</v>
      </c>
      <c r="T46" s="30">
        <v>0</v>
      </c>
    </row>
    <row r="47" spans="1:20" ht="19.5" thickBot="1" x14ac:dyDescent="0.35">
      <c r="D47" s="31" t="s">
        <v>9</v>
      </c>
      <c r="E47" s="3" t="s">
        <v>9</v>
      </c>
      <c r="F47" s="3" t="s">
        <v>9</v>
      </c>
      <c r="G47" s="3" t="s">
        <v>9</v>
      </c>
      <c r="H47" s="3" t="s">
        <v>9</v>
      </c>
      <c r="I47" s="19" t="s">
        <v>9</v>
      </c>
      <c r="J47" s="18" t="s">
        <v>21</v>
      </c>
      <c r="K47" s="32"/>
      <c r="M47" s="31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19" t="s">
        <v>9</v>
      </c>
      <c r="S47" s="18" t="s">
        <v>21</v>
      </c>
      <c r="T47" s="32"/>
    </row>
    <row r="48" spans="1:20" x14ac:dyDescent="0.25">
      <c r="D48" s="33" t="s">
        <v>6</v>
      </c>
      <c r="E48" s="1">
        <v>0</v>
      </c>
      <c r="F48" s="1">
        <v>0</v>
      </c>
      <c r="G48" s="1">
        <v>0</v>
      </c>
      <c r="H48" s="1">
        <v>2</v>
      </c>
      <c r="I48" s="20">
        <v>0</v>
      </c>
      <c r="J48" s="24">
        <f t="shared" ref="J48:J55" si="0">SUM(E48+F48+G48+H48+I48)</f>
        <v>2</v>
      </c>
      <c r="K48" s="34">
        <f>SUM(K46-J48)</f>
        <v>0</v>
      </c>
      <c r="M48" s="33" t="s">
        <v>6</v>
      </c>
      <c r="N48" s="1">
        <v>0</v>
      </c>
      <c r="O48" s="1">
        <v>0</v>
      </c>
      <c r="P48" s="1">
        <v>0</v>
      </c>
      <c r="Q48" s="1">
        <v>0</v>
      </c>
      <c r="R48" s="20">
        <v>0</v>
      </c>
      <c r="S48" s="24">
        <f t="shared" ref="S48:S55" si="1">SUM(N48+O48+P48+Q48+R48)</f>
        <v>0</v>
      </c>
      <c r="T48" s="34">
        <f>SUM(T46-S48)</f>
        <v>0</v>
      </c>
    </row>
    <row r="49" spans="4:20" ht="15.75" thickBot="1" x14ac:dyDescent="0.3">
      <c r="D49" s="35" t="s">
        <v>14</v>
      </c>
      <c r="E49" s="5"/>
      <c r="F49" s="5"/>
      <c r="G49" s="5"/>
      <c r="H49" s="5"/>
      <c r="I49" s="21"/>
      <c r="J49" s="25">
        <f t="shared" si="0"/>
        <v>0</v>
      </c>
      <c r="K49" s="36"/>
      <c r="M49" s="35" t="s">
        <v>14</v>
      </c>
      <c r="N49" s="5"/>
      <c r="O49" s="5"/>
      <c r="P49" s="5"/>
      <c r="Q49" s="5"/>
      <c r="R49" s="21"/>
      <c r="S49" s="25">
        <f t="shared" si="1"/>
        <v>0</v>
      </c>
      <c r="T49" s="36"/>
    </row>
    <row r="50" spans="4:20" ht="15.75" thickTop="1" x14ac:dyDescent="0.25">
      <c r="D50" s="33" t="s">
        <v>7</v>
      </c>
      <c r="E50" s="1">
        <v>0</v>
      </c>
      <c r="F50" s="1">
        <v>0</v>
      </c>
      <c r="G50" s="1">
        <v>0</v>
      </c>
      <c r="H50" s="1">
        <v>2</v>
      </c>
      <c r="I50" s="20">
        <v>0</v>
      </c>
      <c r="J50" s="24">
        <f t="shared" si="0"/>
        <v>2</v>
      </c>
      <c r="K50" s="34">
        <f>SUM(K46-J50)</f>
        <v>0</v>
      </c>
      <c r="M50" s="33" t="s">
        <v>7</v>
      </c>
      <c r="N50" s="1">
        <v>0</v>
      </c>
      <c r="O50" s="1">
        <v>0</v>
      </c>
      <c r="P50" s="1">
        <v>0</v>
      </c>
      <c r="Q50" s="1">
        <v>0</v>
      </c>
      <c r="R50" s="20">
        <v>0</v>
      </c>
      <c r="S50" s="24">
        <f t="shared" si="1"/>
        <v>0</v>
      </c>
      <c r="T50" s="34">
        <f>SUM(T46-S50)</f>
        <v>0</v>
      </c>
    </row>
    <row r="51" spans="4:20" ht="15.75" thickBot="1" x14ac:dyDescent="0.3">
      <c r="D51" s="35" t="s">
        <v>14</v>
      </c>
      <c r="E51" s="5"/>
      <c r="F51" s="5"/>
      <c r="G51" s="5"/>
      <c r="H51" s="5"/>
      <c r="I51" s="21"/>
      <c r="J51" s="25">
        <f t="shared" si="0"/>
        <v>0</v>
      </c>
      <c r="K51" s="36"/>
      <c r="M51" s="35" t="s">
        <v>14</v>
      </c>
      <c r="N51" s="5"/>
      <c r="O51" s="5"/>
      <c r="P51" s="5"/>
      <c r="Q51" s="5"/>
      <c r="R51" s="21"/>
      <c r="S51" s="25">
        <f t="shared" si="1"/>
        <v>0</v>
      </c>
      <c r="T51" s="36"/>
    </row>
    <row r="52" spans="4:20" ht="15.75" thickTop="1" x14ac:dyDescent="0.25">
      <c r="D52" s="33" t="s">
        <v>8</v>
      </c>
      <c r="E52" s="1">
        <v>0</v>
      </c>
      <c r="F52" s="1">
        <v>0</v>
      </c>
      <c r="G52" s="1">
        <v>0</v>
      </c>
      <c r="H52" s="1">
        <v>2</v>
      </c>
      <c r="I52" s="20">
        <v>0</v>
      </c>
      <c r="J52" s="24">
        <f t="shared" si="0"/>
        <v>2</v>
      </c>
      <c r="K52" s="34">
        <f>SUM(K46-J52)</f>
        <v>0</v>
      </c>
      <c r="M52" s="33" t="s">
        <v>8</v>
      </c>
      <c r="N52" s="1">
        <v>0</v>
      </c>
      <c r="O52" s="1">
        <v>0</v>
      </c>
      <c r="P52" s="1">
        <v>0</v>
      </c>
      <c r="Q52" s="1">
        <v>0</v>
      </c>
      <c r="R52" s="20">
        <v>0</v>
      </c>
      <c r="S52" s="24">
        <f t="shared" si="1"/>
        <v>0</v>
      </c>
      <c r="T52" s="34">
        <f>SUM(T46-S52)</f>
        <v>0</v>
      </c>
    </row>
    <row r="53" spans="4:20" ht="15.75" thickBot="1" x14ac:dyDescent="0.3">
      <c r="D53" s="35" t="s">
        <v>14</v>
      </c>
      <c r="E53" s="5"/>
      <c r="F53" s="5"/>
      <c r="G53" s="5"/>
      <c r="H53" s="5"/>
      <c r="I53" s="21"/>
      <c r="J53" s="25">
        <f t="shared" si="0"/>
        <v>0</v>
      </c>
      <c r="K53" s="36"/>
      <c r="M53" s="35" t="s">
        <v>14</v>
      </c>
      <c r="N53" s="5"/>
      <c r="O53" s="5"/>
      <c r="P53" s="5"/>
      <c r="Q53" s="5"/>
      <c r="R53" s="21"/>
      <c r="S53" s="25">
        <f t="shared" si="1"/>
        <v>0</v>
      </c>
      <c r="T53" s="36"/>
    </row>
    <row r="54" spans="4:20" ht="15.75" thickTop="1" x14ac:dyDescent="0.25">
      <c r="D54" s="33" t="s">
        <v>5</v>
      </c>
      <c r="E54" s="1">
        <v>0</v>
      </c>
      <c r="F54" s="1">
        <v>0</v>
      </c>
      <c r="G54" s="1">
        <v>0</v>
      </c>
      <c r="H54" s="1">
        <v>2</v>
      </c>
      <c r="I54" s="20">
        <v>0</v>
      </c>
      <c r="J54" s="24">
        <f t="shared" si="0"/>
        <v>2</v>
      </c>
      <c r="K54" s="34">
        <f>SUM(K46-J54)</f>
        <v>0</v>
      </c>
      <c r="M54" s="33" t="s">
        <v>5</v>
      </c>
      <c r="N54" s="1">
        <v>0</v>
      </c>
      <c r="O54" s="1">
        <v>0</v>
      </c>
      <c r="P54" s="1">
        <v>0</v>
      </c>
      <c r="Q54" s="1">
        <v>0</v>
      </c>
      <c r="R54" s="20">
        <v>0</v>
      </c>
      <c r="S54" s="24">
        <f t="shared" si="1"/>
        <v>0</v>
      </c>
      <c r="T54" s="34">
        <f>SUM(T46-S54)</f>
        <v>0</v>
      </c>
    </row>
    <row r="55" spans="4:20" ht="15.75" thickBot="1" x14ac:dyDescent="0.3">
      <c r="D55" s="37" t="s">
        <v>14</v>
      </c>
      <c r="E55" s="2"/>
      <c r="F55" s="2"/>
      <c r="G55" s="2"/>
      <c r="H55" s="2"/>
      <c r="I55" s="22"/>
      <c r="J55" s="25">
        <f t="shared" si="0"/>
        <v>0</v>
      </c>
      <c r="K55" s="36"/>
      <c r="M55" s="37" t="s">
        <v>14</v>
      </c>
      <c r="N55" s="2"/>
      <c r="O55" s="2"/>
      <c r="P55" s="2"/>
      <c r="Q55" s="2"/>
      <c r="R55" s="22"/>
      <c r="S55" s="25">
        <f t="shared" si="1"/>
        <v>0</v>
      </c>
      <c r="T55" s="36"/>
    </row>
    <row r="56" spans="4:20" ht="16.5" thickBot="1" x14ac:dyDescent="0.3">
      <c r="D56" s="38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23" t="s">
        <v>10</v>
      </c>
      <c r="J56" s="18" t="s">
        <v>21</v>
      </c>
      <c r="K56" s="34"/>
      <c r="M56" s="38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23" t="s">
        <v>10</v>
      </c>
      <c r="S56" s="18" t="s">
        <v>21</v>
      </c>
      <c r="T56" s="34"/>
    </row>
    <row r="57" spans="4:20" x14ac:dyDescent="0.25">
      <c r="D57" s="33" t="s">
        <v>11</v>
      </c>
      <c r="E57" s="1">
        <v>0</v>
      </c>
      <c r="F57" s="1">
        <v>0</v>
      </c>
      <c r="G57" s="1">
        <v>0</v>
      </c>
      <c r="H57" s="1">
        <v>2</v>
      </c>
      <c r="I57" s="20">
        <v>0</v>
      </c>
      <c r="J57" s="24">
        <f t="shared" ref="J57:J68" si="2">SUM(E57+F57+G57+H57+I57)</f>
        <v>2</v>
      </c>
      <c r="K57" s="34">
        <f>SUM(K46-J57)</f>
        <v>0</v>
      </c>
      <c r="M57" s="33" t="s">
        <v>11</v>
      </c>
      <c r="N57" s="1">
        <v>0</v>
      </c>
      <c r="O57" s="1">
        <v>0</v>
      </c>
      <c r="P57" s="1">
        <v>0</v>
      </c>
      <c r="Q57" s="1">
        <v>0</v>
      </c>
      <c r="R57" s="20">
        <v>0</v>
      </c>
      <c r="S57" s="24">
        <f t="shared" ref="S57:S68" si="3">SUM(N57+O57+P57+Q57+R57)</f>
        <v>0</v>
      </c>
      <c r="T57" s="34">
        <f>SUM(T46-S57)</f>
        <v>0</v>
      </c>
    </row>
    <row r="58" spans="4:20" ht="15.75" thickBot="1" x14ac:dyDescent="0.3">
      <c r="D58" s="35" t="s">
        <v>14</v>
      </c>
      <c r="E58" s="5"/>
      <c r="F58" s="5"/>
      <c r="G58" s="5"/>
      <c r="H58" s="5"/>
      <c r="I58" s="21"/>
      <c r="J58" s="25">
        <f t="shared" si="2"/>
        <v>0</v>
      </c>
      <c r="K58" s="36"/>
      <c r="M58" s="35" t="s">
        <v>14</v>
      </c>
      <c r="N58" s="5"/>
      <c r="O58" s="5"/>
      <c r="P58" s="5"/>
      <c r="Q58" s="5"/>
      <c r="R58" s="21"/>
      <c r="S58" s="25">
        <f t="shared" si="3"/>
        <v>0</v>
      </c>
      <c r="T58" s="36"/>
    </row>
    <row r="59" spans="4:20" ht="15.75" thickTop="1" x14ac:dyDescent="0.25">
      <c r="D59" s="33" t="s">
        <v>12</v>
      </c>
      <c r="E59" s="1">
        <v>0</v>
      </c>
      <c r="F59" s="1">
        <v>0</v>
      </c>
      <c r="G59" s="1">
        <v>0</v>
      </c>
      <c r="H59" s="1">
        <v>2</v>
      </c>
      <c r="I59" s="20">
        <v>0</v>
      </c>
      <c r="J59" s="24">
        <f t="shared" si="2"/>
        <v>2</v>
      </c>
      <c r="K59" s="34">
        <f>SUM(K46-J59)</f>
        <v>0</v>
      </c>
      <c r="M59" s="33" t="s">
        <v>12</v>
      </c>
      <c r="N59" s="1">
        <v>0</v>
      </c>
      <c r="O59" s="1">
        <v>0</v>
      </c>
      <c r="P59" s="1">
        <v>0</v>
      </c>
      <c r="Q59" s="1">
        <v>0</v>
      </c>
      <c r="R59" s="20">
        <v>0</v>
      </c>
      <c r="S59" s="24">
        <f t="shared" si="3"/>
        <v>0</v>
      </c>
      <c r="T59" s="34">
        <f>SUM(T46-S59)</f>
        <v>0</v>
      </c>
    </row>
    <row r="60" spans="4:20" ht="15.75" thickBot="1" x14ac:dyDescent="0.3">
      <c r="D60" s="35" t="s">
        <v>14</v>
      </c>
      <c r="E60" s="5"/>
      <c r="F60" s="5"/>
      <c r="G60" s="5"/>
      <c r="H60" s="5"/>
      <c r="I60" s="21"/>
      <c r="J60" s="25">
        <f t="shared" si="2"/>
        <v>0</v>
      </c>
      <c r="K60" s="36"/>
      <c r="M60" s="35" t="s">
        <v>14</v>
      </c>
      <c r="N60" s="5"/>
      <c r="O60" s="5"/>
      <c r="P60" s="5"/>
      <c r="Q60" s="5"/>
      <c r="R60" s="21"/>
      <c r="S60" s="25">
        <f t="shared" si="3"/>
        <v>0</v>
      </c>
      <c r="T60" s="36"/>
    </row>
    <row r="61" spans="4:20" ht="15.75" thickTop="1" x14ac:dyDescent="0.25">
      <c r="D61" s="33" t="s">
        <v>13</v>
      </c>
      <c r="E61" s="1">
        <v>0</v>
      </c>
      <c r="F61" s="1">
        <v>0</v>
      </c>
      <c r="G61" s="1">
        <v>0</v>
      </c>
      <c r="H61" s="1">
        <v>2</v>
      </c>
      <c r="I61" s="20">
        <v>0</v>
      </c>
      <c r="J61" s="24">
        <f t="shared" si="2"/>
        <v>2</v>
      </c>
      <c r="K61" s="34">
        <f>SUM(K46-J61)</f>
        <v>0</v>
      </c>
      <c r="M61" s="33" t="s">
        <v>13</v>
      </c>
      <c r="N61" s="1">
        <v>0</v>
      </c>
      <c r="O61" s="1">
        <v>0</v>
      </c>
      <c r="P61" s="1">
        <v>0</v>
      </c>
      <c r="Q61" s="1">
        <v>0</v>
      </c>
      <c r="R61" s="20">
        <v>0</v>
      </c>
      <c r="S61" s="24">
        <f t="shared" si="3"/>
        <v>0</v>
      </c>
      <c r="T61" s="34">
        <f>SUM(T46-S61)</f>
        <v>0</v>
      </c>
    </row>
    <row r="62" spans="4:20" ht="15.75" thickBot="1" x14ac:dyDescent="0.3">
      <c r="D62" s="35" t="s">
        <v>14</v>
      </c>
      <c r="E62" s="5"/>
      <c r="F62" s="5"/>
      <c r="G62" s="5"/>
      <c r="H62" s="5"/>
      <c r="I62" s="21"/>
      <c r="J62" s="44">
        <f t="shared" si="2"/>
        <v>0</v>
      </c>
      <c r="K62" s="36"/>
      <c r="M62" s="35" t="s">
        <v>14</v>
      </c>
      <c r="N62" s="5"/>
      <c r="O62" s="5"/>
      <c r="P62" s="5"/>
      <c r="Q62" s="5"/>
      <c r="R62" s="21"/>
      <c r="S62" s="44">
        <f t="shared" si="3"/>
        <v>0</v>
      </c>
      <c r="T62" s="36"/>
    </row>
    <row r="63" spans="4:20" ht="15.75" thickTop="1" x14ac:dyDescent="0.25">
      <c r="D63" s="33" t="s">
        <v>26</v>
      </c>
      <c r="E63" s="1">
        <v>0</v>
      </c>
      <c r="F63" s="1">
        <v>0</v>
      </c>
      <c r="G63" s="1">
        <v>0</v>
      </c>
      <c r="H63" s="1">
        <v>2</v>
      </c>
      <c r="I63" s="20">
        <v>0</v>
      </c>
      <c r="J63" s="24">
        <f t="shared" si="2"/>
        <v>2</v>
      </c>
      <c r="K63" s="34">
        <f>SUM(K46-J63)</f>
        <v>0</v>
      </c>
      <c r="M63" s="33" t="s">
        <v>26</v>
      </c>
      <c r="N63" s="1">
        <v>0</v>
      </c>
      <c r="O63" s="1">
        <v>0</v>
      </c>
      <c r="P63" s="1">
        <v>0</v>
      </c>
      <c r="Q63" s="1">
        <v>0</v>
      </c>
      <c r="R63" s="20">
        <v>0</v>
      </c>
      <c r="S63" s="24">
        <f t="shared" si="3"/>
        <v>0</v>
      </c>
      <c r="T63" s="34">
        <f>SUM(T46-S63)</f>
        <v>0</v>
      </c>
    </row>
    <row r="64" spans="4:20" ht="15.75" thickBot="1" x14ac:dyDescent="0.3">
      <c r="D64" s="35" t="s">
        <v>14</v>
      </c>
      <c r="E64" s="5"/>
      <c r="F64" s="5"/>
      <c r="G64" s="5"/>
      <c r="H64" s="5"/>
      <c r="I64" s="21"/>
      <c r="J64" s="44">
        <f t="shared" si="2"/>
        <v>0</v>
      </c>
      <c r="K64" s="36"/>
      <c r="M64" s="35" t="s">
        <v>14</v>
      </c>
      <c r="N64" s="5"/>
      <c r="O64" s="5"/>
      <c r="P64" s="5"/>
      <c r="Q64" s="5"/>
      <c r="R64" s="21"/>
      <c r="S64" s="44">
        <f t="shared" si="3"/>
        <v>0</v>
      </c>
      <c r="T64" s="36"/>
    </row>
    <row r="65" spans="4:20" ht="15.75" thickTop="1" x14ac:dyDescent="0.25">
      <c r="D65" s="33" t="s">
        <v>27</v>
      </c>
      <c r="E65" s="1">
        <v>0</v>
      </c>
      <c r="F65" s="1">
        <v>0</v>
      </c>
      <c r="G65" s="1">
        <v>0</v>
      </c>
      <c r="H65" s="1">
        <v>2</v>
      </c>
      <c r="I65" s="20">
        <v>0</v>
      </c>
      <c r="J65" s="24">
        <f t="shared" si="2"/>
        <v>2</v>
      </c>
      <c r="K65" s="34">
        <f>SUM(K46-J65)</f>
        <v>0</v>
      </c>
      <c r="M65" s="33" t="s">
        <v>27</v>
      </c>
      <c r="N65" s="1">
        <v>0</v>
      </c>
      <c r="O65" s="1">
        <v>0</v>
      </c>
      <c r="P65" s="1">
        <v>0</v>
      </c>
      <c r="Q65" s="1">
        <v>0</v>
      </c>
      <c r="R65" s="20">
        <v>0</v>
      </c>
      <c r="S65" s="24">
        <f t="shared" si="3"/>
        <v>0</v>
      </c>
      <c r="T65" s="34">
        <f>SUM(T46-S65)</f>
        <v>0</v>
      </c>
    </row>
    <row r="66" spans="4:20" ht="15.75" thickBot="1" x14ac:dyDescent="0.3">
      <c r="D66" s="35" t="s">
        <v>14</v>
      </c>
      <c r="E66" s="5"/>
      <c r="F66" s="5"/>
      <c r="G66" s="5"/>
      <c r="H66" s="5"/>
      <c r="I66" s="21"/>
      <c r="J66" s="44">
        <f t="shared" si="2"/>
        <v>0</v>
      </c>
      <c r="K66" s="36"/>
      <c r="M66" s="35" t="s">
        <v>14</v>
      </c>
      <c r="N66" s="5"/>
      <c r="O66" s="5"/>
      <c r="P66" s="5"/>
      <c r="Q66" s="5"/>
      <c r="R66" s="21"/>
      <c r="S66" s="44">
        <f t="shared" si="3"/>
        <v>0</v>
      </c>
      <c r="T66" s="36"/>
    </row>
    <row r="67" spans="4:20" ht="15.75" thickTop="1" x14ac:dyDescent="0.25">
      <c r="D67" s="33" t="s">
        <v>28</v>
      </c>
      <c r="E67" s="1">
        <v>0</v>
      </c>
      <c r="F67" s="1">
        <v>0</v>
      </c>
      <c r="G67" s="1">
        <v>0</v>
      </c>
      <c r="H67" s="1">
        <v>2</v>
      </c>
      <c r="I67" s="20">
        <v>0</v>
      </c>
      <c r="J67" s="24">
        <f t="shared" si="2"/>
        <v>2</v>
      </c>
      <c r="K67" s="34">
        <f>SUM(K46-J67)</f>
        <v>0</v>
      </c>
      <c r="M67" s="33" t="s">
        <v>28</v>
      </c>
      <c r="N67" s="1">
        <v>0</v>
      </c>
      <c r="O67" s="1">
        <v>0</v>
      </c>
      <c r="P67" s="1">
        <v>0</v>
      </c>
      <c r="Q67" s="1">
        <v>0</v>
      </c>
      <c r="R67" s="20">
        <v>0</v>
      </c>
      <c r="S67" s="24">
        <f t="shared" si="3"/>
        <v>0</v>
      </c>
      <c r="T67" s="34">
        <f>SUM(T46-S67)</f>
        <v>0</v>
      </c>
    </row>
    <row r="68" spans="4:20" ht="15.75" thickBot="1" x14ac:dyDescent="0.3">
      <c r="D68" s="39" t="s">
        <v>14</v>
      </c>
      <c r="E68" s="40"/>
      <c r="F68" s="40"/>
      <c r="G68" s="40"/>
      <c r="H68" s="40"/>
      <c r="I68" s="41"/>
      <c r="J68" s="42">
        <f t="shared" si="2"/>
        <v>0</v>
      </c>
      <c r="K68" s="43"/>
      <c r="M68" s="35" t="s">
        <v>14</v>
      </c>
      <c r="N68" s="5"/>
      <c r="O68" s="5"/>
      <c r="P68" s="5"/>
      <c r="Q68" s="5"/>
      <c r="R68" s="21"/>
      <c r="S68" s="42">
        <f t="shared" si="3"/>
        <v>0</v>
      </c>
      <c r="T68" s="43"/>
    </row>
    <row r="69" spans="4:20" ht="15.75" thickTop="1" x14ac:dyDescent="0.25"/>
    <row r="70" spans="4:20" ht="27" thickBot="1" x14ac:dyDescent="0.45">
      <c r="D70" s="26" t="s">
        <v>22</v>
      </c>
      <c r="E70" s="27" t="s">
        <v>0</v>
      </c>
      <c r="F70" s="27" t="s">
        <v>1</v>
      </c>
      <c r="G70" s="27" t="s">
        <v>2</v>
      </c>
      <c r="H70" s="27" t="s">
        <v>3</v>
      </c>
      <c r="I70" s="28" t="s">
        <v>4</v>
      </c>
      <c r="J70" s="29" t="s">
        <v>20</v>
      </c>
      <c r="K70" s="30">
        <v>12</v>
      </c>
    </row>
    <row r="71" spans="4:20" ht="19.5" thickBot="1" x14ac:dyDescent="0.35">
      <c r="D71" s="31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19" t="s">
        <v>9</v>
      </c>
      <c r="J71" s="18" t="s">
        <v>21</v>
      </c>
      <c r="K71" s="32"/>
    </row>
    <row r="72" spans="4:20" x14ac:dyDescent="0.25">
      <c r="D72" s="33" t="s">
        <v>6</v>
      </c>
      <c r="E72" s="1">
        <v>2</v>
      </c>
      <c r="F72" s="1">
        <v>5</v>
      </c>
      <c r="G72" s="1">
        <v>3</v>
      </c>
      <c r="H72" s="1">
        <v>2</v>
      </c>
      <c r="I72" s="20">
        <v>0</v>
      </c>
      <c r="J72" s="24">
        <f t="shared" ref="J72:J79" si="4">SUM(E72+F72+G72+H72+I72)</f>
        <v>12</v>
      </c>
      <c r="K72" s="34">
        <f>SUM(K70-J72)</f>
        <v>0</v>
      </c>
    </row>
    <row r="73" spans="4:20" ht="15.75" thickBot="1" x14ac:dyDescent="0.3">
      <c r="D73" s="35" t="s">
        <v>14</v>
      </c>
      <c r="E73" s="5"/>
      <c r="F73" s="5"/>
      <c r="G73" s="5"/>
      <c r="H73" s="5"/>
      <c r="I73" s="21"/>
      <c r="J73" s="25">
        <f t="shared" si="4"/>
        <v>0</v>
      </c>
      <c r="K73" s="36"/>
    </row>
    <row r="74" spans="4:20" ht="15.75" thickTop="1" x14ac:dyDescent="0.25">
      <c r="D74" s="33" t="s">
        <v>7</v>
      </c>
      <c r="E74" s="1">
        <v>2</v>
      </c>
      <c r="F74" s="1">
        <v>5</v>
      </c>
      <c r="G74" s="1">
        <v>0</v>
      </c>
      <c r="H74" s="1">
        <v>2</v>
      </c>
      <c r="I74" s="20">
        <v>0</v>
      </c>
      <c r="J74" s="24">
        <f t="shared" si="4"/>
        <v>9</v>
      </c>
      <c r="K74" s="34">
        <f>SUM(K70-J74)</f>
        <v>3</v>
      </c>
    </row>
    <row r="75" spans="4:20" ht="15.75" thickBot="1" x14ac:dyDescent="0.3">
      <c r="D75" s="35" t="s">
        <v>14</v>
      </c>
      <c r="E75" s="5"/>
      <c r="F75" s="5"/>
      <c r="G75" s="5"/>
      <c r="H75" s="5"/>
      <c r="I75" s="21"/>
      <c r="J75" s="25">
        <f t="shared" si="4"/>
        <v>0</v>
      </c>
      <c r="K75" s="36"/>
    </row>
    <row r="76" spans="4:20" ht="15.75" thickTop="1" x14ac:dyDescent="0.25">
      <c r="D76" s="33" t="s">
        <v>8</v>
      </c>
      <c r="E76" s="1">
        <v>2</v>
      </c>
      <c r="F76" s="1">
        <v>5</v>
      </c>
      <c r="G76" s="1">
        <v>3</v>
      </c>
      <c r="H76" s="1">
        <v>2</v>
      </c>
      <c r="I76" s="20">
        <v>0</v>
      </c>
      <c r="J76" s="24">
        <f t="shared" si="4"/>
        <v>12</v>
      </c>
      <c r="K76" s="34">
        <f>SUM(K70-J76)</f>
        <v>0</v>
      </c>
    </row>
    <row r="77" spans="4:20" ht="15.75" thickBot="1" x14ac:dyDescent="0.3">
      <c r="D77" s="35" t="s">
        <v>14</v>
      </c>
      <c r="E77" s="5"/>
      <c r="F77" s="5"/>
      <c r="G77" s="5"/>
      <c r="H77" s="5"/>
      <c r="I77" s="21"/>
      <c r="J77" s="25">
        <f t="shared" si="4"/>
        <v>0</v>
      </c>
      <c r="K77" s="36"/>
    </row>
    <row r="78" spans="4:20" ht="15.75" thickTop="1" x14ac:dyDescent="0.25">
      <c r="D78" s="33" t="s">
        <v>5</v>
      </c>
      <c r="E78" s="1">
        <v>2</v>
      </c>
      <c r="F78" s="1">
        <v>5</v>
      </c>
      <c r="G78" s="1">
        <v>3</v>
      </c>
      <c r="H78" s="1">
        <v>2</v>
      </c>
      <c r="I78" s="20">
        <v>0</v>
      </c>
      <c r="J78" s="24">
        <f t="shared" si="4"/>
        <v>12</v>
      </c>
      <c r="K78" s="34">
        <f>SUM(K70-J78)</f>
        <v>0</v>
      </c>
    </row>
    <row r="79" spans="4:20" ht="15.75" thickBot="1" x14ac:dyDescent="0.3">
      <c r="D79" s="37" t="s">
        <v>14</v>
      </c>
      <c r="E79" s="2"/>
      <c r="F79" s="2"/>
      <c r="G79" s="2"/>
      <c r="H79" s="2"/>
      <c r="I79" s="22"/>
      <c r="J79" s="25">
        <f t="shared" si="4"/>
        <v>0</v>
      </c>
      <c r="K79" s="36"/>
    </row>
    <row r="80" spans="4:20" ht="16.5" thickBot="1" x14ac:dyDescent="0.3">
      <c r="D80" s="38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3" t="s">
        <v>10</v>
      </c>
      <c r="J80" s="18" t="s">
        <v>21</v>
      </c>
      <c r="K80" s="34"/>
    </row>
    <row r="81" spans="4:11" x14ac:dyDescent="0.25">
      <c r="D81" s="33" t="s">
        <v>11</v>
      </c>
      <c r="E81" s="1">
        <v>0</v>
      </c>
      <c r="F81" s="1">
        <v>5</v>
      </c>
      <c r="G81" s="1">
        <v>3</v>
      </c>
      <c r="H81" s="1">
        <v>0</v>
      </c>
      <c r="I81" s="20">
        <v>0</v>
      </c>
      <c r="J81" s="24">
        <f t="shared" ref="J81:J92" si="5">SUM(E81+F81+G81+H81+I81)</f>
        <v>8</v>
      </c>
      <c r="K81" s="34">
        <f>SUM(K70-J81)</f>
        <v>4</v>
      </c>
    </row>
    <row r="82" spans="4:11" ht="15.75" thickBot="1" x14ac:dyDescent="0.3">
      <c r="D82" s="35" t="s">
        <v>14</v>
      </c>
      <c r="E82" s="5"/>
      <c r="F82" s="5"/>
      <c r="G82" s="5"/>
      <c r="H82" s="5">
        <v>1</v>
      </c>
      <c r="I82" s="21"/>
      <c r="J82" s="25">
        <f t="shared" si="5"/>
        <v>1</v>
      </c>
      <c r="K82" s="36"/>
    </row>
    <row r="83" spans="4:11" ht="15.75" thickTop="1" x14ac:dyDescent="0.25">
      <c r="D83" s="33" t="s">
        <v>12</v>
      </c>
      <c r="E83" s="1">
        <v>2</v>
      </c>
      <c r="F83" s="1">
        <v>5</v>
      </c>
      <c r="G83" s="1">
        <v>3</v>
      </c>
      <c r="H83" s="1">
        <v>2</v>
      </c>
      <c r="I83" s="20">
        <v>0</v>
      </c>
      <c r="J83" s="24">
        <f t="shared" si="5"/>
        <v>12</v>
      </c>
      <c r="K83" s="34">
        <f>SUM(K70-J83)</f>
        <v>0</v>
      </c>
    </row>
    <row r="84" spans="4:11" ht="15.75" thickBot="1" x14ac:dyDescent="0.3">
      <c r="D84" s="35" t="s">
        <v>14</v>
      </c>
      <c r="E84" s="5"/>
      <c r="F84" s="5"/>
      <c r="G84" s="5"/>
      <c r="H84" s="5"/>
      <c r="I84" s="21"/>
      <c r="J84" s="25">
        <f t="shared" si="5"/>
        <v>0</v>
      </c>
      <c r="K84" s="36"/>
    </row>
    <row r="85" spans="4:11" ht="15.75" thickTop="1" x14ac:dyDescent="0.25">
      <c r="D85" s="33" t="s">
        <v>13</v>
      </c>
      <c r="E85" s="1">
        <v>2</v>
      </c>
      <c r="F85" s="1">
        <v>5</v>
      </c>
      <c r="G85" s="1">
        <v>3</v>
      </c>
      <c r="H85" s="1">
        <v>2</v>
      </c>
      <c r="I85" s="20">
        <v>0</v>
      </c>
      <c r="J85" s="24">
        <f t="shared" si="5"/>
        <v>12</v>
      </c>
      <c r="K85" s="34">
        <f>SUM(K70-J85)</f>
        <v>0</v>
      </c>
    </row>
    <row r="86" spans="4:11" ht="15.75" thickBot="1" x14ac:dyDescent="0.3">
      <c r="D86" s="35" t="s">
        <v>14</v>
      </c>
      <c r="E86" s="5"/>
      <c r="F86" s="5"/>
      <c r="G86" s="5"/>
      <c r="H86" s="5"/>
      <c r="I86" s="21"/>
      <c r="J86" s="44">
        <f t="shared" si="5"/>
        <v>0</v>
      </c>
      <c r="K86" s="36"/>
    </row>
    <row r="87" spans="4:11" ht="15.75" thickTop="1" x14ac:dyDescent="0.25">
      <c r="D87" s="33" t="s">
        <v>26</v>
      </c>
      <c r="E87" s="1">
        <v>2</v>
      </c>
      <c r="F87" s="1">
        <v>4</v>
      </c>
      <c r="G87" s="1">
        <v>3</v>
      </c>
      <c r="H87" s="1">
        <v>2</v>
      </c>
      <c r="I87" s="20">
        <v>0</v>
      </c>
      <c r="J87" s="24">
        <f t="shared" si="5"/>
        <v>11</v>
      </c>
      <c r="K87" s="34">
        <f>SUM(K70-J87)</f>
        <v>1</v>
      </c>
    </row>
    <row r="88" spans="4:11" ht="15.75" thickBot="1" x14ac:dyDescent="0.3">
      <c r="D88" s="35" t="s">
        <v>14</v>
      </c>
      <c r="E88" s="5"/>
      <c r="F88" s="5"/>
      <c r="G88" s="5"/>
      <c r="H88" s="5"/>
      <c r="I88" s="21"/>
      <c r="J88" s="44">
        <f t="shared" si="5"/>
        <v>0</v>
      </c>
      <c r="K88" s="36"/>
    </row>
    <row r="89" spans="4:11" ht="15.75" thickTop="1" x14ac:dyDescent="0.25">
      <c r="D89" s="33" t="s">
        <v>27</v>
      </c>
      <c r="E89" s="1">
        <v>2</v>
      </c>
      <c r="F89" s="1">
        <v>5</v>
      </c>
      <c r="G89" s="1">
        <v>3</v>
      </c>
      <c r="H89" s="1">
        <v>2</v>
      </c>
      <c r="I89" s="20">
        <v>0</v>
      </c>
      <c r="J89" s="24">
        <f t="shared" si="5"/>
        <v>12</v>
      </c>
      <c r="K89" s="34">
        <f>SUM(K70-J89)</f>
        <v>0</v>
      </c>
    </row>
    <row r="90" spans="4:11" ht="15.75" thickBot="1" x14ac:dyDescent="0.3">
      <c r="D90" s="35" t="s">
        <v>14</v>
      </c>
      <c r="E90" s="5"/>
      <c r="F90" s="5"/>
      <c r="G90" s="5"/>
      <c r="H90" s="5"/>
      <c r="I90" s="21"/>
      <c r="J90" s="44">
        <f t="shared" si="5"/>
        <v>0</v>
      </c>
      <c r="K90" s="36"/>
    </row>
    <row r="91" spans="4:11" ht="15.75" thickTop="1" x14ac:dyDescent="0.25">
      <c r="D91" s="33" t="s">
        <v>28</v>
      </c>
      <c r="E91" s="1">
        <v>2</v>
      </c>
      <c r="F91" s="1">
        <v>5</v>
      </c>
      <c r="G91" s="1">
        <v>3</v>
      </c>
      <c r="H91" s="1">
        <v>2</v>
      </c>
      <c r="I91" s="20">
        <v>0</v>
      </c>
      <c r="J91" s="24">
        <f t="shared" si="5"/>
        <v>12</v>
      </c>
      <c r="K91" s="34">
        <f>SUM(K70-J91)</f>
        <v>0</v>
      </c>
    </row>
    <row r="92" spans="4:11" x14ac:dyDescent="0.25">
      <c r="D92" s="39" t="s">
        <v>14</v>
      </c>
      <c r="E92" s="40"/>
      <c r="F92" s="40"/>
      <c r="G92" s="40"/>
      <c r="H92" s="40">
        <v>1</v>
      </c>
      <c r="I92" s="41"/>
      <c r="J92" s="42">
        <f t="shared" si="5"/>
        <v>1</v>
      </c>
      <c r="K92" s="43"/>
    </row>
    <row r="94" spans="4:11" ht="27" thickBot="1" x14ac:dyDescent="0.45">
      <c r="D94" s="26" t="s">
        <v>23</v>
      </c>
      <c r="E94" s="27" t="s">
        <v>0</v>
      </c>
      <c r="F94" s="27" t="s">
        <v>1</v>
      </c>
      <c r="G94" s="27" t="s">
        <v>2</v>
      </c>
      <c r="H94" s="27" t="s">
        <v>3</v>
      </c>
      <c r="I94" s="28" t="s">
        <v>4</v>
      </c>
      <c r="J94" s="29" t="s">
        <v>20</v>
      </c>
      <c r="K94" s="30">
        <v>12</v>
      </c>
    </row>
    <row r="95" spans="4:11" ht="19.5" thickBot="1" x14ac:dyDescent="0.35">
      <c r="D95" s="31" t="s">
        <v>9</v>
      </c>
      <c r="E95" s="3" t="s">
        <v>9</v>
      </c>
      <c r="F95" s="3" t="s">
        <v>9</v>
      </c>
      <c r="G95" s="3" t="s">
        <v>9</v>
      </c>
      <c r="H95" s="3" t="s">
        <v>9</v>
      </c>
      <c r="I95" s="19" t="s">
        <v>9</v>
      </c>
      <c r="J95" s="18" t="s">
        <v>21</v>
      </c>
      <c r="K95" s="32"/>
    </row>
    <row r="96" spans="4:11" x14ac:dyDescent="0.25">
      <c r="D96" s="33" t="s">
        <v>6</v>
      </c>
      <c r="E96" s="1">
        <v>0</v>
      </c>
      <c r="F96" s="1">
        <v>5</v>
      </c>
      <c r="G96" s="1">
        <v>3</v>
      </c>
      <c r="H96" s="1">
        <v>2</v>
      </c>
      <c r="I96" s="20">
        <v>0</v>
      </c>
      <c r="J96" s="24">
        <f t="shared" ref="J96:J103" si="6">SUM(E96+F96+G96+H96+I96)</f>
        <v>10</v>
      </c>
      <c r="K96" s="34">
        <f>SUM(K94-J96)</f>
        <v>2</v>
      </c>
    </row>
    <row r="97" spans="4:11" ht="15.75" thickBot="1" x14ac:dyDescent="0.3">
      <c r="D97" s="35" t="s">
        <v>14</v>
      </c>
      <c r="E97" s="5">
        <v>2</v>
      </c>
      <c r="F97" s="5"/>
      <c r="G97" s="5"/>
      <c r="H97" s="5"/>
      <c r="I97" s="21"/>
      <c r="J97" s="25">
        <f t="shared" si="6"/>
        <v>2</v>
      </c>
      <c r="K97" s="36"/>
    </row>
    <row r="98" spans="4:11" ht="15.75" thickTop="1" x14ac:dyDescent="0.25">
      <c r="D98" s="33" t="s">
        <v>7</v>
      </c>
      <c r="E98" s="1">
        <v>2</v>
      </c>
      <c r="F98" s="1">
        <v>5</v>
      </c>
      <c r="G98" s="1">
        <v>3</v>
      </c>
      <c r="H98" s="1">
        <v>2</v>
      </c>
      <c r="I98" s="20">
        <v>0</v>
      </c>
      <c r="J98" s="24">
        <f t="shared" si="6"/>
        <v>12</v>
      </c>
      <c r="K98" s="34">
        <f>SUM(K94-J98)</f>
        <v>0</v>
      </c>
    </row>
    <row r="99" spans="4:11" ht="15.75" thickBot="1" x14ac:dyDescent="0.3">
      <c r="D99" s="35" t="s">
        <v>14</v>
      </c>
      <c r="E99" s="5"/>
      <c r="F99" s="5"/>
      <c r="G99" s="5"/>
      <c r="H99" s="5"/>
      <c r="I99" s="21"/>
      <c r="J99" s="25">
        <f t="shared" si="6"/>
        <v>0</v>
      </c>
      <c r="K99" s="36"/>
    </row>
    <row r="100" spans="4:11" ht="15.75" thickTop="1" x14ac:dyDescent="0.25">
      <c r="D100" s="33" t="s">
        <v>8</v>
      </c>
      <c r="E100" s="1">
        <v>2</v>
      </c>
      <c r="F100" s="1">
        <v>5</v>
      </c>
      <c r="G100" s="1">
        <v>3</v>
      </c>
      <c r="H100" s="1">
        <v>2</v>
      </c>
      <c r="I100" s="20">
        <v>0</v>
      </c>
      <c r="J100" s="24">
        <f t="shared" si="6"/>
        <v>12</v>
      </c>
      <c r="K100" s="34">
        <f>SUM(K94-J100)</f>
        <v>0</v>
      </c>
    </row>
    <row r="101" spans="4:11" ht="15.75" thickBot="1" x14ac:dyDescent="0.3">
      <c r="D101" s="35" t="s">
        <v>14</v>
      </c>
      <c r="E101" s="5"/>
      <c r="F101" s="5"/>
      <c r="G101" s="5"/>
      <c r="H101" s="5"/>
      <c r="I101" s="21"/>
      <c r="J101" s="25">
        <f t="shared" si="6"/>
        <v>0</v>
      </c>
      <c r="K101" s="36"/>
    </row>
    <row r="102" spans="4:11" ht="15.75" thickTop="1" x14ac:dyDescent="0.25">
      <c r="D102" s="33" t="s">
        <v>5</v>
      </c>
      <c r="E102" s="1">
        <v>2</v>
      </c>
      <c r="F102" s="1">
        <v>5</v>
      </c>
      <c r="G102" s="1">
        <v>3</v>
      </c>
      <c r="H102" s="1">
        <v>2</v>
      </c>
      <c r="I102" s="20">
        <v>0</v>
      </c>
      <c r="J102" s="24">
        <f t="shared" si="6"/>
        <v>12</v>
      </c>
      <c r="K102" s="34">
        <f>SUM(K94-J102)</f>
        <v>0</v>
      </c>
    </row>
    <row r="103" spans="4:11" ht="15.75" thickBot="1" x14ac:dyDescent="0.3">
      <c r="D103" s="37" t="s">
        <v>14</v>
      </c>
      <c r="E103" s="2"/>
      <c r="F103" s="2"/>
      <c r="G103" s="2"/>
      <c r="H103" s="2"/>
      <c r="I103" s="22"/>
      <c r="J103" s="25">
        <f t="shared" si="6"/>
        <v>0</v>
      </c>
      <c r="K103" s="36"/>
    </row>
    <row r="104" spans="4:11" ht="16.5" thickBot="1" x14ac:dyDescent="0.3">
      <c r="D104" s="38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23" t="s">
        <v>10</v>
      </c>
      <c r="J104" s="18" t="s">
        <v>21</v>
      </c>
      <c r="K104" s="34"/>
    </row>
    <row r="105" spans="4:11" x14ac:dyDescent="0.25">
      <c r="D105" s="33" t="s">
        <v>11</v>
      </c>
      <c r="E105" s="1">
        <v>2</v>
      </c>
      <c r="F105" s="1">
        <v>3</v>
      </c>
      <c r="G105" s="1">
        <v>3</v>
      </c>
      <c r="H105" s="1">
        <v>0</v>
      </c>
      <c r="I105" s="20">
        <v>0</v>
      </c>
      <c r="J105" s="24">
        <f t="shared" ref="J105:J116" si="7">SUM(E105+F105+G105+H105+I105)</f>
        <v>8</v>
      </c>
      <c r="K105" s="34">
        <f>SUM(K94-J105)</f>
        <v>4</v>
      </c>
    </row>
    <row r="106" spans="4:11" ht="15.75" thickBot="1" x14ac:dyDescent="0.3">
      <c r="D106" s="35" t="s">
        <v>14</v>
      </c>
      <c r="E106" s="5"/>
      <c r="F106" s="5"/>
      <c r="G106" s="5"/>
      <c r="H106" s="5"/>
      <c r="I106" s="21"/>
      <c r="J106" s="25">
        <f t="shared" si="7"/>
        <v>0</v>
      </c>
      <c r="K106" s="36"/>
    </row>
    <row r="107" spans="4:11" ht="15.75" thickTop="1" x14ac:dyDescent="0.25">
      <c r="D107" s="33" t="s">
        <v>12</v>
      </c>
      <c r="E107" s="1">
        <v>2</v>
      </c>
      <c r="F107" s="1">
        <v>5</v>
      </c>
      <c r="G107" s="1">
        <v>3</v>
      </c>
      <c r="H107" s="1">
        <v>2</v>
      </c>
      <c r="I107" s="20">
        <v>0</v>
      </c>
      <c r="J107" s="24">
        <f t="shared" si="7"/>
        <v>12</v>
      </c>
      <c r="K107" s="34">
        <f>SUM(K94-J107)</f>
        <v>0</v>
      </c>
    </row>
    <row r="108" spans="4:11" ht="15.75" thickBot="1" x14ac:dyDescent="0.3">
      <c r="D108" s="35" t="s">
        <v>14</v>
      </c>
      <c r="E108" s="5"/>
      <c r="F108" s="5"/>
      <c r="G108" s="5"/>
      <c r="H108" s="5"/>
      <c r="I108" s="21"/>
      <c r="J108" s="25">
        <f t="shared" si="7"/>
        <v>0</v>
      </c>
      <c r="K108" s="36"/>
    </row>
    <row r="109" spans="4:11" ht="15.75" thickTop="1" x14ac:dyDescent="0.25">
      <c r="D109" s="33" t="s">
        <v>13</v>
      </c>
      <c r="E109" s="1">
        <v>2</v>
      </c>
      <c r="F109" s="1">
        <v>5</v>
      </c>
      <c r="G109" s="1">
        <v>3</v>
      </c>
      <c r="H109" s="1">
        <v>2</v>
      </c>
      <c r="I109" s="20">
        <v>0</v>
      </c>
      <c r="J109" s="24">
        <f t="shared" si="7"/>
        <v>12</v>
      </c>
      <c r="K109" s="34">
        <f>SUM(K94-J109)</f>
        <v>0</v>
      </c>
    </row>
    <row r="110" spans="4:11" ht="15.75" thickBot="1" x14ac:dyDescent="0.3">
      <c r="D110" s="35" t="s">
        <v>14</v>
      </c>
      <c r="E110" s="5"/>
      <c r="F110" s="5"/>
      <c r="G110" s="5"/>
      <c r="H110" s="5"/>
      <c r="I110" s="21"/>
      <c r="J110" s="44">
        <f t="shared" si="7"/>
        <v>0</v>
      </c>
      <c r="K110" s="36"/>
    </row>
    <row r="111" spans="4:11" ht="15.75" thickTop="1" x14ac:dyDescent="0.25">
      <c r="D111" s="33" t="s">
        <v>26</v>
      </c>
      <c r="E111" s="1">
        <v>2</v>
      </c>
      <c r="F111" s="1">
        <v>4</v>
      </c>
      <c r="G111" s="1">
        <v>3</v>
      </c>
      <c r="H111" s="1">
        <v>0</v>
      </c>
      <c r="I111" s="20">
        <v>0</v>
      </c>
      <c r="J111" s="24">
        <f t="shared" si="7"/>
        <v>9</v>
      </c>
      <c r="K111" s="34">
        <f>SUM(K94-J111)</f>
        <v>3</v>
      </c>
    </row>
    <row r="112" spans="4:11" ht="15.75" thickBot="1" x14ac:dyDescent="0.3">
      <c r="D112" s="35" t="s">
        <v>14</v>
      </c>
      <c r="E112" s="5"/>
      <c r="F112" s="5"/>
      <c r="G112" s="5"/>
      <c r="H112" s="5"/>
      <c r="I112" s="21"/>
      <c r="J112" s="44">
        <f t="shared" si="7"/>
        <v>0</v>
      </c>
      <c r="K112" s="36"/>
    </row>
    <row r="113" spans="4:11" ht="15.75" thickTop="1" x14ac:dyDescent="0.25">
      <c r="D113" s="33" t="s">
        <v>27</v>
      </c>
      <c r="E113" s="1">
        <v>2</v>
      </c>
      <c r="F113" s="1">
        <v>5</v>
      </c>
      <c r="G113" s="1">
        <v>3</v>
      </c>
      <c r="H113" s="1">
        <v>2</v>
      </c>
      <c r="I113" s="20">
        <v>0</v>
      </c>
      <c r="J113" s="24">
        <f t="shared" si="7"/>
        <v>12</v>
      </c>
      <c r="K113" s="34">
        <f>SUM(K94-J113)</f>
        <v>0</v>
      </c>
    </row>
    <row r="114" spans="4:11" ht="15.75" thickBot="1" x14ac:dyDescent="0.3">
      <c r="D114" s="35" t="s">
        <v>14</v>
      </c>
      <c r="E114" s="5"/>
      <c r="F114" s="5"/>
      <c r="G114" s="5"/>
      <c r="H114" s="5"/>
      <c r="I114" s="21"/>
      <c r="J114" s="44">
        <f t="shared" si="7"/>
        <v>0</v>
      </c>
      <c r="K114" s="36"/>
    </row>
    <row r="115" spans="4:11" ht="15.75" thickTop="1" x14ac:dyDescent="0.25">
      <c r="D115" s="33" t="s">
        <v>28</v>
      </c>
      <c r="E115" s="1">
        <v>2</v>
      </c>
      <c r="F115" s="1">
        <v>5</v>
      </c>
      <c r="G115" s="1">
        <v>3</v>
      </c>
      <c r="H115" s="1">
        <v>2</v>
      </c>
      <c r="I115" s="20">
        <v>0</v>
      </c>
      <c r="J115" s="24">
        <f t="shared" si="7"/>
        <v>12</v>
      </c>
      <c r="K115" s="34">
        <f>SUM(K94-J115)</f>
        <v>0</v>
      </c>
    </row>
    <row r="116" spans="4:11" x14ac:dyDescent="0.25">
      <c r="D116" s="39" t="s">
        <v>14</v>
      </c>
      <c r="E116" s="40"/>
      <c r="F116" s="40"/>
      <c r="G116" s="40"/>
      <c r="H116" s="40">
        <v>1</v>
      </c>
      <c r="I116" s="41"/>
      <c r="J116" s="42">
        <f t="shared" si="7"/>
        <v>1</v>
      </c>
      <c r="K116" s="43"/>
    </row>
    <row r="118" spans="4:11" ht="27" thickBot="1" x14ac:dyDescent="0.45">
      <c r="D118" s="26" t="s">
        <v>24</v>
      </c>
      <c r="E118" s="27" t="s">
        <v>0</v>
      </c>
      <c r="F118" s="27" t="s">
        <v>1</v>
      </c>
      <c r="G118" s="27" t="s">
        <v>2</v>
      </c>
      <c r="H118" s="27" t="s">
        <v>3</v>
      </c>
      <c r="I118" s="28" t="s">
        <v>4</v>
      </c>
      <c r="J118" s="29" t="s">
        <v>20</v>
      </c>
      <c r="K118" s="30">
        <v>0</v>
      </c>
    </row>
    <row r="119" spans="4:11" ht="19.5" thickBot="1" x14ac:dyDescent="0.35">
      <c r="D119" s="31" t="s">
        <v>9</v>
      </c>
      <c r="E119" s="3" t="s">
        <v>9</v>
      </c>
      <c r="F119" s="3" t="s">
        <v>9</v>
      </c>
      <c r="G119" s="3" t="s">
        <v>9</v>
      </c>
      <c r="H119" s="3" t="s">
        <v>9</v>
      </c>
      <c r="I119" s="19" t="s">
        <v>9</v>
      </c>
      <c r="J119" s="18" t="s">
        <v>21</v>
      </c>
      <c r="K119" s="32"/>
    </row>
    <row r="120" spans="4:11" x14ac:dyDescent="0.25">
      <c r="D120" s="33" t="s">
        <v>6</v>
      </c>
      <c r="E120" s="1">
        <v>0</v>
      </c>
      <c r="F120" s="1">
        <v>0</v>
      </c>
      <c r="G120" s="1">
        <v>0</v>
      </c>
      <c r="H120" s="1">
        <v>0</v>
      </c>
      <c r="I120" s="20">
        <v>0</v>
      </c>
      <c r="J120" s="24">
        <f t="shared" ref="J120:J127" si="8">SUM(E120+F120+G120+H120+I120)</f>
        <v>0</v>
      </c>
      <c r="K120" s="34">
        <f>SUM(K118-J120)</f>
        <v>0</v>
      </c>
    </row>
    <row r="121" spans="4:11" ht="15.75" thickBot="1" x14ac:dyDescent="0.3">
      <c r="D121" s="35" t="s">
        <v>14</v>
      </c>
      <c r="E121" s="5"/>
      <c r="F121" s="5"/>
      <c r="G121" s="5"/>
      <c r="H121" s="5"/>
      <c r="I121" s="21"/>
      <c r="J121" s="25">
        <f t="shared" si="8"/>
        <v>0</v>
      </c>
      <c r="K121" s="36"/>
    </row>
    <row r="122" spans="4:11" ht="15.75" thickTop="1" x14ac:dyDescent="0.25">
      <c r="D122" s="33" t="s">
        <v>7</v>
      </c>
      <c r="E122" s="1">
        <v>0</v>
      </c>
      <c r="F122" s="1">
        <v>0</v>
      </c>
      <c r="G122" s="1">
        <v>0</v>
      </c>
      <c r="H122" s="1">
        <v>0</v>
      </c>
      <c r="I122" s="20">
        <v>0</v>
      </c>
      <c r="J122" s="24">
        <f t="shared" si="8"/>
        <v>0</v>
      </c>
      <c r="K122" s="34">
        <f>SUM(K118-J122)</f>
        <v>0</v>
      </c>
    </row>
    <row r="123" spans="4:11" ht="15.75" thickBot="1" x14ac:dyDescent="0.3">
      <c r="D123" s="35" t="s">
        <v>14</v>
      </c>
      <c r="E123" s="5"/>
      <c r="F123" s="5"/>
      <c r="G123" s="5"/>
      <c r="H123" s="5"/>
      <c r="I123" s="21"/>
      <c r="J123" s="25">
        <f t="shared" si="8"/>
        <v>0</v>
      </c>
      <c r="K123" s="36"/>
    </row>
    <row r="124" spans="4:11" ht="15.75" thickTop="1" x14ac:dyDescent="0.25">
      <c r="D124" s="33" t="s">
        <v>8</v>
      </c>
      <c r="E124" s="1">
        <v>0</v>
      </c>
      <c r="F124" s="1">
        <v>0</v>
      </c>
      <c r="G124" s="1">
        <v>0</v>
      </c>
      <c r="H124" s="1">
        <v>0</v>
      </c>
      <c r="I124" s="20">
        <v>0</v>
      </c>
      <c r="J124" s="24">
        <f t="shared" si="8"/>
        <v>0</v>
      </c>
      <c r="K124" s="34">
        <f>SUM(K118-J124)</f>
        <v>0</v>
      </c>
    </row>
    <row r="125" spans="4:11" ht="15.75" thickBot="1" x14ac:dyDescent="0.3">
      <c r="D125" s="35" t="s">
        <v>14</v>
      </c>
      <c r="E125" s="5"/>
      <c r="F125" s="5"/>
      <c r="G125" s="5"/>
      <c r="H125" s="5"/>
      <c r="I125" s="21"/>
      <c r="J125" s="25">
        <f t="shared" si="8"/>
        <v>0</v>
      </c>
      <c r="K125" s="36"/>
    </row>
    <row r="126" spans="4:11" ht="15.75" thickTop="1" x14ac:dyDescent="0.25">
      <c r="D126" s="33" t="s">
        <v>5</v>
      </c>
      <c r="E126" s="1">
        <v>0</v>
      </c>
      <c r="F126" s="1">
        <v>0</v>
      </c>
      <c r="G126" s="1">
        <v>0</v>
      </c>
      <c r="H126" s="1">
        <v>0</v>
      </c>
      <c r="I126" s="20">
        <v>0</v>
      </c>
      <c r="J126" s="24">
        <f t="shared" si="8"/>
        <v>0</v>
      </c>
      <c r="K126" s="34">
        <f>SUM(K118-J126)</f>
        <v>0</v>
      </c>
    </row>
    <row r="127" spans="4:11" ht="15.75" thickBot="1" x14ac:dyDescent="0.3">
      <c r="D127" s="37" t="s">
        <v>14</v>
      </c>
      <c r="E127" s="2"/>
      <c r="F127" s="2"/>
      <c r="G127" s="2"/>
      <c r="H127" s="2"/>
      <c r="I127" s="22"/>
      <c r="J127" s="25">
        <f t="shared" si="8"/>
        <v>0</v>
      </c>
      <c r="K127" s="36"/>
    </row>
    <row r="128" spans="4:11" ht="16.5" thickBot="1" x14ac:dyDescent="0.3">
      <c r="D128" s="38" t="s">
        <v>10</v>
      </c>
      <c r="E128" s="4" t="s">
        <v>10</v>
      </c>
      <c r="F128" s="4" t="s">
        <v>10</v>
      </c>
      <c r="G128" s="4" t="s">
        <v>10</v>
      </c>
      <c r="H128" s="4" t="s">
        <v>10</v>
      </c>
      <c r="I128" s="23" t="s">
        <v>10</v>
      </c>
      <c r="J128" s="18" t="s">
        <v>21</v>
      </c>
      <c r="K128" s="34"/>
    </row>
    <row r="129" spans="4:11" x14ac:dyDescent="0.25">
      <c r="D129" s="33" t="s">
        <v>11</v>
      </c>
      <c r="E129" s="1">
        <v>0</v>
      </c>
      <c r="F129" s="1">
        <v>0</v>
      </c>
      <c r="G129" s="1">
        <v>0</v>
      </c>
      <c r="H129" s="1">
        <v>0</v>
      </c>
      <c r="I129" s="20">
        <v>0</v>
      </c>
      <c r="J129" s="24">
        <f t="shared" ref="J129:J140" si="9">SUM(E129+F129+G129+H129+I129)</f>
        <v>0</v>
      </c>
      <c r="K129" s="34">
        <f>SUM(K118-J129)</f>
        <v>0</v>
      </c>
    </row>
    <row r="130" spans="4:11" ht="15.75" thickBot="1" x14ac:dyDescent="0.3">
      <c r="D130" s="35" t="s">
        <v>14</v>
      </c>
      <c r="E130" s="5"/>
      <c r="F130" s="5"/>
      <c r="G130" s="5"/>
      <c r="H130" s="5"/>
      <c r="I130" s="21"/>
      <c r="J130" s="25">
        <f t="shared" si="9"/>
        <v>0</v>
      </c>
      <c r="K130" s="36"/>
    </row>
    <row r="131" spans="4:11" ht="15.75" thickTop="1" x14ac:dyDescent="0.25">
      <c r="D131" s="33" t="s">
        <v>12</v>
      </c>
      <c r="E131" s="1">
        <v>0</v>
      </c>
      <c r="F131" s="1">
        <v>0</v>
      </c>
      <c r="G131" s="1">
        <v>0</v>
      </c>
      <c r="H131" s="1">
        <v>0</v>
      </c>
      <c r="I131" s="20">
        <v>0</v>
      </c>
      <c r="J131" s="24">
        <f t="shared" si="9"/>
        <v>0</v>
      </c>
      <c r="K131" s="34">
        <f>SUM(K118-J131)</f>
        <v>0</v>
      </c>
    </row>
    <row r="132" spans="4:11" ht="15.75" thickBot="1" x14ac:dyDescent="0.3">
      <c r="D132" s="35" t="s">
        <v>14</v>
      </c>
      <c r="E132" s="5"/>
      <c r="F132" s="5"/>
      <c r="G132" s="5"/>
      <c r="H132" s="5"/>
      <c r="I132" s="21"/>
      <c r="J132" s="25">
        <f t="shared" si="9"/>
        <v>0</v>
      </c>
      <c r="K132" s="36"/>
    </row>
    <row r="133" spans="4:11" ht="15.75" thickTop="1" x14ac:dyDescent="0.25">
      <c r="D133" s="33" t="s">
        <v>13</v>
      </c>
      <c r="E133" s="1">
        <v>0</v>
      </c>
      <c r="F133" s="1">
        <v>0</v>
      </c>
      <c r="G133" s="1">
        <v>0</v>
      </c>
      <c r="H133" s="1">
        <v>0</v>
      </c>
      <c r="I133" s="20">
        <v>0</v>
      </c>
      <c r="J133" s="24">
        <f t="shared" si="9"/>
        <v>0</v>
      </c>
      <c r="K133" s="34">
        <f>SUM(K118-J133)</f>
        <v>0</v>
      </c>
    </row>
    <row r="134" spans="4:11" ht="15.75" thickBot="1" x14ac:dyDescent="0.3">
      <c r="D134" s="35" t="s">
        <v>14</v>
      </c>
      <c r="E134" s="5"/>
      <c r="F134" s="5"/>
      <c r="G134" s="5"/>
      <c r="H134" s="5"/>
      <c r="I134" s="21"/>
      <c r="J134" s="44">
        <f t="shared" si="9"/>
        <v>0</v>
      </c>
      <c r="K134" s="36"/>
    </row>
    <row r="135" spans="4:11" ht="15.75" thickTop="1" x14ac:dyDescent="0.25">
      <c r="D135" s="33" t="s">
        <v>26</v>
      </c>
      <c r="E135" s="1">
        <v>0</v>
      </c>
      <c r="F135" s="1">
        <v>0</v>
      </c>
      <c r="G135" s="1">
        <v>0</v>
      </c>
      <c r="H135" s="1">
        <v>0</v>
      </c>
      <c r="I135" s="20">
        <v>0</v>
      </c>
      <c r="J135" s="24">
        <f t="shared" si="9"/>
        <v>0</v>
      </c>
      <c r="K135" s="34">
        <f>SUM(K118-J135)</f>
        <v>0</v>
      </c>
    </row>
    <row r="136" spans="4:11" ht="15.75" thickBot="1" x14ac:dyDescent="0.3">
      <c r="D136" s="35" t="s">
        <v>14</v>
      </c>
      <c r="E136" s="5"/>
      <c r="F136" s="5"/>
      <c r="G136" s="5"/>
      <c r="H136" s="5"/>
      <c r="I136" s="21"/>
      <c r="J136" s="44">
        <f t="shared" si="9"/>
        <v>0</v>
      </c>
      <c r="K136" s="36"/>
    </row>
    <row r="137" spans="4:11" ht="15.75" thickTop="1" x14ac:dyDescent="0.25">
      <c r="D137" s="33" t="s">
        <v>27</v>
      </c>
      <c r="E137" s="1">
        <v>0</v>
      </c>
      <c r="F137" s="1">
        <v>0</v>
      </c>
      <c r="G137" s="1">
        <v>0</v>
      </c>
      <c r="H137" s="1">
        <v>0</v>
      </c>
      <c r="I137" s="20">
        <v>0</v>
      </c>
      <c r="J137" s="24">
        <f t="shared" si="9"/>
        <v>0</v>
      </c>
      <c r="K137" s="34">
        <f>SUM(K118-J137)</f>
        <v>0</v>
      </c>
    </row>
    <row r="138" spans="4:11" ht="15.75" thickBot="1" x14ac:dyDescent="0.3">
      <c r="D138" s="35" t="s">
        <v>14</v>
      </c>
      <c r="E138" s="5"/>
      <c r="F138" s="5"/>
      <c r="G138" s="5"/>
      <c r="H138" s="5"/>
      <c r="I138" s="21"/>
      <c r="J138" s="44">
        <f t="shared" si="9"/>
        <v>0</v>
      </c>
      <c r="K138" s="36"/>
    </row>
    <row r="139" spans="4:11" ht="15.75" thickTop="1" x14ac:dyDescent="0.25">
      <c r="D139" s="33" t="s">
        <v>28</v>
      </c>
      <c r="E139" s="1">
        <v>0</v>
      </c>
      <c r="F139" s="1">
        <v>0</v>
      </c>
      <c r="G139" s="1">
        <v>0</v>
      </c>
      <c r="H139" s="1">
        <v>0</v>
      </c>
      <c r="I139" s="20">
        <v>0</v>
      </c>
      <c r="J139" s="24">
        <f t="shared" si="9"/>
        <v>0</v>
      </c>
      <c r="K139" s="34">
        <f>SUM(K118-J139)</f>
        <v>0</v>
      </c>
    </row>
    <row r="140" spans="4:11" x14ac:dyDescent="0.25">
      <c r="D140" s="39" t="s">
        <v>14</v>
      </c>
      <c r="E140" s="40"/>
      <c r="F140" s="40"/>
      <c r="G140" s="40"/>
      <c r="H140" s="40"/>
      <c r="I140" s="41"/>
      <c r="J140" s="42">
        <f t="shared" si="9"/>
        <v>0</v>
      </c>
      <c r="K140" s="43"/>
    </row>
  </sheetData>
  <conditionalFormatting sqref="E48:I48">
    <cfRule type="cellIs" dxfId="153" priority="271" operator="lessThan">
      <formula>1</formula>
    </cfRule>
    <cfRule type="cellIs" dxfId="152" priority="272" operator="lessThan">
      <formula>1</formula>
    </cfRule>
    <cfRule type="cellIs" dxfId="151" priority="273" operator="lessThan">
      <formula>1</formula>
    </cfRule>
  </conditionalFormatting>
  <conditionalFormatting sqref="E50:I50">
    <cfRule type="cellIs" dxfId="150" priority="268" operator="lessThan">
      <formula>1</formula>
    </cfRule>
    <cfRule type="cellIs" dxfId="149" priority="269" operator="lessThan">
      <formula>1</formula>
    </cfRule>
    <cfRule type="cellIs" dxfId="148" priority="270" operator="lessThan">
      <formula>1</formula>
    </cfRule>
  </conditionalFormatting>
  <conditionalFormatting sqref="E52:I52">
    <cfRule type="cellIs" dxfId="147" priority="265" operator="lessThan">
      <formula>1</formula>
    </cfRule>
    <cfRule type="cellIs" dxfId="146" priority="266" operator="lessThan">
      <formula>1</formula>
    </cfRule>
    <cfRule type="cellIs" dxfId="145" priority="267" operator="lessThan">
      <formula>1</formula>
    </cfRule>
  </conditionalFormatting>
  <conditionalFormatting sqref="E54:I54">
    <cfRule type="cellIs" dxfId="144" priority="262" operator="lessThan">
      <formula>1</formula>
    </cfRule>
    <cfRule type="cellIs" dxfId="143" priority="263" operator="lessThan">
      <formula>1</formula>
    </cfRule>
    <cfRule type="cellIs" dxfId="142" priority="264" operator="lessThan">
      <formula>1</formula>
    </cfRule>
  </conditionalFormatting>
  <conditionalFormatting sqref="E57:I57">
    <cfRule type="cellIs" dxfId="141" priority="259" operator="lessThan">
      <formula>1</formula>
    </cfRule>
    <cfRule type="cellIs" dxfId="140" priority="260" operator="lessThan">
      <formula>1</formula>
    </cfRule>
    <cfRule type="cellIs" dxfId="139" priority="261" operator="lessThan">
      <formula>1</formula>
    </cfRule>
  </conditionalFormatting>
  <conditionalFormatting sqref="E59:I59">
    <cfRule type="cellIs" dxfId="138" priority="256" operator="lessThan">
      <formula>1</formula>
    </cfRule>
    <cfRule type="cellIs" dxfId="137" priority="257" operator="lessThan">
      <formula>1</formula>
    </cfRule>
    <cfRule type="cellIs" dxfId="136" priority="258" operator="lessThan">
      <formula>1</formula>
    </cfRule>
  </conditionalFormatting>
  <conditionalFormatting sqref="E61:I61">
    <cfRule type="cellIs" dxfId="135" priority="253" operator="lessThan">
      <formula>1</formula>
    </cfRule>
    <cfRule type="cellIs" dxfId="134" priority="254" operator="lessThan">
      <formula>1</formula>
    </cfRule>
    <cfRule type="cellIs" dxfId="133" priority="255" operator="lessThan">
      <formula>1</formula>
    </cfRule>
  </conditionalFormatting>
  <conditionalFormatting sqref="E120:I120">
    <cfRule type="cellIs" dxfId="132" priority="46" operator="lessThan">
      <formula>1</formula>
    </cfRule>
    <cfRule type="cellIs" dxfId="131" priority="47" operator="lessThan">
      <formula>1</formula>
    </cfRule>
    <cfRule type="cellIs" dxfId="130" priority="48" operator="lessThan">
      <formula>1</formula>
    </cfRule>
  </conditionalFormatting>
  <conditionalFormatting sqref="E122:I122">
    <cfRule type="cellIs" dxfId="129" priority="43" operator="lessThan">
      <formula>1</formula>
    </cfRule>
    <cfRule type="cellIs" dxfId="128" priority="44" operator="lessThan">
      <formula>1</formula>
    </cfRule>
    <cfRule type="cellIs" dxfId="127" priority="45" operator="lessThan">
      <formula>1</formula>
    </cfRule>
  </conditionalFormatting>
  <conditionalFormatting sqref="E124:I124">
    <cfRule type="cellIs" dxfId="126" priority="40" operator="lessThan">
      <formula>1</formula>
    </cfRule>
    <cfRule type="cellIs" dxfId="125" priority="41" operator="lessThan">
      <formula>1</formula>
    </cfRule>
    <cfRule type="cellIs" dxfId="124" priority="42" operator="lessThan">
      <formula>1</formula>
    </cfRule>
  </conditionalFormatting>
  <conditionalFormatting sqref="E126:I126">
    <cfRule type="cellIs" dxfId="123" priority="37" operator="lessThan">
      <formula>1</formula>
    </cfRule>
    <cfRule type="cellIs" dxfId="122" priority="38" operator="lessThan">
      <formula>1</formula>
    </cfRule>
    <cfRule type="cellIs" dxfId="121" priority="39" operator="lessThan">
      <formula>1</formula>
    </cfRule>
  </conditionalFormatting>
  <conditionalFormatting sqref="E129:I129">
    <cfRule type="cellIs" dxfId="120" priority="34" operator="lessThan">
      <formula>1</formula>
    </cfRule>
    <cfRule type="cellIs" dxfId="119" priority="35" operator="lessThan">
      <formula>1</formula>
    </cfRule>
    <cfRule type="cellIs" dxfId="118" priority="36" operator="lessThan">
      <formula>1</formula>
    </cfRule>
  </conditionalFormatting>
  <conditionalFormatting sqref="E131:I131">
    <cfRule type="cellIs" dxfId="117" priority="31" operator="lessThan">
      <formula>1</formula>
    </cfRule>
    <cfRule type="cellIs" dxfId="116" priority="32" operator="lessThan">
      <formula>1</formula>
    </cfRule>
    <cfRule type="cellIs" dxfId="115" priority="33" operator="lessThan">
      <formula>1</formula>
    </cfRule>
  </conditionalFormatting>
  <conditionalFormatting sqref="E133:I133">
    <cfRule type="cellIs" dxfId="114" priority="28" operator="lessThan">
      <formula>1</formula>
    </cfRule>
    <cfRule type="cellIs" dxfId="113" priority="29" operator="lessThan">
      <formula>1</formula>
    </cfRule>
    <cfRule type="cellIs" dxfId="112" priority="30" operator="lessThan">
      <formula>1</formula>
    </cfRule>
  </conditionalFormatting>
  <conditionalFormatting sqref="E63:I63">
    <cfRule type="cellIs" dxfId="111" priority="145" operator="lessThan">
      <formula>1</formula>
    </cfRule>
    <cfRule type="cellIs" dxfId="110" priority="146" operator="lessThan">
      <formula>1</formula>
    </cfRule>
    <cfRule type="cellIs" dxfId="109" priority="147" operator="lessThan">
      <formula>1</formula>
    </cfRule>
  </conditionalFormatting>
  <conditionalFormatting sqref="E65:I65">
    <cfRule type="cellIs" dxfId="108" priority="142" operator="lessThan">
      <formula>1</formula>
    </cfRule>
    <cfRule type="cellIs" dxfId="107" priority="143" operator="lessThan">
      <formula>1</formula>
    </cfRule>
    <cfRule type="cellIs" dxfId="106" priority="144" operator="lessThan">
      <formula>1</formula>
    </cfRule>
  </conditionalFormatting>
  <conditionalFormatting sqref="E67:I67">
    <cfRule type="cellIs" dxfId="105" priority="139" operator="lessThan">
      <formula>1</formula>
    </cfRule>
    <cfRule type="cellIs" dxfId="104" priority="140" operator="lessThan">
      <formula>1</formula>
    </cfRule>
    <cfRule type="cellIs" dxfId="103" priority="141" operator="lessThan">
      <formula>1</formula>
    </cfRule>
  </conditionalFormatting>
  <conditionalFormatting sqref="N48:R48">
    <cfRule type="cellIs" dxfId="102" priority="136" operator="lessThan">
      <formula>1</formula>
    </cfRule>
    <cfRule type="cellIs" dxfId="101" priority="137" operator="lessThan">
      <formula>1</formula>
    </cfRule>
    <cfRule type="cellIs" dxfId="100" priority="138" operator="lessThan">
      <formula>1</formula>
    </cfRule>
  </conditionalFormatting>
  <conditionalFormatting sqref="N50:R50">
    <cfRule type="cellIs" dxfId="99" priority="133" operator="lessThan">
      <formula>1</formula>
    </cfRule>
    <cfRule type="cellIs" dxfId="98" priority="134" operator="lessThan">
      <formula>1</formula>
    </cfRule>
    <cfRule type="cellIs" dxfId="97" priority="135" operator="lessThan">
      <formula>1</formula>
    </cfRule>
  </conditionalFormatting>
  <conditionalFormatting sqref="N52:R52">
    <cfRule type="cellIs" dxfId="96" priority="130" operator="lessThan">
      <formula>1</formula>
    </cfRule>
    <cfRule type="cellIs" dxfId="95" priority="131" operator="lessThan">
      <formula>1</formula>
    </cfRule>
    <cfRule type="cellIs" dxfId="94" priority="132" operator="lessThan">
      <formula>1</formula>
    </cfRule>
  </conditionalFormatting>
  <conditionalFormatting sqref="N54:R54">
    <cfRule type="cellIs" dxfId="93" priority="127" operator="lessThan">
      <formula>1</formula>
    </cfRule>
    <cfRule type="cellIs" dxfId="92" priority="128" operator="lessThan">
      <formula>1</formula>
    </cfRule>
    <cfRule type="cellIs" dxfId="91" priority="129" operator="lessThan">
      <formula>1</formula>
    </cfRule>
  </conditionalFormatting>
  <conditionalFormatting sqref="N57:R57">
    <cfRule type="cellIs" dxfId="90" priority="124" operator="lessThan">
      <formula>1</formula>
    </cfRule>
    <cfRule type="cellIs" dxfId="89" priority="125" operator="lessThan">
      <formula>1</formula>
    </cfRule>
    <cfRule type="cellIs" dxfId="88" priority="126" operator="lessThan">
      <formula>1</formula>
    </cfRule>
  </conditionalFormatting>
  <conditionalFormatting sqref="N59:R59">
    <cfRule type="cellIs" dxfId="87" priority="121" operator="lessThan">
      <formula>1</formula>
    </cfRule>
    <cfRule type="cellIs" dxfId="86" priority="122" operator="lessThan">
      <formula>1</formula>
    </cfRule>
    <cfRule type="cellIs" dxfId="85" priority="123" operator="lessThan">
      <formula>1</formula>
    </cfRule>
  </conditionalFormatting>
  <conditionalFormatting sqref="N61:R61">
    <cfRule type="cellIs" dxfId="84" priority="118" operator="lessThan">
      <formula>1</formula>
    </cfRule>
    <cfRule type="cellIs" dxfId="83" priority="119" operator="lessThan">
      <formula>1</formula>
    </cfRule>
    <cfRule type="cellIs" dxfId="82" priority="120" operator="lessThan">
      <formula>1</formula>
    </cfRule>
  </conditionalFormatting>
  <conditionalFormatting sqref="N63:R63">
    <cfRule type="cellIs" dxfId="81" priority="115" operator="lessThan">
      <formula>1</formula>
    </cfRule>
    <cfRule type="cellIs" dxfId="80" priority="116" operator="lessThan">
      <formula>1</formula>
    </cfRule>
    <cfRule type="cellIs" dxfId="79" priority="117" operator="lessThan">
      <formula>1</formula>
    </cfRule>
  </conditionalFormatting>
  <conditionalFormatting sqref="N65:R65">
    <cfRule type="cellIs" dxfId="78" priority="112" operator="lessThan">
      <formula>1</formula>
    </cfRule>
    <cfRule type="cellIs" dxfId="77" priority="113" operator="lessThan">
      <formula>1</formula>
    </cfRule>
    <cfRule type="cellIs" dxfId="76" priority="114" operator="lessThan">
      <formula>1</formula>
    </cfRule>
  </conditionalFormatting>
  <conditionalFormatting sqref="N67:R67">
    <cfRule type="cellIs" dxfId="75" priority="109" operator="lessThan">
      <formula>1</formula>
    </cfRule>
    <cfRule type="cellIs" dxfId="74" priority="110" operator="lessThan">
      <formula>1</formula>
    </cfRule>
    <cfRule type="cellIs" dxfId="73" priority="111" operator="lessThan">
      <formula>1</formula>
    </cfRule>
  </conditionalFormatting>
  <conditionalFormatting sqref="E72:I72">
    <cfRule type="cellIs" dxfId="72" priority="106" operator="lessThan">
      <formula>1</formula>
    </cfRule>
    <cfRule type="cellIs" dxfId="71" priority="107" operator="lessThan">
      <formula>1</formula>
    </cfRule>
    <cfRule type="cellIs" dxfId="70" priority="108" operator="lessThan">
      <formula>1</formula>
    </cfRule>
  </conditionalFormatting>
  <conditionalFormatting sqref="E74:I74">
    <cfRule type="cellIs" dxfId="69" priority="103" operator="lessThan">
      <formula>1</formula>
    </cfRule>
    <cfRule type="cellIs" dxfId="68" priority="104" operator="lessThan">
      <formula>1</formula>
    </cfRule>
    <cfRule type="cellIs" dxfId="67" priority="105" operator="lessThan">
      <formula>1</formula>
    </cfRule>
  </conditionalFormatting>
  <conditionalFormatting sqref="E76:I76">
    <cfRule type="cellIs" dxfId="66" priority="100" operator="lessThan">
      <formula>1</formula>
    </cfRule>
    <cfRule type="cellIs" dxfId="65" priority="101" operator="lessThan">
      <formula>1</formula>
    </cfRule>
    <cfRule type="cellIs" dxfId="64" priority="102" operator="lessThan">
      <formula>1</formula>
    </cfRule>
  </conditionalFormatting>
  <conditionalFormatting sqref="E78:I78">
    <cfRule type="cellIs" dxfId="63" priority="97" operator="lessThan">
      <formula>1</formula>
    </cfRule>
    <cfRule type="cellIs" dxfId="62" priority="98" operator="lessThan">
      <formula>1</formula>
    </cfRule>
    <cfRule type="cellIs" dxfId="61" priority="99" operator="lessThan">
      <formula>1</formula>
    </cfRule>
  </conditionalFormatting>
  <conditionalFormatting sqref="E81:I81">
    <cfRule type="cellIs" dxfId="60" priority="94" operator="lessThan">
      <formula>1</formula>
    </cfRule>
    <cfRule type="cellIs" dxfId="59" priority="95" operator="lessThan">
      <formula>1</formula>
    </cfRule>
    <cfRule type="cellIs" dxfId="58" priority="96" operator="lessThan">
      <formula>1</formula>
    </cfRule>
  </conditionalFormatting>
  <conditionalFormatting sqref="E83:I83">
    <cfRule type="cellIs" dxfId="57" priority="91" operator="lessThan">
      <formula>1</formula>
    </cfRule>
    <cfRule type="cellIs" dxfId="56" priority="92" operator="lessThan">
      <formula>1</formula>
    </cfRule>
    <cfRule type="cellIs" dxfId="55" priority="93" operator="lessThan">
      <formula>1</formula>
    </cfRule>
  </conditionalFormatting>
  <conditionalFormatting sqref="E85:I85">
    <cfRule type="cellIs" dxfId="54" priority="88" operator="lessThan">
      <formula>1</formula>
    </cfRule>
    <cfRule type="cellIs" dxfId="53" priority="89" operator="lessThan">
      <formula>1</formula>
    </cfRule>
    <cfRule type="cellIs" dxfId="52" priority="90" operator="lessThan">
      <formula>1</formula>
    </cfRule>
  </conditionalFormatting>
  <conditionalFormatting sqref="E87:I87">
    <cfRule type="cellIs" dxfId="51" priority="85" operator="lessThan">
      <formula>1</formula>
    </cfRule>
    <cfRule type="cellIs" dxfId="50" priority="86" operator="lessThan">
      <formula>1</formula>
    </cfRule>
    <cfRule type="cellIs" dxfId="49" priority="87" operator="lessThan">
      <formula>1</formula>
    </cfRule>
  </conditionalFormatting>
  <conditionalFormatting sqref="E89:I89">
    <cfRule type="cellIs" dxfId="48" priority="82" operator="lessThan">
      <formula>1</formula>
    </cfRule>
    <cfRule type="cellIs" dxfId="47" priority="83" operator="lessThan">
      <formula>1</formula>
    </cfRule>
    <cfRule type="cellIs" dxfId="46" priority="84" operator="lessThan">
      <formula>1</formula>
    </cfRule>
  </conditionalFormatting>
  <conditionalFormatting sqref="E91:I91">
    <cfRule type="cellIs" dxfId="45" priority="79" operator="lessThan">
      <formula>1</formula>
    </cfRule>
    <cfRule type="cellIs" dxfId="44" priority="80" operator="lessThan">
      <formula>1</formula>
    </cfRule>
    <cfRule type="cellIs" dxfId="43" priority="81" operator="lessThan">
      <formula>1</formula>
    </cfRule>
  </conditionalFormatting>
  <conditionalFormatting sqref="E96:I96">
    <cfRule type="cellIs" dxfId="42" priority="76" operator="lessThan">
      <formula>1</formula>
    </cfRule>
    <cfRule type="cellIs" dxfId="41" priority="77" operator="lessThan">
      <formula>1</formula>
    </cfRule>
    <cfRule type="cellIs" dxfId="40" priority="78" operator="lessThan">
      <formula>1</formula>
    </cfRule>
  </conditionalFormatting>
  <conditionalFormatting sqref="E98:I98">
    <cfRule type="cellIs" dxfId="39" priority="73" operator="lessThan">
      <formula>1</formula>
    </cfRule>
    <cfRule type="cellIs" dxfId="38" priority="74" operator="lessThan">
      <formula>1</formula>
    </cfRule>
    <cfRule type="cellIs" dxfId="37" priority="75" operator="lessThan">
      <formula>1</formula>
    </cfRule>
  </conditionalFormatting>
  <conditionalFormatting sqref="E100:I100">
    <cfRule type="cellIs" dxfId="36" priority="70" operator="lessThan">
      <formula>1</formula>
    </cfRule>
    <cfRule type="cellIs" dxfId="35" priority="71" operator="lessThan">
      <formula>1</formula>
    </cfRule>
    <cfRule type="cellIs" dxfId="34" priority="72" operator="lessThan">
      <formula>1</formula>
    </cfRule>
  </conditionalFormatting>
  <conditionalFormatting sqref="E102:I102">
    <cfRule type="cellIs" dxfId="33" priority="67" operator="lessThan">
      <formula>1</formula>
    </cfRule>
    <cfRule type="cellIs" dxfId="32" priority="68" operator="lessThan">
      <formula>1</formula>
    </cfRule>
    <cfRule type="cellIs" dxfId="31" priority="69" operator="lessThan">
      <formula>1</formula>
    </cfRule>
  </conditionalFormatting>
  <conditionalFormatting sqref="E105:I105">
    <cfRule type="cellIs" dxfId="30" priority="64" operator="lessThan">
      <formula>1</formula>
    </cfRule>
    <cfRule type="cellIs" dxfId="29" priority="65" operator="lessThan">
      <formula>1</formula>
    </cfRule>
    <cfRule type="cellIs" dxfId="28" priority="66" operator="lessThan">
      <formula>1</formula>
    </cfRule>
  </conditionalFormatting>
  <conditionalFormatting sqref="E107:I107">
    <cfRule type="cellIs" dxfId="27" priority="61" operator="lessThan">
      <formula>1</formula>
    </cfRule>
    <cfRule type="cellIs" dxfId="26" priority="62" operator="lessThan">
      <formula>1</formula>
    </cfRule>
    <cfRule type="cellIs" dxfId="25" priority="63" operator="lessThan">
      <formula>1</formula>
    </cfRule>
  </conditionalFormatting>
  <conditionalFormatting sqref="E109:I109">
    <cfRule type="cellIs" dxfId="24" priority="58" operator="lessThan">
      <formula>1</formula>
    </cfRule>
    <cfRule type="cellIs" dxfId="23" priority="59" operator="lessThan">
      <formula>1</formula>
    </cfRule>
    <cfRule type="cellIs" dxfId="22" priority="60" operator="lessThan">
      <formula>1</formula>
    </cfRule>
  </conditionalFormatting>
  <conditionalFormatting sqref="E111:I111">
    <cfRule type="cellIs" dxfId="21" priority="55" operator="lessThan">
      <formula>1</formula>
    </cfRule>
    <cfRule type="cellIs" dxfId="20" priority="56" operator="lessThan">
      <formula>1</formula>
    </cfRule>
    <cfRule type="cellIs" dxfId="19" priority="57" operator="lessThan">
      <formula>1</formula>
    </cfRule>
  </conditionalFormatting>
  <conditionalFormatting sqref="E113:I113">
    <cfRule type="cellIs" dxfId="18" priority="52" operator="lessThan">
      <formula>1</formula>
    </cfRule>
    <cfRule type="cellIs" dxfId="17" priority="53" operator="lessThan">
      <formula>1</formula>
    </cfRule>
    <cfRule type="cellIs" dxfId="16" priority="54" operator="lessThan">
      <formula>1</formula>
    </cfRule>
  </conditionalFormatting>
  <conditionalFormatting sqref="E115:I115">
    <cfRule type="cellIs" dxfId="15" priority="49" operator="lessThan">
      <formula>1</formula>
    </cfRule>
    <cfRule type="cellIs" dxfId="14" priority="50" operator="lessThan">
      <formula>1</formula>
    </cfRule>
    <cfRule type="cellIs" dxfId="13" priority="51" operator="lessThan">
      <formula>1</formula>
    </cfRule>
  </conditionalFormatting>
  <conditionalFormatting sqref="E135:I135">
    <cfRule type="cellIs" dxfId="12" priority="25" operator="lessThan">
      <formula>1</formula>
    </cfRule>
    <cfRule type="cellIs" dxfId="11" priority="26" operator="lessThan">
      <formula>1</formula>
    </cfRule>
    <cfRule type="cellIs" dxfId="10" priority="27" operator="lessThan">
      <formula>1</formula>
    </cfRule>
  </conditionalFormatting>
  <conditionalFormatting sqref="E137:I137">
    <cfRule type="cellIs" dxfId="9" priority="22" operator="lessThan">
      <formula>1</formula>
    </cfRule>
    <cfRule type="cellIs" dxfId="8" priority="23" operator="lessThan">
      <formula>1</formula>
    </cfRule>
    <cfRule type="cellIs" dxfId="7" priority="24" operator="lessThan">
      <formula>1</formula>
    </cfRule>
  </conditionalFormatting>
  <conditionalFormatting sqref="E139:I139">
    <cfRule type="cellIs" dxfId="6" priority="19" operator="lessThan">
      <formula>1</formula>
    </cfRule>
    <cfRule type="cellIs" dxfId="5" priority="20" operator="lessThan">
      <formula>1</formula>
    </cfRule>
    <cfRule type="cellIs" dxfId="4" priority="21" operator="lessThan">
      <formula>1</formula>
    </cfRule>
  </conditionalFormatting>
  <conditionalFormatting sqref="F4">
    <cfRule type="cellIs" dxfId="3" priority="7" operator="lessThan">
      <formula>0.8</formula>
    </cfRule>
  </conditionalFormatting>
  <conditionalFormatting sqref="F5:F7 F9:F14">
    <cfRule type="cellIs" dxfId="2" priority="6" operator="lessThan">
      <formula>0.8</formula>
    </cfRule>
  </conditionalFormatting>
  <conditionalFormatting sqref="H4:H7 H9:H14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21</vt:i4>
      </vt:variant>
    </vt:vector>
  </HeadingPairs>
  <TitlesOfParts>
    <vt:vector size="22" baseType="lpstr">
      <vt:lpstr>UrenOverzicht</vt:lpstr>
      <vt:lpstr>Official_Uren_Anthony</vt:lpstr>
      <vt:lpstr>Official_Uren_Carlo</vt:lpstr>
      <vt:lpstr>Official_Uren_Harold</vt:lpstr>
      <vt:lpstr>Official_Uren_Kevin</vt:lpstr>
      <vt:lpstr>Official_Uren_Killian</vt:lpstr>
      <vt:lpstr>Official_Uren_Mack</vt:lpstr>
      <vt:lpstr>Official_Uren_Michiel</vt:lpstr>
      <vt:lpstr>Official_Uren_Roos</vt:lpstr>
      <vt:lpstr>Official_Uren_Sven</vt:lpstr>
      <vt:lpstr>Official_Uren_Zinedine</vt:lpstr>
      <vt:lpstr>Totaal_Overuren_Anthony</vt:lpstr>
      <vt:lpstr>Totaal_Overuren_Carlo</vt:lpstr>
      <vt:lpstr>Totaal_Overuren_Harold</vt:lpstr>
      <vt:lpstr>Totaal_Overuren_Kevin</vt:lpstr>
      <vt:lpstr>Totaal_Overuren_Kilian</vt:lpstr>
      <vt:lpstr>Totaal_Overuren_Mack</vt:lpstr>
      <vt:lpstr>Totaal_Overuren_Michiel</vt:lpstr>
      <vt:lpstr>Totaal_Overuren_Roos</vt:lpstr>
      <vt:lpstr>Totaal_Overuren_Sven</vt:lpstr>
      <vt:lpstr>Totaal_Overuren_Zinedine</vt:lpstr>
      <vt:lpstr>Totaal_Uren_in_week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2016-08-31T11:57:31Z</dcterms:created>
  <dcterms:modified xsi:type="dcterms:W3CDTF">2016-09-15T13:36:30Z</dcterms:modified>
</cp:coreProperties>
</file>