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ltion\Derde Jaar\GameLab 3 Mack\"/>
    </mc:Choice>
  </mc:AlternateContent>
  <bookViews>
    <workbookView xWindow="0" yWindow="0" windowWidth="24000" windowHeight="10320"/>
  </bookViews>
  <sheets>
    <sheet name="UrenOverzicht" sheetId="5" r:id="rId1"/>
  </sheets>
  <definedNames>
    <definedName name="Official_Uren_Anthony">UrenOverzicht!$J$59,UrenOverzicht!$J$83,UrenOverzicht!$J$107,UrenOverzicht!$J$131,UrenOverzicht!$J$155,UrenOverzicht!$J$179,UrenOverzicht!$J$203,UrenOverzicht!$J$227,UrenOverzicht!$J$251,UrenOverzicht!$J$275,UrenOverzicht!$J$299,UrenOverzicht!$J$323,UrenOverzicht!$J$347,UrenOverzicht!$J$371,UrenOverzicht!$J$395,UrenOverzicht!$J$419,UrenOverzicht!$J$443,UrenOverzicht!$J$467,UrenOverzicht!$J$491</definedName>
    <definedName name="Official_Uren_Carlo">UrenOverzicht!$J$67,UrenOverzicht!$J$91,UrenOverzicht!$J$115,UrenOverzicht!$J$139,UrenOverzicht!$J$163,UrenOverzicht!$J$187,UrenOverzicht!$J$211,UrenOverzicht!$J$235,UrenOverzicht!$J$259,UrenOverzicht!$J$283,UrenOverzicht!$J$307,UrenOverzicht!$J$331,UrenOverzicht!$J$355,UrenOverzicht!$J$379,UrenOverzicht!$J$403,UrenOverzicht!$J$427,UrenOverzicht!$J$451,UrenOverzicht!$J$475,UrenOverzicht!$J$499</definedName>
    <definedName name="Official_Uren_Harold">UrenOverzicht!$J$50,UrenOverzicht!$J$74,UrenOverzicht!$J$98,UrenOverzicht!$J$122,UrenOverzicht!$J$146,UrenOverzicht!$J$170,UrenOverzicht!$J$194,UrenOverzicht!$J$218,UrenOverzicht!$J$242,UrenOverzicht!$J$266,UrenOverzicht!$J$290,UrenOverzicht!$J$314,UrenOverzicht!$J$338,UrenOverzicht!$J$362,UrenOverzicht!$J$386,UrenOverzicht!$J$410,UrenOverzicht!$J$434,UrenOverzicht!$J$458,UrenOverzicht!$J$482</definedName>
    <definedName name="Official_Uren_Kevin">UrenOverzicht!$J$61,UrenOverzicht!$J$85,UrenOverzicht!$J$109,UrenOverzicht!$J$133,UrenOverzicht!$J$157,UrenOverzicht!$J$181,UrenOverzicht!$J$205,UrenOverzicht!$J$229,UrenOverzicht!$J$253,UrenOverzicht!$J$277,UrenOverzicht!$J$301,UrenOverzicht!$J$325,UrenOverzicht!$J$349,UrenOverzicht!$J$373,UrenOverzicht!$J$397,UrenOverzicht!$J$421,UrenOverzicht!$J$445,UrenOverzicht!$J$469,UrenOverzicht!$J$493</definedName>
    <definedName name="Official_Uren_Killian">UrenOverzicht!$J$63,UrenOverzicht!$J$87,UrenOverzicht!$J$111,UrenOverzicht!$J$135,UrenOverzicht!$J$159,UrenOverzicht!$J$183,UrenOverzicht!$J$207,UrenOverzicht!$J$231,UrenOverzicht!$J$255,UrenOverzicht!$J$279,UrenOverzicht!$J$303,UrenOverzicht!$J$327,UrenOverzicht!$J$351,UrenOverzicht!$J$375,UrenOverzicht!$J$399,UrenOverzicht!$J$423,UrenOverzicht!$J$447,UrenOverzicht!$J$471,UrenOverzicht!$J$495</definedName>
    <definedName name="Official_Uren_Mack">UrenOverzicht!$J$54,UrenOverzicht!$J$78,UrenOverzicht!$J$102,UrenOverzicht!$J$126,UrenOverzicht!$J$150,UrenOverzicht!$J$174,UrenOverzicht!$J$198,UrenOverzicht!$J$222,UrenOverzicht!$J$246,UrenOverzicht!$J$270,UrenOverzicht!$J$294,UrenOverzicht!$J$318,UrenOverzicht!$J$342,UrenOverzicht!$J$366,UrenOverzicht!$J$390,UrenOverzicht!$J$414,UrenOverzicht!$J$438,UrenOverzicht!$J$462,UrenOverzicht!$J$486</definedName>
    <definedName name="Official_Uren_Michiel">UrenOverzicht!$J$57,UrenOverzicht!$J$81,UrenOverzicht!$J$105,UrenOverzicht!$J$129,UrenOverzicht!$J$153,UrenOverzicht!$J$177,UrenOverzicht!$J$201,UrenOverzicht!$J$225,UrenOverzicht!$J$249,UrenOverzicht!$J$273,UrenOverzicht!$J$297,UrenOverzicht!$J$321,UrenOverzicht!$J$345,UrenOverzicht!$J$369,UrenOverzicht!$J$393,UrenOverzicht!$J$417,UrenOverzicht!$J$441,UrenOverzicht!$J$465,UrenOverzicht!$J$489</definedName>
    <definedName name="Official_Uren_Roos">UrenOverzicht!$J$377,UrenOverzicht!$J$401,UrenOverzicht!$J$353,UrenOverzicht!$J$329,UrenOverzicht!$J$305,UrenOverzicht!$J$281,UrenOverzicht!$J$257,UrenOverzicht!$J$233,UrenOverzicht!$J$209,UrenOverzicht!$J$185,UrenOverzicht!$J$161,UrenOverzicht!$J$137,UrenOverzicht!$J$113,UrenOverzicht!$J$89,UrenOverzicht!$J$65,UrenOverzicht!$J$425,UrenOverzicht!$J$449,UrenOverzicht!$J$473,UrenOverzicht!$J$497</definedName>
    <definedName name="Official_Uren_Sven">UrenOverzicht!$J$388,UrenOverzicht!$J$364,UrenOverzicht!$J$340,UrenOverzicht!$J$316,UrenOverzicht!$J$292,UrenOverzicht!$J$268,UrenOverzicht!$J$244,UrenOverzicht!$J$220,UrenOverzicht!$J$196,UrenOverzicht!$J$172,UrenOverzicht!$J$148,UrenOverzicht!$J$124,UrenOverzicht!$J$100,UrenOverzicht!$J$76,UrenOverzicht!$J$52,UrenOverzicht!$J$412,UrenOverzicht!$J$436,UrenOverzicht!$J$460,UrenOverzicht!$J$484</definedName>
    <definedName name="Official_Uren_Zinedine">UrenOverzicht!$J$48,UrenOverzicht!$J$72,UrenOverzicht!$J$96,UrenOverzicht!$J$120,UrenOverzicht!$J$144,UrenOverzicht!$J$168,UrenOverzicht!$J$192,UrenOverzicht!$J$216,UrenOverzicht!$J$240,UrenOverzicht!$J$264,UrenOverzicht!$J$288,UrenOverzicht!$J$312,UrenOverzicht!$J$336,UrenOverzicht!$J$360,UrenOverzicht!$J$384,UrenOverzicht!$J$408,UrenOverzicht!$J$432,UrenOverzicht!$J$456,UrenOverzicht!$J$480</definedName>
    <definedName name="Totaal_Overuren_Anthony">UrenOverzicht!$J$60,UrenOverzicht!$J$84,UrenOverzicht!$J$108,UrenOverzicht!$J$132,UrenOverzicht!$J$156,UrenOverzicht!$J$180,UrenOverzicht!$J$204,UrenOverzicht!$J$228,UrenOverzicht!$J$252,UrenOverzicht!$J$276,UrenOverzicht!$J$300,UrenOverzicht!$J$324,UrenOverzicht!$J$348,UrenOverzicht!$J$372,UrenOverzicht!$J$396,UrenOverzicht!$J$420,UrenOverzicht!$J$444,UrenOverzicht!$J$468,UrenOverzicht!$J$492</definedName>
    <definedName name="Totaal_Overuren_Carlo">UrenOverzicht!$J$140,UrenOverzicht!$J$116,UrenOverzicht!$J$92,UrenOverzicht!$J$68,UrenOverzicht!$J$164,UrenOverzicht!$J$188,UrenOverzicht!$J$212,UrenOverzicht!$J$236,UrenOverzicht!$J$260,UrenOverzicht!$J$284,UrenOverzicht!$J$308,UrenOverzicht!$J$332,UrenOverzicht!$J$356,UrenOverzicht!$J$380,UrenOverzicht!$J$403,UrenOverzicht!$J$428,UrenOverzicht!$J$452,UrenOverzicht!$J$476,UrenOverzicht!$J$500</definedName>
    <definedName name="Totaal_Overuren_Harold">UrenOverzicht!$J$51,UrenOverzicht!$J$75,UrenOverzicht!$J$99,UrenOverzicht!$J$123,UrenOverzicht!$J$147,UrenOverzicht!$J$171,UrenOverzicht!$J$195,UrenOverzicht!$J$219,UrenOverzicht!$J$243,UrenOverzicht!$J$267,UrenOverzicht!$J$291,UrenOverzicht!$J$315,UrenOverzicht!$J$339,UrenOverzicht!$J$363,UrenOverzicht!$J$387,UrenOverzicht!$J$411,UrenOverzicht!$J$435,UrenOverzicht!$J$459,UrenOverzicht!$J$483</definedName>
    <definedName name="Totaal_Overuren_Kevin">UrenOverzicht!$J$62,UrenOverzicht!$J$86,UrenOverzicht!$J$110,UrenOverzicht!$J$134,UrenOverzicht!$J$158,UrenOverzicht!$J$182,UrenOverzicht!$J$206,UrenOverzicht!$J$230,UrenOverzicht!$J$254,UrenOverzicht!$J$278,UrenOverzicht!$J$302,UrenOverzicht!$J$326,UrenOverzicht!$J$350,UrenOverzicht!$J$374,UrenOverzicht!$J$398,UrenOverzicht!$J$422,UrenOverzicht!$J$446,UrenOverzicht!$J$470,UrenOverzicht!$J$494</definedName>
    <definedName name="Totaal_Overuren_Kilian">UrenOverzicht!$J$64,UrenOverzicht!$J$88,UrenOverzicht!$J$112,UrenOverzicht!$J$136,UrenOverzicht!$J$160,UrenOverzicht!$J$184,UrenOverzicht!$J$208,UrenOverzicht!$J$232,UrenOverzicht!$J$256,UrenOverzicht!$J$280,UrenOverzicht!$J$304,UrenOverzicht!$J$328,UrenOverzicht!$J$352,UrenOverzicht!$J$376,UrenOverzicht!$J$400,UrenOverzicht!$J$424,UrenOverzicht!$J$448,UrenOverzicht!$J$472,UrenOverzicht!$J$496</definedName>
    <definedName name="Totaal_Overuren_Mack">UrenOverzicht!$J$127,UrenOverzicht!$J$103,UrenOverzicht!$J$79,UrenOverzicht!$J$55,UrenOverzicht!$J$151,UrenOverzicht!$J$175,UrenOverzicht!$J$199,UrenOverzicht!$J$223,UrenOverzicht!$J$247,UrenOverzicht!$J$271,UrenOverzicht!$J$295,UrenOverzicht!$J$319,UrenOverzicht!$J$343,UrenOverzicht!$J$367,UrenOverzicht!$J$391,UrenOverzicht!$J$415,UrenOverzicht!$J$439,UrenOverzicht!$J$463,UrenOverzicht!$J$487</definedName>
    <definedName name="Totaal_Overuren_Michiel">UrenOverzicht!$J$58,UrenOverzicht!$J$82,UrenOverzicht!$J$106,UrenOverzicht!$J$130,UrenOverzicht!$J$154,UrenOverzicht!$J$178,UrenOverzicht!$J$202,UrenOverzicht!$J$226,UrenOverzicht!$J$250,UrenOverzicht!$J$274,UrenOverzicht!$J$298,UrenOverzicht!$J$322,UrenOverzicht!$J$346,UrenOverzicht!$J$370,UrenOverzicht!$J$394,UrenOverzicht!$J$418,UrenOverzicht!$J$442,UrenOverzicht!$J$466,UrenOverzicht!$J$490</definedName>
    <definedName name="Totaal_Overuren_Roos">UrenOverzicht!$J$66,UrenOverzicht!$J$90,UrenOverzicht!$J$114,UrenOverzicht!$J$138,UrenOverzicht!$J$162,UrenOverzicht!$J$186,UrenOverzicht!$J$210,UrenOverzicht!$J$234,UrenOverzicht!$J$258,UrenOverzicht!$J$282,UrenOverzicht!$J$306,UrenOverzicht!$J$330,UrenOverzicht!$J$354,UrenOverzicht!$J$378,UrenOverzicht!$J$402,UrenOverzicht!$J$426,UrenOverzicht!$J$450,UrenOverzicht!$J$474,UrenOverzicht!$J$498</definedName>
    <definedName name="Totaal_Overuren_Sven">UrenOverzicht!$J$53,UrenOverzicht!$J$77,UrenOverzicht!$J$101,UrenOverzicht!$J$125,UrenOverzicht!$J$149,UrenOverzicht!$J$173,UrenOverzicht!$J$197,UrenOverzicht!$J$221,UrenOverzicht!$J$245,UrenOverzicht!$J$269,UrenOverzicht!$J$293,UrenOverzicht!$J$317,UrenOverzicht!$J$341,UrenOverzicht!$J$365,UrenOverzicht!$J$389,UrenOverzicht!$J$413,UrenOverzicht!$J$437,UrenOverzicht!$J$461,UrenOverzicht!$J$485</definedName>
    <definedName name="Totaal_Overuren_Zinedine">UrenOverzicht!$J$49,UrenOverzicht!$J$73,UrenOverzicht!$J$97,UrenOverzicht!$J$121,UrenOverzicht!$J$145,UrenOverzicht!$J$169,UrenOverzicht!$J$193,UrenOverzicht!$J$217,UrenOverzicht!$J$241,UrenOverzicht!$J$265,UrenOverzicht!$J$289,UrenOverzicht!$J$313,UrenOverzicht!$J$337,UrenOverzicht!$J$361,UrenOverzicht!$J$385,UrenOverzicht!$J$409,UrenOverzicht!$J$433,UrenOverzicht!$J$457,UrenOverzicht!$J$481</definedName>
    <definedName name="Totaal_Uren_in_week">UrenOverzicht!$K$46,UrenOverzicht!$K$70,UrenOverzicht!$K$94,UrenOverzicht!$K$118,UrenOverzicht!$K$142,UrenOverzicht!$K$166,UrenOverzicht!$K$190,UrenOverzicht!$K$214,UrenOverzicht!$K$238,UrenOverzicht!$K$262,UrenOverzicht!$K$286,UrenOverzicht!$K$310,UrenOverzicht!$K$334,UrenOverzicht!$K$358,UrenOverzicht!$K$382,UrenOverzicht!$K$406,UrenOverzicht!$K$430,UrenOverzicht!$K$454,UrenOverzicht!$K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0" i="5" l="1"/>
  <c r="J499" i="5"/>
  <c r="K499" i="5" s="1"/>
  <c r="J498" i="5"/>
  <c r="J497" i="5"/>
  <c r="K497" i="5" s="1"/>
  <c r="J496" i="5"/>
  <c r="J495" i="5"/>
  <c r="K495" i="5" s="1"/>
  <c r="J494" i="5"/>
  <c r="J493" i="5"/>
  <c r="K493" i="5" s="1"/>
  <c r="J492" i="5"/>
  <c r="J491" i="5"/>
  <c r="K491" i="5" s="1"/>
  <c r="J490" i="5"/>
  <c r="J489" i="5"/>
  <c r="K489" i="5" s="1"/>
  <c r="J487" i="5"/>
  <c r="J486" i="5"/>
  <c r="K486" i="5" s="1"/>
  <c r="J485" i="5"/>
  <c r="J484" i="5"/>
  <c r="K484" i="5" s="1"/>
  <c r="J483" i="5"/>
  <c r="J482" i="5"/>
  <c r="K482" i="5" s="1"/>
  <c r="J481" i="5"/>
  <c r="J480" i="5"/>
  <c r="K480" i="5" s="1"/>
  <c r="J476" i="5" l="1"/>
  <c r="J475" i="5"/>
  <c r="K475" i="5" s="1"/>
  <c r="J474" i="5"/>
  <c r="J473" i="5"/>
  <c r="K473" i="5" s="1"/>
  <c r="J472" i="5"/>
  <c r="J471" i="5"/>
  <c r="K471" i="5" s="1"/>
  <c r="J470" i="5"/>
  <c r="J469" i="5"/>
  <c r="K469" i="5" s="1"/>
  <c r="J468" i="5"/>
  <c r="J467" i="5"/>
  <c r="K467" i="5" s="1"/>
  <c r="J466" i="5"/>
  <c r="J465" i="5"/>
  <c r="K465" i="5" s="1"/>
  <c r="J463" i="5"/>
  <c r="J462" i="5"/>
  <c r="K462" i="5" s="1"/>
  <c r="J461" i="5"/>
  <c r="J460" i="5"/>
  <c r="K460" i="5" s="1"/>
  <c r="J459" i="5"/>
  <c r="J458" i="5"/>
  <c r="K458" i="5" s="1"/>
  <c r="J457" i="5"/>
  <c r="J456" i="5"/>
  <c r="K456" i="5" s="1"/>
  <c r="J452" i="5" l="1"/>
  <c r="J451" i="5"/>
  <c r="K451" i="5" s="1"/>
  <c r="J450" i="5"/>
  <c r="J449" i="5"/>
  <c r="K449" i="5" s="1"/>
  <c r="J448" i="5"/>
  <c r="J447" i="5"/>
  <c r="K447" i="5" s="1"/>
  <c r="J446" i="5"/>
  <c r="J445" i="5"/>
  <c r="K445" i="5" s="1"/>
  <c r="J444" i="5"/>
  <c r="J443" i="5"/>
  <c r="K443" i="5" s="1"/>
  <c r="J442" i="5"/>
  <c r="J441" i="5"/>
  <c r="K441" i="5" s="1"/>
  <c r="J439" i="5"/>
  <c r="J438" i="5"/>
  <c r="K438" i="5" s="1"/>
  <c r="J437" i="5"/>
  <c r="J436" i="5"/>
  <c r="K436" i="5" s="1"/>
  <c r="J435" i="5"/>
  <c r="J434" i="5"/>
  <c r="K434" i="5" s="1"/>
  <c r="J433" i="5"/>
  <c r="J432" i="5"/>
  <c r="K432" i="5" s="1"/>
  <c r="J428" i="5" l="1"/>
  <c r="J427" i="5"/>
  <c r="K427" i="5" s="1"/>
  <c r="J426" i="5"/>
  <c r="J425" i="5"/>
  <c r="K425" i="5" s="1"/>
  <c r="J424" i="5"/>
  <c r="J423" i="5"/>
  <c r="K423" i="5" s="1"/>
  <c r="J422" i="5"/>
  <c r="J421" i="5"/>
  <c r="K421" i="5" s="1"/>
  <c r="J420" i="5"/>
  <c r="J419" i="5"/>
  <c r="K419" i="5" s="1"/>
  <c r="J418" i="5"/>
  <c r="J417" i="5"/>
  <c r="K417" i="5" s="1"/>
  <c r="J415" i="5"/>
  <c r="J414" i="5"/>
  <c r="K414" i="5" s="1"/>
  <c r="J413" i="5"/>
  <c r="J412" i="5"/>
  <c r="K412" i="5" s="1"/>
  <c r="J411" i="5"/>
  <c r="J410" i="5"/>
  <c r="K410" i="5" s="1"/>
  <c r="J409" i="5"/>
  <c r="J408" i="5"/>
  <c r="K408" i="5" s="1"/>
  <c r="J404" i="5" l="1"/>
  <c r="J403" i="5"/>
  <c r="K403" i="5" s="1"/>
  <c r="J402" i="5"/>
  <c r="J401" i="5"/>
  <c r="K401" i="5" s="1"/>
  <c r="J400" i="5"/>
  <c r="J399" i="5"/>
  <c r="K399" i="5" s="1"/>
  <c r="J398" i="5"/>
  <c r="J397" i="5"/>
  <c r="K397" i="5" s="1"/>
  <c r="J396" i="5"/>
  <c r="J395" i="5"/>
  <c r="K395" i="5" s="1"/>
  <c r="J394" i="5"/>
  <c r="J393" i="5"/>
  <c r="K393" i="5" s="1"/>
  <c r="J391" i="5"/>
  <c r="J390" i="5"/>
  <c r="K390" i="5" s="1"/>
  <c r="J389" i="5"/>
  <c r="J388" i="5"/>
  <c r="K388" i="5" s="1"/>
  <c r="J387" i="5"/>
  <c r="J386" i="5"/>
  <c r="K386" i="5" s="1"/>
  <c r="J385" i="5"/>
  <c r="J384" i="5"/>
  <c r="K384" i="5" s="1"/>
  <c r="J380" i="5" l="1"/>
  <c r="J379" i="5"/>
  <c r="K379" i="5" s="1"/>
  <c r="J378" i="5"/>
  <c r="J377" i="5"/>
  <c r="K377" i="5" s="1"/>
  <c r="J376" i="5"/>
  <c r="J375" i="5"/>
  <c r="K375" i="5" s="1"/>
  <c r="J374" i="5"/>
  <c r="J373" i="5"/>
  <c r="K373" i="5" s="1"/>
  <c r="J372" i="5"/>
  <c r="J371" i="5"/>
  <c r="K371" i="5" s="1"/>
  <c r="J370" i="5"/>
  <c r="J369" i="5"/>
  <c r="K369" i="5" s="1"/>
  <c r="J367" i="5"/>
  <c r="J366" i="5"/>
  <c r="K366" i="5" s="1"/>
  <c r="J365" i="5"/>
  <c r="J364" i="5"/>
  <c r="K364" i="5" s="1"/>
  <c r="J363" i="5"/>
  <c r="J362" i="5"/>
  <c r="K362" i="5" s="1"/>
  <c r="J361" i="5"/>
  <c r="J360" i="5"/>
  <c r="K360" i="5" s="1"/>
  <c r="J356" i="5" l="1"/>
  <c r="J355" i="5"/>
  <c r="K355" i="5" s="1"/>
  <c r="J354" i="5"/>
  <c r="J353" i="5"/>
  <c r="K353" i="5" s="1"/>
  <c r="J352" i="5"/>
  <c r="J351" i="5"/>
  <c r="K351" i="5" s="1"/>
  <c r="J350" i="5"/>
  <c r="J349" i="5"/>
  <c r="K349" i="5" s="1"/>
  <c r="J348" i="5"/>
  <c r="J347" i="5"/>
  <c r="K347" i="5" s="1"/>
  <c r="J346" i="5"/>
  <c r="J345" i="5"/>
  <c r="K345" i="5" s="1"/>
  <c r="J343" i="5"/>
  <c r="J342" i="5"/>
  <c r="K342" i="5" s="1"/>
  <c r="J341" i="5"/>
  <c r="J340" i="5"/>
  <c r="K340" i="5" s="1"/>
  <c r="J339" i="5"/>
  <c r="J338" i="5"/>
  <c r="K338" i="5" s="1"/>
  <c r="J337" i="5"/>
  <c r="J336" i="5"/>
  <c r="K336" i="5" s="1"/>
  <c r="J332" i="5" l="1"/>
  <c r="J331" i="5"/>
  <c r="K331" i="5" s="1"/>
  <c r="J330" i="5"/>
  <c r="J329" i="5"/>
  <c r="K329" i="5" s="1"/>
  <c r="J328" i="5"/>
  <c r="J327" i="5"/>
  <c r="K327" i="5" s="1"/>
  <c r="J326" i="5"/>
  <c r="J325" i="5"/>
  <c r="K325" i="5" s="1"/>
  <c r="J324" i="5"/>
  <c r="J323" i="5"/>
  <c r="K323" i="5" s="1"/>
  <c r="J322" i="5"/>
  <c r="J321" i="5"/>
  <c r="K321" i="5" s="1"/>
  <c r="J319" i="5"/>
  <c r="J318" i="5"/>
  <c r="K318" i="5" s="1"/>
  <c r="J317" i="5"/>
  <c r="J316" i="5"/>
  <c r="K316" i="5" s="1"/>
  <c r="J315" i="5"/>
  <c r="J314" i="5"/>
  <c r="K314" i="5" s="1"/>
  <c r="J313" i="5"/>
  <c r="J312" i="5"/>
  <c r="K312" i="5" s="1"/>
  <c r="J308" i="5" l="1"/>
  <c r="J307" i="5"/>
  <c r="K307" i="5" s="1"/>
  <c r="J306" i="5"/>
  <c r="J305" i="5"/>
  <c r="K305" i="5" s="1"/>
  <c r="J304" i="5"/>
  <c r="J303" i="5"/>
  <c r="K303" i="5" s="1"/>
  <c r="J302" i="5"/>
  <c r="J301" i="5"/>
  <c r="K301" i="5" s="1"/>
  <c r="J300" i="5"/>
  <c r="J299" i="5"/>
  <c r="K299" i="5" s="1"/>
  <c r="J298" i="5"/>
  <c r="J297" i="5"/>
  <c r="K297" i="5" s="1"/>
  <c r="J295" i="5"/>
  <c r="J294" i="5"/>
  <c r="K294" i="5" s="1"/>
  <c r="J293" i="5"/>
  <c r="J292" i="5"/>
  <c r="K292" i="5" s="1"/>
  <c r="J291" i="5"/>
  <c r="J290" i="5"/>
  <c r="K290" i="5" s="1"/>
  <c r="J289" i="5"/>
  <c r="J288" i="5"/>
  <c r="K288" i="5" s="1"/>
  <c r="J284" i="5" l="1"/>
  <c r="J283" i="5"/>
  <c r="K283" i="5" s="1"/>
  <c r="J282" i="5"/>
  <c r="J281" i="5"/>
  <c r="K281" i="5" s="1"/>
  <c r="J280" i="5"/>
  <c r="J279" i="5"/>
  <c r="K279" i="5" s="1"/>
  <c r="J278" i="5"/>
  <c r="J277" i="5"/>
  <c r="K277" i="5" s="1"/>
  <c r="J276" i="5"/>
  <c r="J275" i="5"/>
  <c r="K275" i="5" s="1"/>
  <c r="J274" i="5"/>
  <c r="J273" i="5"/>
  <c r="K273" i="5" s="1"/>
  <c r="J271" i="5"/>
  <c r="J270" i="5"/>
  <c r="K270" i="5" s="1"/>
  <c r="J269" i="5"/>
  <c r="J268" i="5"/>
  <c r="K268" i="5" s="1"/>
  <c r="J267" i="5"/>
  <c r="J266" i="5"/>
  <c r="K266" i="5" s="1"/>
  <c r="J265" i="5"/>
  <c r="J264" i="5"/>
  <c r="K264" i="5" s="1"/>
  <c r="J260" i="5" l="1"/>
  <c r="J259" i="5"/>
  <c r="K259" i="5" s="1"/>
  <c r="J258" i="5"/>
  <c r="J257" i="5"/>
  <c r="K257" i="5" s="1"/>
  <c r="J256" i="5"/>
  <c r="J255" i="5"/>
  <c r="K255" i="5" s="1"/>
  <c r="J254" i="5"/>
  <c r="J253" i="5"/>
  <c r="K253" i="5" s="1"/>
  <c r="J252" i="5"/>
  <c r="J251" i="5"/>
  <c r="K251" i="5" s="1"/>
  <c r="J250" i="5"/>
  <c r="J249" i="5"/>
  <c r="K249" i="5" s="1"/>
  <c r="J247" i="5"/>
  <c r="J246" i="5"/>
  <c r="K246" i="5" s="1"/>
  <c r="J245" i="5"/>
  <c r="J244" i="5"/>
  <c r="K244" i="5" s="1"/>
  <c r="J243" i="5"/>
  <c r="J242" i="5"/>
  <c r="K242" i="5" s="1"/>
  <c r="J241" i="5"/>
  <c r="J240" i="5"/>
  <c r="K240" i="5" s="1"/>
  <c r="J236" i="5" l="1"/>
  <c r="J235" i="5"/>
  <c r="K235" i="5" s="1"/>
  <c r="J234" i="5"/>
  <c r="J233" i="5"/>
  <c r="K233" i="5" s="1"/>
  <c r="J232" i="5"/>
  <c r="J231" i="5"/>
  <c r="K231" i="5" s="1"/>
  <c r="J230" i="5"/>
  <c r="J229" i="5"/>
  <c r="K229" i="5" s="1"/>
  <c r="J228" i="5"/>
  <c r="J227" i="5"/>
  <c r="K227" i="5" s="1"/>
  <c r="J226" i="5"/>
  <c r="J225" i="5"/>
  <c r="K225" i="5" s="1"/>
  <c r="J223" i="5"/>
  <c r="J222" i="5"/>
  <c r="K222" i="5" s="1"/>
  <c r="J221" i="5"/>
  <c r="J220" i="5"/>
  <c r="K220" i="5" s="1"/>
  <c r="J219" i="5"/>
  <c r="J218" i="5"/>
  <c r="K218" i="5" s="1"/>
  <c r="J217" i="5"/>
  <c r="J216" i="5"/>
  <c r="K216" i="5" s="1"/>
  <c r="J212" i="5" l="1"/>
  <c r="J211" i="5"/>
  <c r="K211" i="5" s="1"/>
  <c r="J210" i="5"/>
  <c r="J209" i="5"/>
  <c r="K209" i="5" s="1"/>
  <c r="J208" i="5"/>
  <c r="J207" i="5"/>
  <c r="K207" i="5" s="1"/>
  <c r="J206" i="5"/>
  <c r="J205" i="5"/>
  <c r="K205" i="5" s="1"/>
  <c r="J204" i="5"/>
  <c r="J203" i="5"/>
  <c r="K203" i="5" s="1"/>
  <c r="J202" i="5"/>
  <c r="J201" i="5"/>
  <c r="K201" i="5" s="1"/>
  <c r="J199" i="5"/>
  <c r="J198" i="5"/>
  <c r="K198" i="5" s="1"/>
  <c r="J197" i="5"/>
  <c r="J196" i="5"/>
  <c r="K196" i="5" s="1"/>
  <c r="J195" i="5"/>
  <c r="J194" i="5"/>
  <c r="K194" i="5" s="1"/>
  <c r="J193" i="5"/>
  <c r="J192" i="5"/>
  <c r="K192" i="5" s="1"/>
  <c r="J188" i="5" l="1"/>
  <c r="J187" i="5"/>
  <c r="K187" i="5" s="1"/>
  <c r="J186" i="5"/>
  <c r="J185" i="5"/>
  <c r="K185" i="5" s="1"/>
  <c r="J184" i="5"/>
  <c r="J183" i="5"/>
  <c r="K183" i="5" s="1"/>
  <c r="J182" i="5"/>
  <c r="J181" i="5"/>
  <c r="K181" i="5" s="1"/>
  <c r="J180" i="5"/>
  <c r="J179" i="5"/>
  <c r="K179" i="5" s="1"/>
  <c r="J178" i="5"/>
  <c r="J177" i="5"/>
  <c r="K177" i="5" s="1"/>
  <c r="J175" i="5"/>
  <c r="J174" i="5"/>
  <c r="K174" i="5" s="1"/>
  <c r="J173" i="5"/>
  <c r="J172" i="5"/>
  <c r="K172" i="5" s="1"/>
  <c r="J171" i="5"/>
  <c r="J170" i="5"/>
  <c r="K170" i="5" s="1"/>
  <c r="J169" i="5"/>
  <c r="J168" i="5"/>
  <c r="K168" i="5" s="1"/>
  <c r="J164" i="5" l="1"/>
  <c r="J163" i="5"/>
  <c r="K163" i="5" s="1"/>
  <c r="J162" i="5"/>
  <c r="J161" i="5"/>
  <c r="K161" i="5" s="1"/>
  <c r="J160" i="5"/>
  <c r="J159" i="5"/>
  <c r="K159" i="5" s="1"/>
  <c r="J158" i="5"/>
  <c r="J157" i="5"/>
  <c r="K157" i="5" s="1"/>
  <c r="J156" i="5"/>
  <c r="J155" i="5"/>
  <c r="K155" i="5" s="1"/>
  <c r="J154" i="5"/>
  <c r="J153" i="5"/>
  <c r="K153" i="5" s="1"/>
  <c r="J151" i="5"/>
  <c r="J150" i="5"/>
  <c r="K150" i="5" s="1"/>
  <c r="J149" i="5"/>
  <c r="J148" i="5"/>
  <c r="K148" i="5" s="1"/>
  <c r="J147" i="5"/>
  <c r="J146" i="5"/>
  <c r="K146" i="5" s="1"/>
  <c r="J145" i="5"/>
  <c r="J144" i="5"/>
  <c r="K144" i="5" s="1"/>
  <c r="G15" i="5" l="1"/>
  <c r="B38" i="5" l="1"/>
  <c r="H13" i="5" s="1"/>
  <c r="J140" i="5"/>
  <c r="B42" i="5" s="1"/>
  <c r="H14" i="5" s="1"/>
  <c r="J139" i="5"/>
  <c r="K139" i="5" s="1"/>
  <c r="J138" i="5"/>
  <c r="J137" i="5"/>
  <c r="K137" i="5" s="1"/>
  <c r="J136" i="5"/>
  <c r="J135" i="5"/>
  <c r="K135" i="5" s="1"/>
  <c r="J134" i="5"/>
  <c r="J133" i="5"/>
  <c r="K133" i="5" s="1"/>
  <c r="J132" i="5"/>
  <c r="J131" i="5"/>
  <c r="K131" i="5" s="1"/>
  <c r="J130" i="5"/>
  <c r="J129" i="5"/>
  <c r="K129" i="5" s="1"/>
  <c r="J127" i="5"/>
  <c r="J126" i="5"/>
  <c r="K126" i="5" s="1"/>
  <c r="J125" i="5"/>
  <c r="J124" i="5"/>
  <c r="K124" i="5" s="1"/>
  <c r="J123" i="5"/>
  <c r="J122" i="5"/>
  <c r="K122" i="5" s="1"/>
  <c r="J121" i="5"/>
  <c r="J120" i="5"/>
  <c r="K120" i="5" s="1"/>
  <c r="J116" i="5"/>
  <c r="J115" i="5"/>
  <c r="K115" i="5" s="1"/>
  <c r="J114" i="5"/>
  <c r="J113" i="5"/>
  <c r="K113" i="5" s="1"/>
  <c r="J112" i="5"/>
  <c r="J111" i="5"/>
  <c r="K111" i="5" s="1"/>
  <c r="J110" i="5"/>
  <c r="J109" i="5"/>
  <c r="K109" i="5" s="1"/>
  <c r="J108" i="5"/>
  <c r="J107" i="5"/>
  <c r="K107" i="5" s="1"/>
  <c r="J106" i="5"/>
  <c r="J105" i="5"/>
  <c r="K105" i="5" s="1"/>
  <c r="J103" i="5"/>
  <c r="J102" i="5"/>
  <c r="K102" i="5" s="1"/>
  <c r="J101" i="5"/>
  <c r="J100" i="5"/>
  <c r="K100" i="5" s="1"/>
  <c r="J99" i="5"/>
  <c r="J98" i="5"/>
  <c r="K98" i="5" s="1"/>
  <c r="J97" i="5"/>
  <c r="J96" i="5"/>
  <c r="K96" i="5" s="1"/>
  <c r="J92" i="5"/>
  <c r="J91" i="5"/>
  <c r="K91" i="5" s="1"/>
  <c r="J90" i="5"/>
  <c r="J89" i="5"/>
  <c r="K89" i="5" s="1"/>
  <c r="J88" i="5"/>
  <c r="J87" i="5"/>
  <c r="K87" i="5" s="1"/>
  <c r="J86" i="5"/>
  <c r="J85" i="5"/>
  <c r="K85" i="5" s="1"/>
  <c r="J84" i="5"/>
  <c r="J83" i="5"/>
  <c r="K83" i="5" s="1"/>
  <c r="J82" i="5"/>
  <c r="J81" i="5"/>
  <c r="K81" i="5" s="1"/>
  <c r="J79" i="5"/>
  <c r="J78" i="5"/>
  <c r="K78" i="5" s="1"/>
  <c r="J77" i="5"/>
  <c r="J76" i="5"/>
  <c r="K76" i="5" s="1"/>
  <c r="J75" i="5"/>
  <c r="J74" i="5"/>
  <c r="K74" i="5" s="1"/>
  <c r="J73" i="5"/>
  <c r="J72" i="5"/>
  <c r="K72" i="5" s="1"/>
  <c r="S68" i="5"/>
  <c r="T67" i="5"/>
  <c r="S67" i="5"/>
  <c r="S66" i="5"/>
  <c r="S65" i="5"/>
  <c r="T65" i="5" s="1"/>
  <c r="S64" i="5"/>
  <c r="S63" i="5"/>
  <c r="T63" i="5" s="1"/>
  <c r="S62" i="5"/>
  <c r="S61" i="5"/>
  <c r="T61" i="5" s="1"/>
  <c r="S60" i="5"/>
  <c r="S59" i="5"/>
  <c r="T59" i="5" s="1"/>
  <c r="S58" i="5"/>
  <c r="S57" i="5"/>
  <c r="T57" i="5" s="1"/>
  <c r="S55" i="5"/>
  <c r="S54" i="5"/>
  <c r="T54" i="5" s="1"/>
  <c r="S53" i="5"/>
  <c r="S52" i="5"/>
  <c r="T52" i="5" s="1"/>
  <c r="S51" i="5"/>
  <c r="S50" i="5"/>
  <c r="T50" i="5" s="1"/>
  <c r="S49" i="5"/>
  <c r="S48" i="5"/>
  <c r="T48" i="5" s="1"/>
  <c r="J68" i="5"/>
  <c r="J67" i="5"/>
  <c r="K67" i="5" s="1"/>
  <c r="J66" i="5"/>
  <c r="J65" i="5"/>
  <c r="K65" i="5" s="1"/>
  <c r="J64" i="5"/>
  <c r="B34" i="5" s="1"/>
  <c r="H12" i="5" s="1"/>
  <c r="J63" i="5"/>
  <c r="K63" i="5" s="1"/>
  <c r="B32" i="5" l="1"/>
  <c r="B36" i="5"/>
  <c r="B40" i="5"/>
  <c r="B2" i="5"/>
  <c r="B18" i="5"/>
  <c r="H7" i="5" s="1"/>
  <c r="J62" i="5"/>
  <c r="B30" i="5" s="1"/>
  <c r="H11" i="5" s="1"/>
  <c r="J61" i="5"/>
  <c r="J60" i="5"/>
  <c r="B26" i="5" s="1"/>
  <c r="H10" i="5" s="1"/>
  <c r="J59" i="5"/>
  <c r="K59" i="5" s="1"/>
  <c r="J58" i="5"/>
  <c r="B22" i="5" s="1"/>
  <c r="H9" i="5" s="1"/>
  <c r="J57" i="5"/>
  <c r="J55" i="5"/>
  <c r="J54" i="5"/>
  <c r="J53" i="5"/>
  <c r="B14" i="5" s="1"/>
  <c r="H6" i="5" s="1"/>
  <c r="J52" i="5"/>
  <c r="K52" i="5" s="1"/>
  <c r="J51" i="5"/>
  <c r="B10" i="5" s="1"/>
  <c r="H5" i="5" s="1"/>
  <c r="J50" i="5"/>
  <c r="K50" i="5" s="1"/>
  <c r="J49" i="5"/>
  <c r="B6" i="5" s="1"/>
  <c r="H4" i="5" s="1"/>
  <c r="J48" i="5"/>
  <c r="K48" i="5" s="1"/>
  <c r="H15" i="5" l="1"/>
  <c r="F13" i="5"/>
  <c r="F12" i="5"/>
  <c r="F14" i="5"/>
  <c r="K61" i="5"/>
  <c r="B28" i="5"/>
  <c r="F11" i="5" s="1"/>
  <c r="K54" i="5"/>
  <c r="B16" i="5"/>
  <c r="F7" i="5" s="1"/>
  <c r="K57" i="5"/>
  <c r="B20" i="5"/>
  <c r="F9" i="5" s="1"/>
  <c r="B33" i="5"/>
  <c r="B37" i="5"/>
  <c r="B41" i="5"/>
  <c r="B8" i="5"/>
  <c r="F5" i="5" s="1"/>
  <c r="B4" i="5"/>
  <c r="F4" i="5" s="1"/>
  <c r="B24" i="5"/>
  <c r="F10" i="5" s="1"/>
  <c r="B12" i="5"/>
  <c r="F6" i="5" s="1"/>
  <c r="F15" i="5" l="1"/>
  <c r="B25" i="5"/>
  <c r="B13" i="5"/>
  <c r="B5" i="5"/>
  <c r="B9" i="5"/>
  <c r="B29" i="5"/>
  <c r="B17" i="5"/>
  <c r="B21" i="5"/>
</calcChain>
</file>

<file path=xl/sharedStrings.xml><?xml version="1.0" encoding="utf-8"?>
<sst xmlns="http://schemas.openxmlformats.org/spreadsheetml/2006/main" count="887" uniqueCount="52">
  <si>
    <t>Maandag</t>
  </si>
  <si>
    <t>Dinsdag</t>
  </si>
  <si>
    <t>Woensdag</t>
  </si>
  <si>
    <t>Donderdag</t>
  </si>
  <si>
    <t>Vrijdag</t>
  </si>
  <si>
    <t>Mack</t>
  </si>
  <si>
    <t>Zinedine</t>
  </si>
  <si>
    <t>Harold</t>
  </si>
  <si>
    <t>Sven</t>
  </si>
  <si>
    <t>Programmers</t>
  </si>
  <si>
    <t>Artists</t>
  </si>
  <si>
    <t>Michiel</t>
  </si>
  <si>
    <t>Anthony</t>
  </si>
  <si>
    <t>Kevin</t>
  </si>
  <si>
    <t>Overuren:</t>
  </si>
  <si>
    <t>Week 35</t>
  </si>
  <si>
    <t>Totaal officiële uren:</t>
  </si>
  <si>
    <t>Gemiste Uren</t>
  </si>
  <si>
    <t>Totaal Overuren</t>
  </si>
  <si>
    <t>Gemaakte Uren</t>
  </si>
  <si>
    <t>Totaal Uren in week:</t>
  </si>
  <si>
    <t>Totaal Uren gedraaid:</t>
  </si>
  <si>
    <t>Week 36</t>
  </si>
  <si>
    <t>Week 37</t>
  </si>
  <si>
    <t>Week 38</t>
  </si>
  <si>
    <t>Week ??</t>
  </si>
  <si>
    <t>Killian</t>
  </si>
  <si>
    <t>Roos</t>
  </si>
  <si>
    <t>Carlo</t>
  </si>
  <si>
    <t>Namen</t>
  </si>
  <si>
    <t>Percentages</t>
  </si>
  <si>
    <t>Overuren Gebruikt</t>
  </si>
  <si>
    <t>Overuren Over</t>
  </si>
  <si>
    <t>Gemiddeld:</t>
  </si>
  <si>
    <t>Week 39</t>
  </si>
  <si>
    <t>Week 40</t>
  </si>
  <si>
    <t>Week 41</t>
  </si>
  <si>
    <t>Week 43</t>
  </si>
  <si>
    <t>Week 44</t>
  </si>
  <si>
    <t>Kilian is back</t>
  </si>
  <si>
    <t>Kilian is weg</t>
  </si>
  <si>
    <t>Week 45</t>
  </si>
  <si>
    <t>Week 46</t>
  </si>
  <si>
    <t>16 uur voor de pig benis animaties (wel verdient)</t>
  </si>
  <si>
    <t>Week 47</t>
  </si>
  <si>
    <t>Week 48</t>
  </si>
  <si>
    <t>Week 49</t>
  </si>
  <si>
    <t>Week 50</t>
  </si>
  <si>
    <t>Week 51</t>
  </si>
  <si>
    <t>Week 02</t>
  </si>
  <si>
    <t>Week 03</t>
  </si>
  <si>
    <t>Week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</si>
</sst>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7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4" xfId="0" applyBorder="1"/>
    <xf numFmtId="0" fontId="0" fillId="3" borderId="4" xfId="0" applyFill="1" applyBorder="1"/>
    <xf numFmtId="0" fontId="4" fillId="5" borderId="6" xfId="0" applyFont="1" applyFill="1" applyBorder="1"/>
    <xf numFmtId="0" fontId="4" fillId="2" borderId="5" xfId="0" applyFont="1" applyFill="1" applyBorder="1"/>
    <xf numFmtId="0" fontId="0" fillId="3" borderId="7" xfId="0" applyFill="1" applyBorder="1"/>
    <xf numFmtId="0" fontId="1" fillId="7" borderId="0" xfId="0" applyFont="1" applyFill="1"/>
    <xf numFmtId="0" fontId="0" fillId="7" borderId="3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0" fillId="9" borderId="1" xfId="0" applyFill="1" applyBorder="1"/>
    <xf numFmtId="0" fontId="0" fillId="9" borderId="0" xfId="0" applyFill="1"/>
    <xf numFmtId="0" fontId="0" fillId="10" borderId="2" xfId="0" applyFill="1" applyBorder="1"/>
    <xf numFmtId="0" fontId="0" fillId="10" borderId="3" xfId="0" applyFill="1" applyBorder="1"/>
    <xf numFmtId="0" fontId="1" fillId="8" borderId="10" xfId="0" applyFont="1" applyFill="1" applyBorder="1"/>
    <xf numFmtId="0" fontId="0" fillId="8" borderId="11" xfId="0" applyFill="1" applyBorder="1"/>
    <xf numFmtId="0" fontId="3" fillId="6" borderId="12" xfId="0" applyFont="1" applyFill="1" applyBorder="1"/>
    <xf numFmtId="0" fontId="5" fillId="6" borderId="12" xfId="0" applyFont="1" applyFill="1" applyBorder="1"/>
    <xf numFmtId="0" fontId="4" fillId="5" borderId="0" xfId="0" applyFont="1" applyFill="1" applyBorder="1"/>
    <xf numFmtId="0" fontId="4" fillId="5" borderId="13" xfId="0" applyFont="1" applyFill="1" applyBorder="1"/>
    <xf numFmtId="0" fontId="0" fillId="0" borderId="14" xfId="0" applyBorder="1"/>
    <xf numFmtId="0" fontId="0" fillId="3" borderId="15" xfId="0" applyFill="1" applyBorder="1"/>
    <xf numFmtId="0" fontId="0" fillId="3" borderId="14" xfId="0" applyFill="1" applyBorder="1"/>
    <xf numFmtId="0" fontId="4" fillId="2" borderId="16" xfId="0" applyFont="1" applyFill="1" applyBorder="1"/>
    <xf numFmtId="0" fontId="0" fillId="4" borderId="0" xfId="0" applyFill="1" applyBorder="1"/>
    <xf numFmtId="0" fontId="0" fillId="6" borderId="0" xfId="0" applyFill="1" applyBorder="1"/>
    <xf numFmtId="0" fontId="2" fillId="6" borderId="17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21" xfId="0" applyFont="1" applyFill="1" applyBorder="1"/>
    <xf numFmtId="0" fontId="4" fillId="5" borderId="22" xfId="0" applyFont="1" applyFill="1" applyBorder="1"/>
    <xf numFmtId="0" fontId="3" fillId="6" borderId="23" xfId="0" applyFont="1" applyFill="1" applyBorder="1"/>
    <xf numFmtId="0" fontId="0" fillId="0" borderId="24" xfId="0" applyBorder="1"/>
    <xf numFmtId="0" fontId="0" fillId="6" borderId="23" xfId="0" applyFill="1" applyBorder="1"/>
    <xf numFmtId="0" fontId="0" fillId="3" borderId="25" xfId="0" applyFill="1" applyBorder="1"/>
    <xf numFmtId="0" fontId="0" fillId="4" borderId="23" xfId="0" applyFill="1" applyBorder="1"/>
    <xf numFmtId="0" fontId="0" fillId="3" borderId="24" xfId="0" applyFill="1" applyBorder="1"/>
    <xf numFmtId="0" fontId="4" fillId="2" borderId="26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6" borderId="30" xfId="0" applyFill="1" applyBorder="1"/>
    <xf numFmtId="0" fontId="0" fillId="4" borderId="31" xfId="0" applyFill="1" applyBorder="1"/>
    <xf numFmtId="0" fontId="0" fillId="6" borderId="32" xfId="0" applyFill="1" applyBorder="1"/>
    <xf numFmtId="9" fontId="10" fillId="13" borderId="33" xfId="1" applyFont="1" applyFill="1" applyBorder="1"/>
    <xf numFmtId="9" fontId="10" fillId="13" borderId="34" xfId="1" applyFont="1" applyFill="1" applyBorder="1"/>
    <xf numFmtId="9" fontId="10" fillId="13" borderId="35" xfId="1" applyFont="1" applyFill="1" applyBorder="1"/>
    <xf numFmtId="0" fontId="7" fillId="12" borderId="33" xfId="0" applyFont="1" applyFill="1" applyBorder="1"/>
    <xf numFmtId="0" fontId="7" fillId="12" borderId="34" xfId="0" applyFont="1" applyFill="1" applyBorder="1"/>
    <xf numFmtId="0" fontId="7" fillId="12" borderId="35" xfId="0" applyFont="1" applyFill="1" applyBorder="1"/>
    <xf numFmtId="0" fontId="8" fillId="11" borderId="36" xfId="0" applyFont="1" applyFill="1" applyBorder="1"/>
    <xf numFmtId="0" fontId="3" fillId="11" borderId="36" xfId="0" applyFont="1" applyFill="1" applyBorder="1"/>
    <xf numFmtId="0" fontId="11" fillId="14" borderId="36" xfId="0" applyFont="1" applyFill="1" applyBorder="1"/>
    <xf numFmtId="0" fontId="4" fillId="5" borderId="37" xfId="0" applyFont="1" applyFill="1" applyBorder="1"/>
    <xf numFmtId="0" fontId="0" fillId="0" borderId="38" xfId="0" applyBorder="1"/>
    <xf numFmtId="0" fontId="9" fillId="0" borderId="39" xfId="0" applyFont="1" applyBorder="1"/>
    <xf numFmtId="0" fontId="0" fillId="0" borderId="40" xfId="0" applyBorder="1"/>
    <xf numFmtId="0" fontId="9" fillId="0" borderId="41" xfId="0" applyFont="1" applyBorder="1"/>
    <xf numFmtId="0" fontId="0" fillId="0" borderId="42" xfId="0" applyBorder="1"/>
    <xf numFmtId="0" fontId="9" fillId="0" borderId="43" xfId="0" applyFont="1" applyBorder="1"/>
    <xf numFmtId="0" fontId="4" fillId="2" borderId="44" xfId="0" applyFont="1" applyFill="1" applyBorder="1"/>
    <xf numFmtId="0" fontId="0" fillId="0" borderId="45" xfId="0" applyBorder="1"/>
    <xf numFmtId="9" fontId="10" fillId="13" borderId="46" xfId="1" applyFont="1" applyFill="1" applyBorder="1"/>
    <xf numFmtId="0" fontId="7" fillId="12" borderId="46" xfId="0" applyFont="1" applyFill="1" applyBorder="1"/>
    <xf numFmtId="0" fontId="9" fillId="0" borderId="47" xfId="0" applyFont="1" applyBorder="1"/>
    <xf numFmtId="0" fontId="12" fillId="15" borderId="48" xfId="0" applyFont="1" applyFill="1" applyBorder="1"/>
    <xf numFmtId="9" fontId="12" fillId="15" borderId="48" xfId="0" applyNumberFormat="1" applyFont="1" applyFill="1" applyBorder="1"/>
    <xf numFmtId="0" fontId="7" fillId="0" borderId="0" xfId="0" applyFont="1"/>
    <xf numFmtId="0" fontId="13" fillId="0" borderId="0" xfId="0" applyFont="1"/>
  </cellXfs>
  <cellStyles count="2">
    <cellStyle name="Procent" xfId="1" builtinId="5"/>
    <cellStyle name="Standaard" xfId="0" builtinId="0"/>
  </cellStyles>
  <dxfs count="634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1"/>
  <sheetViews>
    <sheetView tabSelected="1" topLeftCell="A477" zoomScaleNormal="100" workbookViewId="0">
      <selection activeCell="M487" sqref="M487"/>
    </sheetView>
  </sheetViews>
  <sheetFormatPr defaultRowHeight="15" x14ac:dyDescent="0.25"/>
  <cols>
    <col min="1" max="1" width="25.140625" bestFit="1" customWidth="1"/>
    <col min="2" max="2" width="8.7109375" bestFit="1" customWidth="1"/>
    <col min="4" max="9" width="14.85546875" customWidth="1"/>
    <col min="10" max="10" width="25.28515625" bestFit="1" customWidth="1"/>
    <col min="11" max="11" width="5" bestFit="1" customWidth="1"/>
    <col min="13" max="18" width="14.85546875" customWidth="1"/>
    <col min="19" max="19" width="25.28515625" customWidth="1"/>
    <col min="20" max="20" width="3.5703125" bestFit="1" customWidth="1"/>
  </cols>
  <sheetData>
    <row r="1" spans="1:8" ht="15.75" thickBot="1" x14ac:dyDescent="0.3"/>
    <row r="2" spans="1:8" ht="24.75" thickTop="1" thickBot="1" x14ac:dyDescent="0.4">
      <c r="A2" s="16" t="s">
        <v>16</v>
      </c>
      <c r="B2" s="17">
        <f>SUM(Totaal_Uren_in_week)</f>
        <v>214</v>
      </c>
      <c r="E2" s="51" t="s">
        <v>29</v>
      </c>
      <c r="F2" s="52" t="s">
        <v>30</v>
      </c>
      <c r="G2" s="53" t="s">
        <v>31</v>
      </c>
      <c r="H2" s="53" t="s">
        <v>32</v>
      </c>
    </row>
    <row r="3" spans="1:8" ht="17.25" thickTop="1" thickBot="1" x14ac:dyDescent="0.3">
      <c r="A3" s="10" t="s">
        <v>6</v>
      </c>
      <c r="E3" s="54" t="s">
        <v>9</v>
      </c>
      <c r="F3" s="3" t="s">
        <v>9</v>
      </c>
      <c r="G3" s="3" t="s">
        <v>9</v>
      </c>
      <c r="H3" s="19" t="s">
        <v>9</v>
      </c>
    </row>
    <row r="4" spans="1:8" ht="15.75" thickBot="1" x14ac:dyDescent="0.3">
      <c r="A4" s="12" t="s">
        <v>19</v>
      </c>
      <c r="B4" s="13">
        <f>SUM(Official_Uren_Zinedine)</f>
        <v>191</v>
      </c>
      <c r="E4" s="55" t="s">
        <v>6</v>
      </c>
      <c r="F4" s="45">
        <f>SUM((B4+G4)/B2)</f>
        <v>0.90186915887850472</v>
      </c>
      <c r="G4" s="48">
        <v>2</v>
      </c>
      <c r="H4" s="56">
        <f>SUM(B6-G4)</f>
        <v>0</v>
      </c>
    </row>
    <row r="5" spans="1:8" ht="15.75" thickBot="1" x14ac:dyDescent="0.3">
      <c r="A5" s="6" t="s">
        <v>17</v>
      </c>
      <c r="B5" s="7">
        <f>SUM(B2)-SUM(B4)</f>
        <v>23</v>
      </c>
      <c r="E5" s="57" t="s">
        <v>7</v>
      </c>
      <c r="F5" s="46">
        <f>SUM((B8+G5)/B2)</f>
        <v>0.92523364485981308</v>
      </c>
      <c r="G5" s="49">
        <v>5</v>
      </c>
      <c r="H5" s="58">
        <f>SUM(B10-G5)</f>
        <v>0</v>
      </c>
    </row>
    <row r="6" spans="1:8" ht="15.75" thickBot="1" x14ac:dyDescent="0.3">
      <c r="A6" s="14" t="s">
        <v>18</v>
      </c>
      <c r="B6" s="15">
        <f>SUM(Totaal_Overuren_Zinedine)</f>
        <v>2</v>
      </c>
      <c r="E6" s="57" t="s">
        <v>8</v>
      </c>
      <c r="F6" s="46">
        <f>SUM((B12+G6)/B2)</f>
        <v>0.93457943925233644</v>
      </c>
      <c r="G6" s="49">
        <v>5</v>
      </c>
      <c r="H6" s="58">
        <f>SUM(B14-G6)</f>
        <v>2</v>
      </c>
    </row>
    <row r="7" spans="1:8" ht="16.5" thickTop="1" thickBot="1" x14ac:dyDescent="0.3">
      <c r="A7" s="10" t="s">
        <v>7</v>
      </c>
      <c r="B7" s="11"/>
      <c r="E7" s="59" t="s">
        <v>5</v>
      </c>
      <c r="F7" s="47">
        <f>SUM((B16+G7)/B2)</f>
        <v>0.85046728971962615</v>
      </c>
      <c r="G7" s="50">
        <v>1</v>
      </c>
      <c r="H7" s="60">
        <f>SUM(B18-G7)</f>
        <v>0</v>
      </c>
    </row>
    <row r="8" spans="1:8" ht="16.5" thickBot="1" x14ac:dyDescent="0.3">
      <c r="A8" s="12" t="s">
        <v>19</v>
      </c>
      <c r="B8" s="13">
        <f>SUM(Official_Uren_Harold)</f>
        <v>193</v>
      </c>
      <c r="E8" s="61" t="s">
        <v>10</v>
      </c>
      <c r="F8" s="4" t="s">
        <v>10</v>
      </c>
      <c r="G8" s="4" t="s">
        <v>10</v>
      </c>
      <c r="H8" s="23" t="s">
        <v>10</v>
      </c>
    </row>
    <row r="9" spans="1:8" ht="15.75" thickBot="1" x14ac:dyDescent="0.3">
      <c r="A9" s="6" t="s">
        <v>17</v>
      </c>
      <c r="B9" s="7">
        <f>SUM(B2)-SUM(B8)</f>
        <v>21</v>
      </c>
      <c r="E9" s="55" t="s">
        <v>11</v>
      </c>
      <c r="F9" s="45">
        <f>SUM((B20+G9)/B2)</f>
        <v>0.76168224299065423</v>
      </c>
      <c r="G9" s="48">
        <v>22</v>
      </c>
      <c r="H9" s="56">
        <f>SUM(B22-G9)</f>
        <v>0</v>
      </c>
    </row>
    <row r="10" spans="1:8" ht="15.75" thickBot="1" x14ac:dyDescent="0.3">
      <c r="A10" s="14" t="s">
        <v>18</v>
      </c>
      <c r="B10" s="15">
        <f>SUM(Totaal_Overuren_Harold)</f>
        <v>5</v>
      </c>
      <c r="E10" s="57" t="s">
        <v>12</v>
      </c>
      <c r="F10" s="46">
        <f>SUM((B24+G10)/B2)</f>
        <v>0.88785046728971961</v>
      </c>
      <c r="G10" s="49">
        <v>2</v>
      </c>
      <c r="H10" s="58">
        <f>SUM(B26-G10)</f>
        <v>0</v>
      </c>
    </row>
    <row r="11" spans="1:8" ht="15.75" thickTop="1" x14ac:dyDescent="0.25">
      <c r="A11" s="10" t="s">
        <v>8</v>
      </c>
      <c r="B11" s="11"/>
      <c r="E11" s="57" t="s">
        <v>13</v>
      </c>
      <c r="F11" s="46">
        <f>SUM((B28+G11)/B2)</f>
        <v>0.96261682242990654</v>
      </c>
      <c r="G11" s="49">
        <v>1</v>
      </c>
      <c r="H11" s="58">
        <f>SUM(B30-G11)</f>
        <v>4</v>
      </c>
    </row>
    <row r="12" spans="1:8" ht="15.75" thickBot="1" x14ac:dyDescent="0.3">
      <c r="A12" s="12" t="s">
        <v>19</v>
      </c>
      <c r="B12" s="13">
        <f>SUM(Official_Uren_Sven)</f>
        <v>195</v>
      </c>
      <c r="E12" s="57" t="s">
        <v>26</v>
      </c>
      <c r="F12" s="46">
        <f>SUM((B32+G12)/B2)</f>
        <v>0.96261682242990654</v>
      </c>
      <c r="G12" s="49">
        <v>9</v>
      </c>
      <c r="H12" s="58">
        <f>SUM(B34-G12)</f>
        <v>0</v>
      </c>
    </row>
    <row r="13" spans="1:8" ht="15.75" thickBot="1" x14ac:dyDescent="0.3">
      <c r="A13" s="6" t="s">
        <v>17</v>
      </c>
      <c r="B13" s="7">
        <f>SUM(B2)-SUM(B12)</f>
        <v>19</v>
      </c>
      <c r="E13" s="57" t="s">
        <v>27</v>
      </c>
      <c r="F13" s="46">
        <f>SUM((B36+G13)/B2)</f>
        <v>0.92990654205607481</v>
      </c>
      <c r="G13" s="49">
        <v>1</v>
      </c>
      <c r="H13" s="58">
        <f>SUM(B38-G13)</f>
        <v>0</v>
      </c>
    </row>
    <row r="14" spans="1:8" ht="15.75" thickBot="1" x14ac:dyDescent="0.3">
      <c r="A14" s="14" t="s">
        <v>18</v>
      </c>
      <c r="B14" s="15">
        <f>SUM(Totaal_Overuren_Sven)</f>
        <v>7</v>
      </c>
      <c r="E14" s="62" t="s">
        <v>28</v>
      </c>
      <c r="F14" s="63">
        <f>SUM((B40+G14)/B2)</f>
        <v>0.95327102803738317</v>
      </c>
      <c r="G14" s="64">
        <v>29</v>
      </c>
      <c r="H14" s="65">
        <f>SUM(B42-G14)</f>
        <v>0</v>
      </c>
    </row>
    <row r="15" spans="1:8" ht="16.5" thickTop="1" thickBot="1" x14ac:dyDescent="0.3">
      <c r="A15" s="10" t="s">
        <v>5</v>
      </c>
      <c r="B15" s="11"/>
      <c r="E15" s="66" t="s">
        <v>33</v>
      </c>
      <c r="F15" s="67">
        <f>AVERAGE(F4,F5,F6,F7,F9,F10,F11,F12,F13,F14)</f>
        <v>0.90700934579439241</v>
      </c>
      <c r="G15" s="66">
        <f>AVERAGE(G4,G5,G6,G7,G9,G10,G11,G12,G13,G14)</f>
        <v>7.7</v>
      </c>
      <c r="H15" s="66">
        <f>AVERAGE(H4,H5,H6,H7,H9,H10,H11,H12,H13,H14)</f>
        <v>0.6</v>
      </c>
    </row>
    <row r="16" spans="1:8" ht="15.75" thickBot="1" x14ac:dyDescent="0.3">
      <c r="A16" s="12" t="s">
        <v>19</v>
      </c>
      <c r="B16" s="13">
        <f>SUM(Official_Uren_Mack)</f>
        <v>181</v>
      </c>
    </row>
    <row r="17" spans="1:2" ht="15.75" thickBot="1" x14ac:dyDescent="0.3">
      <c r="A17" s="6" t="s">
        <v>17</v>
      </c>
      <c r="B17" s="7">
        <f>SUM(B2)-SUM(B16)</f>
        <v>33</v>
      </c>
    </row>
    <row r="18" spans="1:2" ht="15.75" thickBot="1" x14ac:dyDescent="0.3">
      <c r="A18" s="14" t="s">
        <v>18</v>
      </c>
      <c r="B18" s="15">
        <f>SUM(Totaal_Overuren_Mack)</f>
        <v>1</v>
      </c>
    </row>
    <row r="19" spans="1:2" ht="15.75" thickTop="1" x14ac:dyDescent="0.25">
      <c r="A19" s="10" t="s">
        <v>11</v>
      </c>
      <c r="B19" s="11"/>
    </row>
    <row r="20" spans="1:2" ht="15.75" thickBot="1" x14ac:dyDescent="0.3">
      <c r="A20" s="12" t="s">
        <v>19</v>
      </c>
      <c r="B20" s="13">
        <f>SUM(Official_Uren_Michiel)</f>
        <v>141</v>
      </c>
    </row>
    <row r="21" spans="1:2" ht="15.75" thickBot="1" x14ac:dyDescent="0.3">
      <c r="A21" s="6" t="s">
        <v>17</v>
      </c>
      <c r="B21" s="7">
        <f>SUM(B2)-SUM(B20)</f>
        <v>73</v>
      </c>
    </row>
    <row r="22" spans="1:2" ht="15.75" thickBot="1" x14ac:dyDescent="0.3">
      <c r="A22" s="14" t="s">
        <v>18</v>
      </c>
      <c r="B22" s="15">
        <f>SUM(Totaal_Overuren_Michiel)</f>
        <v>22</v>
      </c>
    </row>
    <row r="23" spans="1:2" ht="15.75" thickTop="1" x14ac:dyDescent="0.25">
      <c r="A23" s="10" t="s">
        <v>12</v>
      </c>
      <c r="B23" s="11"/>
    </row>
    <row r="24" spans="1:2" ht="15.75" thickBot="1" x14ac:dyDescent="0.3">
      <c r="A24" s="12" t="s">
        <v>19</v>
      </c>
      <c r="B24" s="13">
        <f>SUM(Official_Uren_Anthony)</f>
        <v>188</v>
      </c>
    </row>
    <row r="25" spans="1:2" ht="15.75" thickBot="1" x14ac:dyDescent="0.3">
      <c r="A25" s="6" t="s">
        <v>17</v>
      </c>
      <c r="B25" s="7">
        <f>SUM(B2)-SUM(B24)</f>
        <v>26</v>
      </c>
    </row>
    <row r="26" spans="1:2" ht="15.75" thickBot="1" x14ac:dyDescent="0.3">
      <c r="A26" s="14" t="s">
        <v>18</v>
      </c>
      <c r="B26" s="15">
        <f>SUM(Totaal_Overuren_Anthony)</f>
        <v>2</v>
      </c>
    </row>
    <row r="27" spans="1:2" ht="15.75" thickTop="1" x14ac:dyDescent="0.25">
      <c r="A27" s="10" t="s">
        <v>13</v>
      </c>
      <c r="B27" s="11"/>
    </row>
    <row r="28" spans="1:2" ht="15.75" thickBot="1" x14ac:dyDescent="0.3">
      <c r="A28" s="12" t="s">
        <v>19</v>
      </c>
      <c r="B28" s="13">
        <f>SUM(Official_Uren_Kevin)</f>
        <v>205</v>
      </c>
    </row>
    <row r="29" spans="1:2" ht="15.75" thickBot="1" x14ac:dyDescent="0.3">
      <c r="A29" s="6" t="s">
        <v>17</v>
      </c>
      <c r="B29" s="7">
        <f>SUM(B2)-SUM(B28)</f>
        <v>9</v>
      </c>
    </row>
    <row r="30" spans="1:2" x14ac:dyDescent="0.25">
      <c r="A30" s="9" t="s">
        <v>18</v>
      </c>
      <c r="B30" s="8">
        <f>SUM(Totaal_Overuren_Kevin)</f>
        <v>5</v>
      </c>
    </row>
    <row r="31" spans="1:2" x14ac:dyDescent="0.25">
      <c r="A31" s="10" t="s">
        <v>26</v>
      </c>
      <c r="B31" s="11"/>
    </row>
    <row r="32" spans="1:2" ht="15.75" thickBot="1" x14ac:dyDescent="0.3">
      <c r="A32" s="12" t="s">
        <v>19</v>
      </c>
      <c r="B32" s="13">
        <f>SUM(Official_Uren_Killian)</f>
        <v>197</v>
      </c>
    </row>
    <row r="33" spans="1:20" ht="15.75" thickBot="1" x14ac:dyDescent="0.3">
      <c r="A33" s="6" t="s">
        <v>17</v>
      </c>
      <c r="B33" s="7">
        <f>SUM(B2)-SUM(B32)</f>
        <v>17</v>
      </c>
    </row>
    <row r="34" spans="1:20" ht="15.75" thickBot="1" x14ac:dyDescent="0.3">
      <c r="A34" s="14" t="s">
        <v>18</v>
      </c>
      <c r="B34" s="15">
        <f>SUM(Totaal_Overuren_Kilian)</f>
        <v>9</v>
      </c>
    </row>
    <row r="35" spans="1:20" ht="15.75" thickTop="1" x14ac:dyDescent="0.25">
      <c r="A35" s="10" t="s">
        <v>27</v>
      </c>
      <c r="B35" s="11"/>
    </row>
    <row r="36" spans="1:20" ht="15.75" thickBot="1" x14ac:dyDescent="0.3">
      <c r="A36" s="12" t="s">
        <v>19</v>
      </c>
      <c r="B36" s="13">
        <f>SUM(Official_Uren_Roos)</f>
        <v>198</v>
      </c>
    </row>
    <row r="37" spans="1:20" ht="15.75" thickBot="1" x14ac:dyDescent="0.3">
      <c r="A37" s="6" t="s">
        <v>17</v>
      </c>
      <c r="B37" s="7">
        <f>SUM(B2)-SUM(B36)</f>
        <v>16</v>
      </c>
    </row>
    <row r="38" spans="1:20" x14ac:dyDescent="0.25">
      <c r="A38" s="9" t="s">
        <v>18</v>
      </c>
      <c r="B38" s="8">
        <f>SUM(Totaal_Overuren_Roos)</f>
        <v>1</v>
      </c>
    </row>
    <row r="39" spans="1:20" x14ac:dyDescent="0.25">
      <c r="A39" s="10" t="s">
        <v>28</v>
      </c>
      <c r="B39" s="11"/>
    </row>
    <row r="40" spans="1:20" ht="15.75" thickBot="1" x14ac:dyDescent="0.3">
      <c r="A40" s="12" t="s">
        <v>19</v>
      </c>
      <c r="B40" s="13">
        <f>SUM(Official_Uren_Carlo)</f>
        <v>175</v>
      </c>
    </row>
    <row r="41" spans="1:20" ht="15.75" thickBot="1" x14ac:dyDescent="0.3">
      <c r="A41" s="6" t="s">
        <v>17</v>
      </c>
      <c r="B41" s="7">
        <f>SUM(B2)-SUM(B40)</f>
        <v>39</v>
      </c>
    </row>
    <row r="42" spans="1:20" x14ac:dyDescent="0.25">
      <c r="A42" s="9" t="s">
        <v>18</v>
      </c>
      <c r="B42" s="8">
        <f>SUM(Totaal_Overuren_Carlo)</f>
        <v>29</v>
      </c>
    </row>
    <row r="46" spans="1:20" ht="27" thickBot="1" x14ac:dyDescent="0.45">
      <c r="D46" s="26" t="s">
        <v>15</v>
      </c>
      <c r="E46" s="27" t="s">
        <v>0</v>
      </c>
      <c r="F46" s="27" t="s">
        <v>1</v>
      </c>
      <c r="G46" s="27" t="s">
        <v>2</v>
      </c>
      <c r="H46" s="27" t="s">
        <v>3</v>
      </c>
      <c r="I46" s="28" t="s">
        <v>4</v>
      </c>
      <c r="J46" s="29" t="s">
        <v>20</v>
      </c>
      <c r="K46" s="30">
        <v>2</v>
      </c>
      <c r="M46" s="26" t="s">
        <v>25</v>
      </c>
      <c r="N46" s="27" t="s">
        <v>0</v>
      </c>
      <c r="O46" s="27" t="s">
        <v>1</v>
      </c>
      <c r="P46" s="27" t="s">
        <v>2</v>
      </c>
      <c r="Q46" s="27" t="s">
        <v>3</v>
      </c>
      <c r="R46" s="28" t="s">
        <v>4</v>
      </c>
      <c r="S46" s="29" t="s">
        <v>20</v>
      </c>
      <c r="T46" s="30">
        <v>0</v>
      </c>
    </row>
    <row r="47" spans="1:20" ht="19.5" thickBot="1" x14ac:dyDescent="0.35">
      <c r="D47" s="31" t="s">
        <v>9</v>
      </c>
      <c r="E47" s="3" t="s">
        <v>9</v>
      </c>
      <c r="F47" s="3" t="s">
        <v>9</v>
      </c>
      <c r="G47" s="3" t="s">
        <v>9</v>
      </c>
      <c r="H47" s="3" t="s">
        <v>9</v>
      </c>
      <c r="I47" s="19" t="s">
        <v>9</v>
      </c>
      <c r="J47" s="18" t="s">
        <v>21</v>
      </c>
      <c r="K47" s="32"/>
      <c r="M47" s="31" t="s">
        <v>9</v>
      </c>
      <c r="N47" s="3" t="s">
        <v>9</v>
      </c>
      <c r="O47" s="3" t="s">
        <v>9</v>
      </c>
      <c r="P47" s="3" t="s">
        <v>9</v>
      </c>
      <c r="Q47" s="3" t="s">
        <v>9</v>
      </c>
      <c r="R47" s="19" t="s">
        <v>9</v>
      </c>
      <c r="S47" s="18" t="s">
        <v>21</v>
      </c>
      <c r="T47" s="32"/>
    </row>
    <row r="48" spans="1:20" x14ac:dyDescent="0.25">
      <c r="D48" s="33" t="s">
        <v>6</v>
      </c>
      <c r="E48" s="1">
        <v>0</v>
      </c>
      <c r="F48" s="1">
        <v>0</v>
      </c>
      <c r="G48" s="1">
        <v>0</v>
      </c>
      <c r="H48" s="1">
        <v>2</v>
      </c>
      <c r="I48" s="20">
        <v>0</v>
      </c>
      <c r="J48" s="24">
        <f t="shared" ref="J48:J55" si="0">SUM(E48+F48+G48+H48+I48)</f>
        <v>2</v>
      </c>
      <c r="K48" s="34">
        <f>SUM(K46-J48)</f>
        <v>0</v>
      </c>
      <c r="M48" s="33" t="s">
        <v>6</v>
      </c>
      <c r="N48" s="1">
        <v>0</v>
      </c>
      <c r="O48" s="1">
        <v>0</v>
      </c>
      <c r="P48" s="1">
        <v>0</v>
      </c>
      <c r="Q48" s="1">
        <v>0</v>
      </c>
      <c r="R48" s="20">
        <v>0</v>
      </c>
      <c r="S48" s="24">
        <f t="shared" ref="S48:S55" si="1">SUM(N48+O48+P48+Q48+R48)</f>
        <v>0</v>
      </c>
      <c r="T48" s="34">
        <f>SUM(T46-S48)</f>
        <v>0</v>
      </c>
    </row>
    <row r="49" spans="4:20" ht="15.75" thickBot="1" x14ac:dyDescent="0.3">
      <c r="D49" s="35" t="s">
        <v>14</v>
      </c>
      <c r="E49" s="5"/>
      <c r="F49" s="5"/>
      <c r="G49" s="5"/>
      <c r="H49" s="5"/>
      <c r="I49" s="21"/>
      <c r="J49" s="25">
        <f t="shared" si="0"/>
        <v>0</v>
      </c>
      <c r="K49" s="36"/>
      <c r="M49" s="35" t="s">
        <v>14</v>
      </c>
      <c r="N49" s="5"/>
      <c r="O49" s="5"/>
      <c r="P49" s="5"/>
      <c r="Q49" s="5"/>
      <c r="R49" s="21"/>
      <c r="S49" s="25">
        <f t="shared" si="1"/>
        <v>0</v>
      </c>
      <c r="T49" s="36"/>
    </row>
    <row r="50" spans="4:20" ht="15.75" thickTop="1" x14ac:dyDescent="0.25">
      <c r="D50" s="33" t="s">
        <v>7</v>
      </c>
      <c r="E50" s="1">
        <v>0</v>
      </c>
      <c r="F50" s="1">
        <v>0</v>
      </c>
      <c r="G50" s="1">
        <v>0</v>
      </c>
      <c r="H50" s="1">
        <v>2</v>
      </c>
      <c r="I50" s="20">
        <v>0</v>
      </c>
      <c r="J50" s="24">
        <f t="shared" si="0"/>
        <v>2</v>
      </c>
      <c r="K50" s="34">
        <f>SUM(K46-J50)</f>
        <v>0</v>
      </c>
      <c r="M50" s="33" t="s">
        <v>7</v>
      </c>
      <c r="N50" s="1">
        <v>0</v>
      </c>
      <c r="O50" s="1">
        <v>0</v>
      </c>
      <c r="P50" s="1">
        <v>0</v>
      </c>
      <c r="Q50" s="1">
        <v>0</v>
      </c>
      <c r="R50" s="20">
        <v>0</v>
      </c>
      <c r="S50" s="24">
        <f t="shared" si="1"/>
        <v>0</v>
      </c>
      <c r="T50" s="34">
        <f>SUM(T46-S50)</f>
        <v>0</v>
      </c>
    </row>
    <row r="51" spans="4:20" ht="15.75" thickBot="1" x14ac:dyDescent="0.3">
      <c r="D51" s="35" t="s">
        <v>14</v>
      </c>
      <c r="E51" s="5"/>
      <c r="F51" s="5"/>
      <c r="G51" s="5"/>
      <c r="H51" s="5"/>
      <c r="I51" s="21"/>
      <c r="J51" s="25">
        <f t="shared" si="0"/>
        <v>0</v>
      </c>
      <c r="K51" s="36"/>
      <c r="M51" s="35" t="s">
        <v>14</v>
      </c>
      <c r="N51" s="5"/>
      <c r="O51" s="5"/>
      <c r="P51" s="5"/>
      <c r="Q51" s="5"/>
      <c r="R51" s="21"/>
      <c r="S51" s="25">
        <f t="shared" si="1"/>
        <v>0</v>
      </c>
      <c r="T51" s="36"/>
    </row>
    <row r="52" spans="4:20" ht="15.75" thickTop="1" x14ac:dyDescent="0.25">
      <c r="D52" s="33" t="s">
        <v>8</v>
      </c>
      <c r="E52" s="1">
        <v>0</v>
      </c>
      <c r="F52" s="1">
        <v>0</v>
      </c>
      <c r="G52" s="1">
        <v>0</v>
      </c>
      <c r="H52" s="1">
        <v>2</v>
      </c>
      <c r="I52" s="20">
        <v>0</v>
      </c>
      <c r="J52" s="24">
        <f t="shared" si="0"/>
        <v>2</v>
      </c>
      <c r="K52" s="34">
        <f>SUM(K46-J52)</f>
        <v>0</v>
      </c>
      <c r="M52" s="33" t="s">
        <v>8</v>
      </c>
      <c r="N52" s="1">
        <v>0</v>
      </c>
      <c r="O52" s="1">
        <v>0</v>
      </c>
      <c r="P52" s="1">
        <v>0</v>
      </c>
      <c r="Q52" s="1">
        <v>0</v>
      </c>
      <c r="R52" s="20">
        <v>0</v>
      </c>
      <c r="S52" s="24">
        <f t="shared" si="1"/>
        <v>0</v>
      </c>
      <c r="T52" s="34">
        <f>SUM(T46-S52)</f>
        <v>0</v>
      </c>
    </row>
    <row r="53" spans="4:20" ht="15.75" thickBot="1" x14ac:dyDescent="0.3">
      <c r="D53" s="35" t="s">
        <v>14</v>
      </c>
      <c r="E53" s="5"/>
      <c r="F53" s="5"/>
      <c r="G53" s="5"/>
      <c r="H53" s="5"/>
      <c r="I53" s="21"/>
      <c r="J53" s="25">
        <f t="shared" si="0"/>
        <v>0</v>
      </c>
      <c r="K53" s="36"/>
      <c r="M53" s="35" t="s">
        <v>14</v>
      </c>
      <c r="N53" s="5"/>
      <c r="O53" s="5"/>
      <c r="P53" s="5"/>
      <c r="Q53" s="5"/>
      <c r="R53" s="21"/>
      <c r="S53" s="25">
        <f t="shared" si="1"/>
        <v>0</v>
      </c>
      <c r="T53" s="36"/>
    </row>
    <row r="54" spans="4:20" ht="15.75" thickTop="1" x14ac:dyDescent="0.25">
      <c r="D54" s="33" t="s">
        <v>5</v>
      </c>
      <c r="E54" s="1">
        <v>0</v>
      </c>
      <c r="F54" s="1">
        <v>0</v>
      </c>
      <c r="G54" s="1">
        <v>0</v>
      </c>
      <c r="H54" s="1">
        <v>2</v>
      </c>
      <c r="I54" s="20">
        <v>0</v>
      </c>
      <c r="J54" s="24">
        <f t="shared" si="0"/>
        <v>2</v>
      </c>
      <c r="K54" s="34">
        <f>SUM(K46-J54)</f>
        <v>0</v>
      </c>
      <c r="M54" s="33" t="s">
        <v>5</v>
      </c>
      <c r="N54" s="1">
        <v>0</v>
      </c>
      <c r="O54" s="1">
        <v>0</v>
      </c>
      <c r="P54" s="1">
        <v>0</v>
      </c>
      <c r="Q54" s="1">
        <v>0</v>
      </c>
      <c r="R54" s="20">
        <v>0</v>
      </c>
      <c r="S54" s="24">
        <f t="shared" si="1"/>
        <v>0</v>
      </c>
      <c r="T54" s="34">
        <f>SUM(T46-S54)</f>
        <v>0</v>
      </c>
    </row>
    <row r="55" spans="4:20" ht="15.75" thickBot="1" x14ac:dyDescent="0.3">
      <c r="D55" s="37" t="s">
        <v>14</v>
      </c>
      <c r="E55" s="2"/>
      <c r="F55" s="2"/>
      <c r="G55" s="2"/>
      <c r="H55" s="2"/>
      <c r="I55" s="22"/>
      <c r="J55" s="25">
        <f t="shared" si="0"/>
        <v>0</v>
      </c>
      <c r="K55" s="36"/>
      <c r="M55" s="37" t="s">
        <v>14</v>
      </c>
      <c r="N55" s="2"/>
      <c r="O55" s="2"/>
      <c r="P55" s="2"/>
      <c r="Q55" s="2"/>
      <c r="R55" s="22"/>
      <c r="S55" s="25">
        <f t="shared" si="1"/>
        <v>0</v>
      </c>
      <c r="T55" s="36"/>
    </row>
    <row r="56" spans="4:20" ht="16.5" thickBot="1" x14ac:dyDescent="0.3">
      <c r="D56" s="38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23" t="s">
        <v>10</v>
      </c>
      <c r="J56" s="18" t="s">
        <v>21</v>
      </c>
      <c r="K56" s="34"/>
      <c r="M56" s="38" t="s">
        <v>10</v>
      </c>
      <c r="N56" s="4" t="s">
        <v>10</v>
      </c>
      <c r="O56" s="4" t="s">
        <v>10</v>
      </c>
      <c r="P56" s="4" t="s">
        <v>10</v>
      </c>
      <c r="Q56" s="4" t="s">
        <v>10</v>
      </c>
      <c r="R56" s="23" t="s">
        <v>10</v>
      </c>
      <c r="S56" s="18" t="s">
        <v>21</v>
      </c>
      <c r="T56" s="34"/>
    </row>
    <row r="57" spans="4:20" x14ac:dyDescent="0.25">
      <c r="D57" s="33" t="s">
        <v>11</v>
      </c>
      <c r="E57" s="1">
        <v>0</v>
      </c>
      <c r="F57" s="1">
        <v>0</v>
      </c>
      <c r="G57" s="1">
        <v>0</v>
      </c>
      <c r="H57" s="1">
        <v>2</v>
      </c>
      <c r="I57" s="20">
        <v>0</v>
      </c>
      <c r="J57" s="24">
        <f t="shared" ref="J57:J68" si="2">SUM(E57+F57+G57+H57+I57)</f>
        <v>2</v>
      </c>
      <c r="K57" s="34">
        <f>SUM(K46-J57)</f>
        <v>0</v>
      </c>
      <c r="M57" s="33" t="s">
        <v>11</v>
      </c>
      <c r="N57" s="1">
        <v>0</v>
      </c>
      <c r="O57" s="1">
        <v>0</v>
      </c>
      <c r="P57" s="1">
        <v>0</v>
      </c>
      <c r="Q57" s="1">
        <v>0</v>
      </c>
      <c r="R57" s="20">
        <v>0</v>
      </c>
      <c r="S57" s="24">
        <f t="shared" ref="S57:S68" si="3">SUM(N57+O57+P57+Q57+R57)</f>
        <v>0</v>
      </c>
      <c r="T57" s="34">
        <f>SUM(T46-S57)</f>
        <v>0</v>
      </c>
    </row>
    <row r="58" spans="4:20" ht="15.75" thickBot="1" x14ac:dyDescent="0.3">
      <c r="D58" s="35" t="s">
        <v>14</v>
      </c>
      <c r="E58" s="5"/>
      <c r="F58" s="5"/>
      <c r="G58" s="5"/>
      <c r="H58" s="5"/>
      <c r="I58" s="21"/>
      <c r="J58" s="25">
        <f t="shared" si="2"/>
        <v>0</v>
      </c>
      <c r="K58" s="36"/>
      <c r="M58" s="35" t="s">
        <v>14</v>
      </c>
      <c r="N58" s="5"/>
      <c r="O58" s="5"/>
      <c r="P58" s="5"/>
      <c r="Q58" s="5"/>
      <c r="R58" s="21"/>
      <c r="S58" s="25">
        <f t="shared" si="3"/>
        <v>0</v>
      </c>
      <c r="T58" s="36"/>
    </row>
    <row r="59" spans="4:20" ht="15.75" thickTop="1" x14ac:dyDescent="0.25">
      <c r="D59" s="33" t="s">
        <v>12</v>
      </c>
      <c r="E59" s="1">
        <v>0</v>
      </c>
      <c r="F59" s="1">
        <v>0</v>
      </c>
      <c r="G59" s="1">
        <v>0</v>
      </c>
      <c r="H59" s="1">
        <v>2</v>
      </c>
      <c r="I59" s="20">
        <v>0</v>
      </c>
      <c r="J59" s="24">
        <f t="shared" si="2"/>
        <v>2</v>
      </c>
      <c r="K59" s="34">
        <f>SUM(K46-J59)</f>
        <v>0</v>
      </c>
      <c r="M59" s="33" t="s">
        <v>12</v>
      </c>
      <c r="N59" s="1">
        <v>0</v>
      </c>
      <c r="O59" s="1">
        <v>0</v>
      </c>
      <c r="P59" s="1">
        <v>0</v>
      </c>
      <c r="Q59" s="1">
        <v>0</v>
      </c>
      <c r="R59" s="20">
        <v>0</v>
      </c>
      <c r="S59" s="24">
        <f t="shared" si="3"/>
        <v>0</v>
      </c>
      <c r="T59" s="34">
        <f>SUM(T46-S59)</f>
        <v>0</v>
      </c>
    </row>
    <row r="60" spans="4:20" ht="15.75" thickBot="1" x14ac:dyDescent="0.3">
      <c r="D60" s="35" t="s">
        <v>14</v>
      </c>
      <c r="E60" s="5"/>
      <c r="F60" s="5"/>
      <c r="G60" s="5"/>
      <c r="H60" s="5"/>
      <c r="I60" s="21"/>
      <c r="J60" s="25">
        <f t="shared" si="2"/>
        <v>0</v>
      </c>
      <c r="K60" s="36"/>
      <c r="M60" s="35" t="s">
        <v>14</v>
      </c>
      <c r="N60" s="5"/>
      <c r="O60" s="5"/>
      <c r="P60" s="5"/>
      <c r="Q60" s="5"/>
      <c r="R60" s="21"/>
      <c r="S60" s="25">
        <f t="shared" si="3"/>
        <v>0</v>
      </c>
      <c r="T60" s="36"/>
    </row>
    <row r="61" spans="4:20" ht="15.75" thickTop="1" x14ac:dyDescent="0.25">
      <c r="D61" s="33" t="s">
        <v>13</v>
      </c>
      <c r="E61" s="1">
        <v>0</v>
      </c>
      <c r="F61" s="1">
        <v>0</v>
      </c>
      <c r="G61" s="1">
        <v>0</v>
      </c>
      <c r="H61" s="1">
        <v>2</v>
      </c>
      <c r="I61" s="20">
        <v>0</v>
      </c>
      <c r="J61" s="24">
        <f t="shared" si="2"/>
        <v>2</v>
      </c>
      <c r="K61" s="34">
        <f>SUM(K46-J61)</f>
        <v>0</v>
      </c>
      <c r="M61" s="33" t="s">
        <v>13</v>
      </c>
      <c r="N61" s="1">
        <v>0</v>
      </c>
      <c r="O61" s="1">
        <v>0</v>
      </c>
      <c r="P61" s="1">
        <v>0</v>
      </c>
      <c r="Q61" s="1">
        <v>0</v>
      </c>
      <c r="R61" s="20">
        <v>0</v>
      </c>
      <c r="S61" s="24">
        <f t="shared" si="3"/>
        <v>0</v>
      </c>
      <c r="T61" s="34">
        <f>SUM(T46-S61)</f>
        <v>0</v>
      </c>
    </row>
    <row r="62" spans="4:20" ht="15.75" thickBot="1" x14ac:dyDescent="0.3">
      <c r="D62" s="35" t="s">
        <v>14</v>
      </c>
      <c r="E62" s="5"/>
      <c r="F62" s="5"/>
      <c r="G62" s="5"/>
      <c r="H62" s="5"/>
      <c r="I62" s="21"/>
      <c r="J62" s="44">
        <f t="shared" si="2"/>
        <v>0</v>
      </c>
      <c r="K62" s="36"/>
      <c r="M62" s="35" t="s">
        <v>14</v>
      </c>
      <c r="N62" s="5"/>
      <c r="O62" s="5"/>
      <c r="P62" s="5"/>
      <c r="Q62" s="5"/>
      <c r="R62" s="21"/>
      <c r="S62" s="44">
        <f t="shared" si="3"/>
        <v>0</v>
      </c>
      <c r="T62" s="36"/>
    </row>
    <row r="63" spans="4:20" ht="15.75" thickTop="1" x14ac:dyDescent="0.25">
      <c r="D63" s="33" t="s">
        <v>26</v>
      </c>
      <c r="E63" s="1">
        <v>0</v>
      </c>
      <c r="F63" s="1">
        <v>0</v>
      </c>
      <c r="G63" s="1">
        <v>0</v>
      </c>
      <c r="H63" s="1">
        <v>2</v>
      </c>
      <c r="I63" s="20">
        <v>0</v>
      </c>
      <c r="J63" s="24">
        <f t="shared" si="2"/>
        <v>2</v>
      </c>
      <c r="K63" s="34">
        <f>SUM(K46-J63)</f>
        <v>0</v>
      </c>
      <c r="M63" s="33" t="s">
        <v>26</v>
      </c>
      <c r="N63" s="1">
        <v>0</v>
      </c>
      <c r="O63" s="1">
        <v>0</v>
      </c>
      <c r="P63" s="1">
        <v>0</v>
      </c>
      <c r="Q63" s="1">
        <v>0</v>
      </c>
      <c r="R63" s="20">
        <v>0</v>
      </c>
      <c r="S63" s="24">
        <f t="shared" si="3"/>
        <v>0</v>
      </c>
      <c r="T63" s="34">
        <f>SUM(T46-S63)</f>
        <v>0</v>
      </c>
    </row>
    <row r="64" spans="4:20" ht="15.75" thickBot="1" x14ac:dyDescent="0.3">
      <c r="D64" s="35" t="s">
        <v>14</v>
      </c>
      <c r="E64" s="5"/>
      <c r="F64" s="5"/>
      <c r="G64" s="5"/>
      <c r="H64" s="5"/>
      <c r="I64" s="21"/>
      <c r="J64" s="44">
        <f t="shared" si="2"/>
        <v>0</v>
      </c>
      <c r="K64" s="36"/>
      <c r="M64" s="35" t="s">
        <v>14</v>
      </c>
      <c r="N64" s="5"/>
      <c r="O64" s="5"/>
      <c r="P64" s="5"/>
      <c r="Q64" s="5"/>
      <c r="R64" s="21"/>
      <c r="S64" s="44">
        <f t="shared" si="3"/>
        <v>0</v>
      </c>
      <c r="T64" s="36"/>
    </row>
    <row r="65" spans="4:20" ht="15.75" thickTop="1" x14ac:dyDescent="0.25">
      <c r="D65" s="33" t="s">
        <v>27</v>
      </c>
      <c r="E65" s="1">
        <v>0</v>
      </c>
      <c r="F65" s="1">
        <v>0</v>
      </c>
      <c r="G65" s="1">
        <v>0</v>
      </c>
      <c r="H65" s="1">
        <v>2</v>
      </c>
      <c r="I65" s="20">
        <v>0</v>
      </c>
      <c r="J65" s="24">
        <f t="shared" si="2"/>
        <v>2</v>
      </c>
      <c r="K65" s="34">
        <f>SUM(K46-J65)</f>
        <v>0</v>
      </c>
      <c r="M65" s="33" t="s">
        <v>27</v>
      </c>
      <c r="N65" s="1">
        <v>0</v>
      </c>
      <c r="O65" s="1">
        <v>0</v>
      </c>
      <c r="P65" s="1">
        <v>0</v>
      </c>
      <c r="Q65" s="1">
        <v>0</v>
      </c>
      <c r="R65" s="20">
        <v>0</v>
      </c>
      <c r="S65" s="24">
        <f t="shared" si="3"/>
        <v>0</v>
      </c>
      <c r="T65" s="34">
        <f>SUM(T46-S65)</f>
        <v>0</v>
      </c>
    </row>
    <row r="66" spans="4:20" ht="15.75" thickBot="1" x14ac:dyDescent="0.3">
      <c r="D66" s="35" t="s">
        <v>14</v>
      </c>
      <c r="E66" s="5"/>
      <c r="F66" s="5"/>
      <c r="G66" s="5"/>
      <c r="H66" s="5"/>
      <c r="I66" s="21"/>
      <c r="J66" s="44">
        <f t="shared" si="2"/>
        <v>0</v>
      </c>
      <c r="K66" s="36"/>
      <c r="M66" s="35" t="s">
        <v>14</v>
      </c>
      <c r="N66" s="5"/>
      <c r="O66" s="5"/>
      <c r="P66" s="5"/>
      <c r="Q66" s="5"/>
      <c r="R66" s="21"/>
      <c r="S66" s="44">
        <f t="shared" si="3"/>
        <v>0</v>
      </c>
      <c r="T66" s="36"/>
    </row>
    <row r="67" spans="4:20" ht="15.75" thickTop="1" x14ac:dyDescent="0.25">
      <c r="D67" s="33" t="s">
        <v>28</v>
      </c>
      <c r="E67" s="1">
        <v>0</v>
      </c>
      <c r="F67" s="1">
        <v>0</v>
      </c>
      <c r="G67" s="1">
        <v>0</v>
      </c>
      <c r="H67" s="1">
        <v>2</v>
      </c>
      <c r="I67" s="20">
        <v>0</v>
      </c>
      <c r="J67" s="24">
        <f t="shared" si="2"/>
        <v>2</v>
      </c>
      <c r="K67" s="34">
        <f>SUM(K46-J67)</f>
        <v>0</v>
      </c>
      <c r="M67" s="33" t="s">
        <v>28</v>
      </c>
      <c r="N67" s="1">
        <v>0</v>
      </c>
      <c r="O67" s="1">
        <v>0</v>
      </c>
      <c r="P67" s="1">
        <v>0</v>
      </c>
      <c r="Q67" s="1">
        <v>0</v>
      </c>
      <c r="R67" s="20">
        <v>0</v>
      </c>
      <c r="S67" s="24">
        <f t="shared" si="3"/>
        <v>0</v>
      </c>
      <c r="T67" s="34">
        <f>SUM(T46-S67)</f>
        <v>0</v>
      </c>
    </row>
    <row r="68" spans="4:20" ht="15.75" thickBot="1" x14ac:dyDescent="0.3">
      <c r="D68" s="39" t="s">
        <v>14</v>
      </c>
      <c r="E68" s="40"/>
      <c r="F68" s="40"/>
      <c r="G68" s="40"/>
      <c r="H68" s="40"/>
      <c r="I68" s="41"/>
      <c r="J68" s="42">
        <f t="shared" si="2"/>
        <v>0</v>
      </c>
      <c r="K68" s="43"/>
      <c r="M68" s="35" t="s">
        <v>14</v>
      </c>
      <c r="N68" s="5"/>
      <c r="O68" s="5"/>
      <c r="P68" s="5"/>
      <c r="Q68" s="5"/>
      <c r="R68" s="21"/>
      <c r="S68" s="42">
        <f t="shared" si="3"/>
        <v>0</v>
      </c>
      <c r="T68" s="43"/>
    </row>
    <row r="69" spans="4:20" ht="15.75" thickTop="1" x14ac:dyDescent="0.25"/>
    <row r="70" spans="4:20" ht="27" thickBot="1" x14ac:dyDescent="0.45">
      <c r="D70" s="26" t="s">
        <v>22</v>
      </c>
      <c r="E70" s="27" t="s">
        <v>0</v>
      </c>
      <c r="F70" s="27" t="s">
        <v>1</v>
      </c>
      <c r="G70" s="27" t="s">
        <v>2</v>
      </c>
      <c r="H70" s="27" t="s">
        <v>3</v>
      </c>
      <c r="I70" s="28" t="s">
        <v>4</v>
      </c>
      <c r="J70" s="29" t="s">
        <v>20</v>
      </c>
      <c r="K70" s="30">
        <v>12</v>
      </c>
    </row>
    <row r="71" spans="4:20" ht="19.5" thickBot="1" x14ac:dyDescent="0.35">
      <c r="D71" s="31" t="s">
        <v>9</v>
      </c>
      <c r="E71" s="3" t="s">
        <v>9</v>
      </c>
      <c r="F71" s="3" t="s">
        <v>9</v>
      </c>
      <c r="G71" s="3" t="s">
        <v>9</v>
      </c>
      <c r="H71" s="3" t="s">
        <v>9</v>
      </c>
      <c r="I71" s="19" t="s">
        <v>9</v>
      </c>
      <c r="J71" s="18" t="s">
        <v>21</v>
      </c>
      <c r="K71" s="32"/>
    </row>
    <row r="72" spans="4:20" x14ac:dyDescent="0.25">
      <c r="D72" s="33" t="s">
        <v>6</v>
      </c>
      <c r="E72" s="1">
        <v>2</v>
      </c>
      <c r="F72" s="1">
        <v>5</v>
      </c>
      <c r="G72" s="1">
        <v>3</v>
      </c>
      <c r="H72" s="1">
        <v>2</v>
      </c>
      <c r="I72" s="20">
        <v>0</v>
      </c>
      <c r="J72" s="24">
        <f t="shared" ref="J72:J79" si="4">SUM(E72+F72+G72+H72+I72)</f>
        <v>12</v>
      </c>
      <c r="K72" s="34">
        <f>SUM(K70-J72)</f>
        <v>0</v>
      </c>
    </row>
    <row r="73" spans="4:20" ht="15.75" thickBot="1" x14ac:dyDescent="0.3">
      <c r="D73" s="35" t="s">
        <v>14</v>
      </c>
      <c r="E73" s="5"/>
      <c r="F73" s="5"/>
      <c r="G73" s="5"/>
      <c r="H73" s="5"/>
      <c r="I73" s="21"/>
      <c r="J73" s="25">
        <f t="shared" si="4"/>
        <v>0</v>
      </c>
      <c r="K73" s="36"/>
    </row>
    <row r="74" spans="4:20" ht="15.75" thickTop="1" x14ac:dyDescent="0.25">
      <c r="D74" s="33" t="s">
        <v>7</v>
      </c>
      <c r="E74" s="1">
        <v>2</v>
      </c>
      <c r="F74" s="1">
        <v>5</v>
      </c>
      <c r="G74" s="1">
        <v>0</v>
      </c>
      <c r="H74" s="1">
        <v>2</v>
      </c>
      <c r="I74" s="20">
        <v>0</v>
      </c>
      <c r="J74" s="24">
        <f t="shared" si="4"/>
        <v>9</v>
      </c>
      <c r="K74" s="34">
        <f>SUM(K70-J74)</f>
        <v>3</v>
      </c>
    </row>
    <row r="75" spans="4:20" ht="15.75" thickBot="1" x14ac:dyDescent="0.3">
      <c r="D75" s="35" t="s">
        <v>14</v>
      </c>
      <c r="E75" s="5"/>
      <c r="F75" s="5"/>
      <c r="G75" s="5"/>
      <c r="H75" s="5"/>
      <c r="I75" s="21"/>
      <c r="J75" s="25">
        <f t="shared" si="4"/>
        <v>0</v>
      </c>
      <c r="K75" s="36"/>
    </row>
    <row r="76" spans="4:20" ht="15.75" thickTop="1" x14ac:dyDescent="0.25">
      <c r="D76" s="33" t="s">
        <v>8</v>
      </c>
      <c r="E76" s="1">
        <v>2</v>
      </c>
      <c r="F76" s="1">
        <v>5</v>
      </c>
      <c r="G76" s="1">
        <v>3</v>
      </c>
      <c r="H76" s="1">
        <v>2</v>
      </c>
      <c r="I76" s="20">
        <v>0</v>
      </c>
      <c r="J76" s="24">
        <f t="shared" si="4"/>
        <v>12</v>
      </c>
      <c r="K76" s="34">
        <f>SUM(K70-J76)</f>
        <v>0</v>
      </c>
    </row>
    <row r="77" spans="4:20" ht="15.75" thickBot="1" x14ac:dyDescent="0.3">
      <c r="D77" s="35" t="s">
        <v>14</v>
      </c>
      <c r="E77" s="5"/>
      <c r="F77" s="5"/>
      <c r="G77" s="5"/>
      <c r="H77" s="5"/>
      <c r="I77" s="21"/>
      <c r="J77" s="25">
        <f t="shared" si="4"/>
        <v>0</v>
      </c>
      <c r="K77" s="36"/>
    </row>
    <row r="78" spans="4:20" ht="15.75" thickTop="1" x14ac:dyDescent="0.25">
      <c r="D78" s="33" t="s">
        <v>5</v>
      </c>
      <c r="E78" s="1">
        <v>2</v>
      </c>
      <c r="F78" s="1">
        <v>5</v>
      </c>
      <c r="G78" s="1">
        <v>3</v>
      </c>
      <c r="H78" s="1">
        <v>2</v>
      </c>
      <c r="I78" s="20">
        <v>0</v>
      </c>
      <c r="J78" s="24">
        <f t="shared" si="4"/>
        <v>12</v>
      </c>
      <c r="K78" s="34">
        <f>SUM(K70-J78)</f>
        <v>0</v>
      </c>
    </row>
    <row r="79" spans="4:20" ht="15.75" thickBot="1" x14ac:dyDescent="0.3">
      <c r="D79" s="37" t="s">
        <v>14</v>
      </c>
      <c r="E79" s="2"/>
      <c r="F79" s="2"/>
      <c r="G79" s="2"/>
      <c r="H79" s="2"/>
      <c r="I79" s="22"/>
      <c r="J79" s="25">
        <f t="shared" si="4"/>
        <v>0</v>
      </c>
      <c r="K79" s="36"/>
    </row>
    <row r="80" spans="4:20" ht="16.5" thickBot="1" x14ac:dyDescent="0.3">
      <c r="D80" s="38" t="s">
        <v>10</v>
      </c>
      <c r="E80" s="4" t="s">
        <v>10</v>
      </c>
      <c r="F80" s="4" t="s">
        <v>10</v>
      </c>
      <c r="G80" s="4" t="s">
        <v>10</v>
      </c>
      <c r="H80" s="4" t="s">
        <v>10</v>
      </c>
      <c r="I80" s="23" t="s">
        <v>10</v>
      </c>
      <c r="J80" s="18" t="s">
        <v>21</v>
      </c>
      <c r="K80" s="34"/>
    </row>
    <row r="81" spans="4:11" x14ac:dyDescent="0.25">
      <c r="D81" s="33" t="s">
        <v>11</v>
      </c>
      <c r="E81" s="1">
        <v>0</v>
      </c>
      <c r="F81" s="1">
        <v>5</v>
      </c>
      <c r="G81" s="1">
        <v>3</v>
      </c>
      <c r="H81" s="1">
        <v>0</v>
      </c>
      <c r="I81" s="20">
        <v>0</v>
      </c>
      <c r="J81" s="24">
        <f t="shared" ref="J81:J92" si="5">SUM(E81+F81+G81+H81+I81)</f>
        <v>8</v>
      </c>
      <c r="K81" s="34">
        <f>SUM(K70-J81)</f>
        <v>4</v>
      </c>
    </row>
    <row r="82" spans="4:11" ht="15.75" thickBot="1" x14ac:dyDescent="0.3">
      <c r="D82" s="35" t="s">
        <v>14</v>
      </c>
      <c r="E82" s="5"/>
      <c r="F82" s="5"/>
      <c r="G82" s="5"/>
      <c r="H82" s="5">
        <v>1</v>
      </c>
      <c r="I82" s="21"/>
      <c r="J82" s="25">
        <f t="shared" si="5"/>
        <v>1</v>
      </c>
      <c r="K82" s="36"/>
    </row>
    <row r="83" spans="4:11" ht="15.75" thickTop="1" x14ac:dyDescent="0.25">
      <c r="D83" s="33" t="s">
        <v>12</v>
      </c>
      <c r="E83" s="1">
        <v>2</v>
      </c>
      <c r="F83" s="1">
        <v>5</v>
      </c>
      <c r="G83" s="1">
        <v>3</v>
      </c>
      <c r="H83" s="1">
        <v>2</v>
      </c>
      <c r="I83" s="20">
        <v>0</v>
      </c>
      <c r="J83" s="24">
        <f t="shared" si="5"/>
        <v>12</v>
      </c>
      <c r="K83" s="34">
        <f>SUM(K70-J83)</f>
        <v>0</v>
      </c>
    </row>
    <row r="84" spans="4:11" ht="15.75" thickBot="1" x14ac:dyDescent="0.3">
      <c r="D84" s="35" t="s">
        <v>14</v>
      </c>
      <c r="E84" s="5"/>
      <c r="F84" s="5"/>
      <c r="G84" s="5"/>
      <c r="H84" s="5"/>
      <c r="I84" s="21"/>
      <c r="J84" s="25">
        <f t="shared" si="5"/>
        <v>0</v>
      </c>
      <c r="K84" s="36"/>
    </row>
    <row r="85" spans="4:11" ht="15.75" thickTop="1" x14ac:dyDescent="0.25">
      <c r="D85" s="33" t="s">
        <v>13</v>
      </c>
      <c r="E85" s="1">
        <v>2</v>
      </c>
      <c r="F85" s="1">
        <v>5</v>
      </c>
      <c r="G85" s="1">
        <v>3</v>
      </c>
      <c r="H85" s="1">
        <v>2</v>
      </c>
      <c r="I85" s="20">
        <v>0</v>
      </c>
      <c r="J85" s="24">
        <f t="shared" si="5"/>
        <v>12</v>
      </c>
      <c r="K85" s="34">
        <f>SUM(K70-J85)</f>
        <v>0</v>
      </c>
    </row>
    <row r="86" spans="4:11" ht="15.75" thickBot="1" x14ac:dyDescent="0.3">
      <c r="D86" s="35" t="s">
        <v>14</v>
      </c>
      <c r="E86" s="5"/>
      <c r="F86" s="5"/>
      <c r="G86" s="5"/>
      <c r="H86" s="5"/>
      <c r="I86" s="21"/>
      <c r="J86" s="44">
        <f t="shared" si="5"/>
        <v>0</v>
      </c>
      <c r="K86" s="36"/>
    </row>
    <row r="87" spans="4:11" ht="15.75" thickTop="1" x14ac:dyDescent="0.25">
      <c r="D87" s="33" t="s">
        <v>26</v>
      </c>
      <c r="E87" s="1">
        <v>2</v>
      </c>
      <c r="F87" s="1">
        <v>4</v>
      </c>
      <c r="G87" s="1">
        <v>3</v>
      </c>
      <c r="H87" s="1">
        <v>2</v>
      </c>
      <c r="I87" s="20">
        <v>0</v>
      </c>
      <c r="J87" s="24">
        <f t="shared" si="5"/>
        <v>11</v>
      </c>
      <c r="K87" s="34">
        <f>SUM(K70-J87)</f>
        <v>1</v>
      </c>
    </row>
    <row r="88" spans="4:11" ht="15.75" thickBot="1" x14ac:dyDescent="0.3">
      <c r="D88" s="35" t="s">
        <v>14</v>
      </c>
      <c r="E88" s="5"/>
      <c r="F88" s="5"/>
      <c r="G88" s="5"/>
      <c r="H88" s="5"/>
      <c r="I88" s="21"/>
      <c r="J88" s="44">
        <f t="shared" si="5"/>
        <v>0</v>
      </c>
      <c r="K88" s="36"/>
    </row>
    <row r="89" spans="4:11" ht="15.75" thickTop="1" x14ac:dyDescent="0.25">
      <c r="D89" s="33" t="s">
        <v>27</v>
      </c>
      <c r="E89" s="1">
        <v>2</v>
      </c>
      <c r="F89" s="1">
        <v>5</v>
      </c>
      <c r="G89" s="1">
        <v>3</v>
      </c>
      <c r="H89" s="1">
        <v>2</v>
      </c>
      <c r="I89" s="20">
        <v>0</v>
      </c>
      <c r="J89" s="24">
        <f t="shared" si="5"/>
        <v>12</v>
      </c>
      <c r="K89" s="34">
        <f>SUM(K70-J89)</f>
        <v>0</v>
      </c>
    </row>
    <row r="90" spans="4:11" ht="15.75" thickBot="1" x14ac:dyDescent="0.3">
      <c r="D90" s="35" t="s">
        <v>14</v>
      </c>
      <c r="E90" s="5"/>
      <c r="F90" s="5"/>
      <c r="G90" s="5"/>
      <c r="H90" s="5"/>
      <c r="I90" s="21"/>
      <c r="J90" s="44">
        <f t="shared" si="5"/>
        <v>0</v>
      </c>
      <c r="K90" s="36"/>
    </row>
    <row r="91" spans="4:11" ht="15.75" thickTop="1" x14ac:dyDescent="0.25">
      <c r="D91" s="33" t="s">
        <v>28</v>
      </c>
      <c r="E91" s="1">
        <v>2</v>
      </c>
      <c r="F91" s="1">
        <v>5</v>
      </c>
      <c r="G91" s="1">
        <v>3</v>
      </c>
      <c r="H91" s="1">
        <v>2</v>
      </c>
      <c r="I91" s="20">
        <v>0</v>
      </c>
      <c r="J91" s="24">
        <f t="shared" si="5"/>
        <v>12</v>
      </c>
      <c r="K91" s="34">
        <f>SUM(K70-J91)</f>
        <v>0</v>
      </c>
    </row>
    <row r="92" spans="4:11" x14ac:dyDescent="0.25">
      <c r="D92" s="39" t="s">
        <v>14</v>
      </c>
      <c r="E92" s="40"/>
      <c r="F92" s="40"/>
      <c r="G92" s="40"/>
      <c r="H92" s="40">
        <v>1</v>
      </c>
      <c r="I92" s="41"/>
      <c r="J92" s="42">
        <f t="shared" si="5"/>
        <v>1</v>
      </c>
      <c r="K92" s="43"/>
    </row>
    <row r="94" spans="4:11" ht="27" thickBot="1" x14ac:dyDescent="0.45">
      <c r="D94" s="26" t="s">
        <v>23</v>
      </c>
      <c r="E94" s="27" t="s">
        <v>0</v>
      </c>
      <c r="F94" s="27" t="s">
        <v>1</v>
      </c>
      <c r="G94" s="27" t="s">
        <v>2</v>
      </c>
      <c r="H94" s="27" t="s">
        <v>3</v>
      </c>
      <c r="I94" s="28" t="s">
        <v>4</v>
      </c>
      <c r="J94" s="29" t="s">
        <v>20</v>
      </c>
      <c r="K94" s="30">
        <v>12</v>
      </c>
    </row>
    <row r="95" spans="4:11" ht="19.5" thickBot="1" x14ac:dyDescent="0.35">
      <c r="D95" s="31" t="s">
        <v>9</v>
      </c>
      <c r="E95" s="3" t="s">
        <v>9</v>
      </c>
      <c r="F95" s="3" t="s">
        <v>9</v>
      </c>
      <c r="G95" s="3" t="s">
        <v>9</v>
      </c>
      <c r="H95" s="3" t="s">
        <v>9</v>
      </c>
      <c r="I95" s="19" t="s">
        <v>9</v>
      </c>
      <c r="J95" s="18" t="s">
        <v>21</v>
      </c>
      <c r="K95" s="32"/>
    </row>
    <row r="96" spans="4:11" x14ac:dyDescent="0.25">
      <c r="D96" s="33" t="s">
        <v>6</v>
      </c>
      <c r="E96" s="1">
        <v>0</v>
      </c>
      <c r="F96" s="1">
        <v>5</v>
      </c>
      <c r="G96" s="1">
        <v>3</v>
      </c>
      <c r="H96" s="1">
        <v>2</v>
      </c>
      <c r="I96" s="20">
        <v>0</v>
      </c>
      <c r="J96" s="24">
        <f t="shared" ref="J96:J103" si="6">SUM(E96+F96+G96+H96+I96)</f>
        <v>10</v>
      </c>
      <c r="K96" s="34">
        <f>SUM(K94-J96)</f>
        <v>2</v>
      </c>
    </row>
    <row r="97" spans="4:11" ht="15.75" thickBot="1" x14ac:dyDescent="0.3">
      <c r="D97" s="35" t="s">
        <v>14</v>
      </c>
      <c r="E97" s="5">
        <v>2</v>
      </c>
      <c r="F97" s="5"/>
      <c r="G97" s="5"/>
      <c r="H97" s="5"/>
      <c r="I97" s="21"/>
      <c r="J97" s="25">
        <f t="shared" si="6"/>
        <v>2</v>
      </c>
      <c r="K97" s="36"/>
    </row>
    <row r="98" spans="4:11" ht="15.75" thickTop="1" x14ac:dyDescent="0.25">
      <c r="D98" s="33" t="s">
        <v>7</v>
      </c>
      <c r="E98" s="1">
        <v>2</v>
      </c>
      <c r="F98" s="1">
        <v>5</v>
      </c>
      <c r="G98" s="1">
        <v>3</v>
      </c>
      <c r="H98" s="1">
        <v>2</v>
      </c>
      <c r="I98" s="20">
        <v>0</v>
      </c>
      <c r="J98" s="24">
        <f t="shared" si="6"/>
        <v>12</v>
      </c>
      <c r="K98" s="34">
        <f>SUM(K94-J98)</f>
        <v>0</v>
      </c>
    </row>
    <row r="99" spans="4:11" ht="15.75" thickBot="1" x14ac:dyDescent="0.3">
      <c r="D99" s="35" t="s">
        <v>14</v>
      </c>
      <c r="E99" s="5"/>
      <c r="F99" s="5"/>
      <c r="G99" s="5"/>
      <c r="H99" s="5"/>
      <c r="I99" s="21"/>
      <c r="J99" s="25">
        <f t="shared" si="6"/>
        <v>0</v>
      </c>
      <c r="K99" s="36"/>
    </row>
    <row r="100" spans="4:11" ht="15.75" thickTop="1" x14ac:dyDescent="0.25">
      <c r="D100" s="33" t="s">
        <v>8</v>
      </c>
      <c r="E100" s="1">
        <v>2</v>
      </c>
      <c r="F100" s="1">
        <v>5</v>
      </c>
      <c r="G100" s="1">
        <v>3</v>
      </c>
      <c r="H100" s="1">
        <v>2</v>
      </c>
      <c r="I100" s="20">
        <v>0</v>
      </c>
      <c r="J100" s="24">
        <f t="shared" si="6"/>
        <v>12</v>
      </c>
      <c r="K100" s="34">
        <f>SUM(K94-J100)</f>
        <v>0</v>
      </c>
    </row>
    <row r="101" spans="4:11" ht="15.75" thickBot="1" x14ac:dyDescent="0.3">
      <c r="D101" s="35" t="s">
        <v>14</v>
      </c>
      <c r="E101" s="5"/>
      <c r="F101" s="5"/>
      <c r="G101" s="5"/>
      <c r="H101" s="5"/>
      <c r="I101" s="21"/>
      <c r="J101" s="25">
        <f t="shared" si="6"/>
        <v>0</v>
      </c>
      <c r="K101" s="36"/>
    </row>
    <row r="102" spans="4:11" ht="15.75" thickTop="1" x14ac:dyDescent="0.25">
      <c r="D102" s="33" t="s">
        <v>5</v>
      </c>
      <c r="E102" s="1">
        <v>2</v>
      </c>
      <c r="F102" s="1">
        <v>5</v>
      </c>
      <c r="G102" s="1">
        <v>3</v>
      </c>
      <c r="H102" s="1">
        <v>2</v>
      </c>
      <c r="I102" s="20">
        <v>0</v>
      </c>
      <c r="J102" s="24">
        <f t="shared" si="6"/>
        <v>12</v>
      </c>
      <c r="K102" s="34">
        <f>SUM(K94-J102)</f>
        <v>0</v>
      </c>
    </row>
    <row r="103" spans="4:11" ht="15.75" thickBot="1" x14ac:dyDescent="0.3">
      <c r="D103" s="37" t="s">
        <v>14</v>
      </c>
      <c r="E103" s="2"/>
      <c r="F103" s="2"/>
      <c r="G103" s="2"/>
      <c r="H103" s="2"/>
      <c r="I103" s="22"/>
      <c r="J103" s="25">
        <f t="shared" si="6"/>
        <v>0</v>
      </c>
      <c r="K103" s="36"/>
    </row>
    <row r="104" spans="4:11" ht="16.5" thickBot="1" x14ac:dyDescent="0.3">
      <c r="D104" s="38" t="s">
        <v>10</v>
      </c>
      <c r="E104" s="4" t="s">
        <v>10</v>
      </c>
      <c r="F104" s="4" t="s">
        <v>10</v>
      </c>
      <c r="G104" s="4" t="s">
        <v>10</v>
      </c>
      <c r="H104" s="4" t="s">
        <v>10</v>
      </c>
      <c r="I104" s="23" t="s">
        <v>10</v>
      </c>
      <c r="J104" s="18" t="s">
        <v>21</v>
      </c>
      <c r="K104" s="34"/>
    </row>
    <row r="105" spans="4:11" x14ac:dyDescent="0.25">
      <c r="D105" s="33" t="s">
        <v>11</v>
      </c>
      <c r="E105" s="1">
        <v>2</v>
      </c>
      <c r="F105" s="1">
        <v>3</v>
      </c>
      <c r="G105" s="1">
        <v>3</v>
      </c>
      <c r="H105" s="1">
        <v>0</v>
      </c>
      <c r="I105" s="20">
        <v>0</v>
      </c>
      <c r="J105" s="24">
        <f t="shared" ref="J105:J116" si="7">SUM(E105+F105+G105+H105+I105)</f>
        <v>8</v>
      </c>
      <c r="K105" s="34">
        <f>SUM(K94-J105)</f>
        <v>4</v>
      </c>
    </row>
    <row r="106" spans="4:11" ht="15.75" thickBot="1" x14ac:dyDescent="0.3">
      <c r="D106" s="35" t="s">
        <v>14</v>
      </c>
      <c r="E106" s="5"/>
      <c r="F106" s="5"/>
      <c r="G106" s="5"/>
      <c r="H106" s="5"/>
      <c r="I106" s="21"/>
      <c r="J106" s="25">
        <f t="shared" si="7"/>
        <v>0</v>
      </c>
      <c r="K106" s="36"/>
    </row>
    <row r="107" spans="4:11" ht="15.75" thickTop="1" x14ac:dyDescent="0.25">
      <c r="D107" s="33" t="s">
        <v>12</v>
      </c>
      <c r="E107" s="1">
        <v>2</v>
      </c>
      <c r="F107" s="1">
        <v>5</v>
      </c>
      <c r="G107" s="1">
        <v>3</v>
      </c>
      <c r="H107" s="1">
        <v>2</v>
      </c>
      <c r="I107" s="20">
        <v>0</v>
      </c>
      <c r="J107" s="24">
        <f t="shared" si="7"/>
        <v>12</v>
      </c>
      <c r="K107" s="34">
        <f>SUM(K94-J107)</f>
        <v>0</v>
      </c>
    </row>
    <row r="108" spans="4:11" ht="15.75" thickBot="1" x14ac:dyDescent="0.3">
      <c r="D108" s="35" t="s">
        <v>14</v>
      </c>
      <c r="E108" s="5"/>
      <c r="F108" s="5"/>
      <c r="G108" s="5"/>
      <c r="H108" s="5"/>
      <c r="I108" s="21"/>
      <c r="J108" s="25">
        <f t="shared" si="7"/>
        <v>0</v>
      </c>
      <c r="K108" s="36"/>
    </row>
    <row r="109" spans="4:11" ht="15.75" thickTop="1" x14ac:dyDescent="0.25">
      <c r="D109" s="33" t="s">
        <v>13</v>
      </c>
      <c r="E109" s="1">
        <v>2</v>
      </c>
      <c r="F109" s="1">
        <v>5</v>
      </c>
      <c r="G109" s="1">
        <v>3</v>
      </c>
      <c r="H109" s="1">
        <v>2</v>
      </c>
      <c r="I109" s="20">
        <v>0</v>
      </c>
      <c r="J109" s="24">
        <f t="shared" si="7"/>
        <v>12</v>
      </c>
      <c r="K109" s="34">
        <f>SUM(K94-J109)</f>
        <v>0</v>
      </c>
    </row>
    <row r="110" spans="4:11" ht="15.75" thickBot="1" x14ac:dyDescent="0.3">
      <c r="D110" s="35" t="s">
        <v>14</v>
      </c>
      <c r="E110" s="5"/>
      <c r="F110" s="5"/>
      <c r="G110" s="5"/>
      <c r="H110" s="5"/>
      <c r="I110" s="21"/>
      <c r="J110" s="44">
        <f t="shared" si="7"/>
        <v>0</v>
      </c>
      <c r="K110" s="36"/>
    </row>
    <row r="111" spans="4:11" ht="15.75" thickTop="1" x14ac:dyDescent="0.25">
      <c r="D111" s="33" t="s">
        <v>26</v>
      </c>
      <c r="E111" s="1">
        <v>2</v>
      </c>
      <c r="F111" s="1">
        <v>4</v>
      </c>
      <c r="G111" s="1">
        <v>3</v>
      </c>
      <c r="H111" s="1">
        <v>0</v>
      </c>
      <c r="I111" s="20">
        <v>0</v>
      </c>
      <c r="J111" s="24">
        <f t="shared" si="7"/>
        <v>9</v>
      </c>
      <c r="K111" s="34">
        <f>SUM(K94-J111)</f>
        <v>3</v>
      </c>
    </row>
    <row r="112" spans="4:11" ht="15.75" thickBot="1" x14ac:dyDescent="0.3">
      <c r="D112" s="35" t="s">
        <v>14</v>
      </c>
      <c r="E112" s="5"/>
      <c r="F112" s="5"/>
      <c r="G112" s="5"/>
      <c r="H112" s="5"/>
      <c r="I112" s="21"/>
      <c r="J112" s="44">
        <f t="shared" si="7"/>
        <v>0</v>
      </c>
      <c r="K112" s="36"/>
    </row>
    <row r="113" spans="4:11" ht="15.75" thickTop="1" x14ac:dyDescent="0.25">
      <c r="D113" s="33" t="s">
        <v>27</v>
      </c>
      <c r="E113" s="1">
        <v>2</v>
      </c>
      <c r="F113" s="1">
        <v>5</v>
      </c>
      <c r="G113" s="1">
        <v>3</v>
      </c>
      <c r="H113" s="1">
        <v>2</v>
      </c>
      <c r="I113" s="20">
        <v>0</v>
      </c>
      <c r="J113" s="24">
        <f t="shared" si="7"/>
        <v>12</v>
      </c>
      <c r="K113" s="34">
        <f>SUM(K94-J113)</f>
        <v>0</v>
      </c>
    </row>
    <row r="114" spans="4:11" ht="15.75" thickBot="1" x14ac:dyDescent="0.3">
      <c r="D114" s="35" t="s">
        <v>14</v>
      </c>
      <c r="E114" s="5"/>
      <c r="F114" s="5"/>
      <c r="G114" s="5"/>
      <c r="H114" s="5"/>
      <c r="I114" s="21"/>
      <c r="J114" s="44">
        <f t="shared" si="7"/>
        <v>0</v>
      </c>
      <c r="K114" s="36"/>
    </row>
    <row r="115" spans="4:11" ht="15.75" thickTop="1" x14ac:dyDescent="0.25">
      <c r="D115" s="33" t="s">
        <v>28</v>
      </c>
      <c r="E115" s="1">
        <v>2</v>
      </c>
      <c r="F115" s="1">
        <v>5</v>
      </c>
      <c r="G115" s="1">
        <v>3</v>
      </c>
      <c r="H115" s="1">
        <v>2</v>
      </c>
      <c r="I115" s="20">
        <v>0</v>
      </c>
      <c r="J115" s="24">
        <f t="shared" si="7"/>
        <v>12</v>
      </c>
      <c r="K115" s="34">
        <f>SUM(K94-J115)</f>
        <v>0</v>
      </c>
    </row>
    <row r="116" spans="4:11" x14ac:dyDescent="0.25">
      <c r="D116" s="39" t="s">
        <v>14</v>
      </c>
      <c r="E116" s="40"/>
      <c r="F116" s="40"/>
      <c r="G116" s="40"/>
      <c r="H116" s="40">
        <v>1</v>
      </c>
      <c r="I116" s="41"/>
      <c r="J116" s="42">
        <f t="shared" si="7"/>
        <v>1</v>
      </c>
      <c r="K116" s="43"/>
    </row>
    <row r="118" spans="4:11" ht="27" thickBot="1" x14ac:dyDescent="0.45">
      <c r="D118" s="26" t="s">
        <v>24</v>
      </c>
      <c r="E118" s="27" t="s">
        <v>0</v>
      </c>
      <c r="F118" s="27" t="s">
        <v>1</v>
      </c>
      <c r="G118" s="27" t="s">
        <v>2</v>
      </c>
      <c r="H118" s="27" t="s">
        <v>3</v>
      </c>
      <c r="I118" s="28" t="s">
        <v>4</v>
      </c>
      <c r="J118" s="29" t="s">
        <v>20</v>
      </c>
      <c r="K118" s="30">
        <v>11</v>
      </c>
    </row>
    <row r="119" spans="4:11" ht="19.5" thickBot="1" x14ac:dyDescent="0.35">
      <c r="D119" s="31" t="s">
        <v>9</v>
      </c>
      <c r="E119" s="3" t="s">
        <v>9</v>
      </c>
      <c r="F119" s="3" t="s">
        <v>9</v>
      </c>
      <c r="G119" s="3" t="s">
        <v>9</v>
      </c>
      <c r="H119" s="3" t="s">
        <v>9</v>
      </c>
      <c r="I119" s="19" t="s">
        <v>9</v>
      </c>
      <c r="J119" s="18" t="s">
        <v>21</v>
      </c>
      <c r="K119" s="32"/>
    </row>
    <row r="120" spans="4:11" x14ac:dyDescent="0.25">
      <c r="D120" s="33" t="s">
        <v>6</v>
      </c>
      <c r="E120" s="1">
        <v>2</v>
      </c>
      <c r="F120" s="1">
        <v>4</v>
      </c>
      <c r="G120" s="1">
        <v>3</v>
      </c>
      <c r="H120" s="1">
        <v>0</v>
      </c>
      <c r="I120" s="20">
        <v>0</v>
      </c>
      <c r="J120" s="24">
        <f t="shared" ref="J120:J127" si="8">SUM(E120+F120+G120+H120+I120)</f>
        <v>9</v>
      </c>
      <c r="K120" s="34">
        <f>SUM(K118-J120)</f>
        <v>2</v>
      </c>
    </row>
    <row r="121" spans="4:11" ht="15.75" thickBot="1" x14ac:dyDescent="0.3">
      <c r="D121" s="35" t="s">
        <v>14</v>
      </c>
      <c r="E121" s="5"/>
      <c r="F121" s="5"/>
      <c r="G121" s="5"/>
      <c r="H121" s="5"/>
      <c r="I121" s="21"/>
      <c r="J121" s="25">
        <f t="shared" si="8"/>
        <v>0</v>
      </c>
      <c r="K121" s="36"/>
    </row>
    <row r="122" spans="4:11" ht="15.75" thickTop="1" x14ac:dyDescent="0.25">
      <c r="D122" s="33" t="s">
        <v>7</v>
      </c>
      <c r="E122" s="1">
        <v>2</v>
      </c>
      <c r="F122" s="1">
        <v>4</v>
      </c>
      <c r="G122" s="1">
        <v>3</v>
      </c>
      <c r="H122" s="1">
        <v>2</v>
      </c>
      <c r="I122" s="20">
        <v>0</v>
      </c>
      <c r="J122" s="24">
        <f t="shared" si="8"/>
        <v>11</v>
      </c>
      <c r="K122" s="34">
        <f>SUM(K118-J122)</f>
        <v>0</v>
      </c>
    </row>
    <row r="123" spans="4:11" ht="15.75" thickBot="1" x14ac:dyDescent="0.3">
      <c r="D123" s="35" t="s">
        <v>14</v>
      </c>
      <c r="E123" s="5"/>
      <c r="F123" s="5"/>
      <c r="G123" s="5"/>
      <c r="H123" s="5"/>
      <c r="I123" s="21"/>
      <c r="J123" s="25">
        <f t="shared" si="8"/>
        <v>0</v>
      </c>
      <c r="K123" s="36"/>
    </row>
    <row r="124" spans="4:11" ht="15.75" thickTop="1" x14ac:dyDescent="0.25">
      <c r="D124" s="33" t="s">
        <v>8</v>
      </c>
      <c r="E124" s="1">
        <v>2</v>
      </c>
      <c r="F124" s="1">
        <v>4</v>
      </c>
      <c r="G124" s="1">
        <v>3</v>
      </c>
      <c r="H124" s="1">
        <v>2</v>
      </c>
      <c r="I124" s="20">
        <v>0</v>
      </c>
      <c r="J124" s="24">
        <f t="shared" si="8"/>
        <v>11</v>
      </c>
      <c r="K124" s="34">
        <f>SUM(K118-J124)</f>
        <v>0</v>
      </c>
    </row>
    <row r="125" spans="4:11" ht="15.75" thickBot="1" x14ac:dyDescent="0.3">
      <c r="D125" s="35" t="s">
        <v>14</v>
      </c>
      <c r="E125" s="5"/>
      <c r="F125" s="5"/>
      <c r="G125" s="5"/>
      <c r="H125" s="5"/>
      <c r="I125" s="21"/>
      <c r="J125" s="25">
        <f t="shared" si="8"/>
        <v>0</v>
      </c>
      <c r="K125" s="36"/>
    </row>
    <row r="126" spans="4:11" ht="15.75" thickTop="1" x14ac:dyDescent="0.25">
      <c r="D126" s="33" t="s">
        <v>5</v>
      </c>
      <c r="E126" s="1">
        <v>2</v>
      </c>
      <c r="F126" s="1">
        <v>4</v>
      </c>
      <c r="G126" s="1">
        <v>3</v>
      </c>
      <c r="H126" s="1">
        <v>2</v>
      </c>
      <c r="I126" s="20">
        <v>0</v>
      </c>
      <c r="J126" s="24">
        <f t="shared" si="8"/>
        <v>11</v>
      </c>
      <c r="K126" s="34">
        <f>SUM(K118-J126)</f>
        <v>0</v>
      </c>
    </row>
    <row r="127" spans="4:11" ht="15.75" thickBot="1" x14ac:dyDescent="0.3">
      <c r="D127" s="37" t="s">
        <v>14</v>
      </c>
      <c r="E127" s="2"/>
      <c r="F127" s="2"/>
      <c r="G127" s="2"/>
      <c r="H127" s="2"/>
      <c r="I127" s="22"/>
      <c r="J127" s="25">
        <f t="shared" si="8"/>
        <v>0</v>
      </c>
      <c r="K127" s="36"/>
    </row>
    <row r="128" spans="4:11" ht="16.5" thickBot="1" x14ac:dyDescent="0.3">
      <c r="D128" s="38" t="s">
        <v>10</v>
      </c>
      <c r="E128" s="4" t="s">
        <v>10</v>
      </c>
      <c r="F128" s="4" t="s">
        <v>10</v>
      </c>
      <c r="G128" s="4" t="s">
        <v>10</v>
      </c>
      <c r="H128" s="4" t="s">
        <v>10</v>
      </c>
      <c r="I128" s="23" t="s">
        <v>10</v>
      </c>
      <c r="J128" s="18" t="s">
        <v>21</v>
      </c>
      <c r="K128" s="34"/>
    </row>
    <row r="129" spans="4:11" x14ac:dyDescent="0.25">
      <c r="D129" s="33" t="s">
        <v>11</v>
      </c>
      <c r="E129" s="1">
        <v>2</v>
      </c>
      <c r="F129" s="1">
        <v>4</v>
      </c>
      <c r="G129" s="1">
        <v>3</v>
      </c>
      <c r="H129" s="1">
        <v>0</v>
      </c>
      <c r="I129" s="20">
        <v>0</v>
      </c>
      <c r="J129" s="24">
        <f t="shared" ref="J129:J140" si="9">SUM(E129+F129+G129+H129+I129)</f>
        <v>9</v>
      </c>
      <c r="K129" s="34">
        <f>SUM(K118-J129)</f>
        <v>2</v>
      </c>
    </row>
    <row r="130" spans="4:11" ht="15.75" thickBot="1" x14ac:dyDescent="0.3">
      <c r="D130" s="35" t="s">
        <v>14</v>
      </c>
      <c r="E130" s="5"/>
      <c r="F130" s="5"/>
      <c r="G130" s="5"/>
      <c r="H130" s="5"/>
      <c r="I130" s="21"/>
      <c r="J130" s="25">
        <f t="shared" si="9"/>
        <v>0</v>
      </c>
      <c r="K130" s="36"/>
    </row>
    <row r="131" spans="4:11" ht="15.75" thickTop="1" x14ac:dyDescent="0.25">
      <c r="D131" s="33" t="s">
        <v>12</v>
      </c>
      <c r="E131" s="1">
        <v>1</v>
      </c>
      <c r="F131" s="1">
        <v>4</v>
      </c>
      <c r="G131" s="1">
        <v>3</v>
      </c>
      <c r="H131" s="1">
        <v>2</v>
      </c>
      <c r="I131" s="20">
        <v>0</v>
      </c>
      <c r="J131" s="24">
        <f t="shared" si="9"/>
        <v>10</v>
      </c>
      <c r="K131" s="34">
        <f>SUM(K118-J131)</f>
        <v>1</v>
      </c>
    </row>
    <row r="132" spans="4:11" ht="15.75" thickBot="1" x14ac:dyDescent="0.3">
      <c r="D132" s="35" t="s">
        <v>14</v>
      </c>
      <c r="E132" s="5"/>
      <c r="F132" s="5"/>
      <c r="G132" s="5"/>
      <c r="H132" s="5"/>
      <c r="I132" s="21"/>
      <c r="J132" s="25">
        <f t="shared" si="9"/>
        <v>0</v>
      </c>
      <c r="K132" s="36"/>
    </row>
    <row r="133" spans="4:11" ht="15.75" thickTop="1" x14ac:dyDescent="0.25">
      <c r="D133" s="33" t="s">
        <v>13</v>
      </c>
      <c r="E133" s="1">
        <v>2</v>
      </c>
      <c r="F133" s="1">
        <v>4</v>
      </c>
      <c r="G133" s="1">
        <v>3</v>
      </c>
      <c r="H133" s="1">
        <v>2</v>
      </c>
      <c r="I133" s="20">
        <v>0</v>
      </c>
      <c r="J133" s="24">
        <f t="shared" si="9"/>
        <v>11</v>
      </c>
      <c r="K133" s="34">
        <f>SUM(K118-J133)</f>
        <v>0</v>
      </c>
    </row>
    <row r="134" spans="4:11" ht="15.75" thickBot="1" x14ac:dyDescent="0.3">
      <c r="D134" s="35" t="s">
        <v>14</v>
      </c>
      <c r="E134" s="5"/>
      <c r="F134" s="5"/>
      <c r="G134" s="5"/>
      <c r="H134" s="5"/>
      <c r="I134" s="21"/>
      <c r="J134" s="44">
        <f t="shared" si="9"/>
        <v>0</v>
      </c>
      <c r="K134" s="36"/>
    </row>
    <row r="135" spans="4:11" ht="15.75" thickTop="1" x14ac:dyDescent="0.25">
      <c r="D135" s="33" t="s">
        <v>26</v>
      </c>
      <c r="E135" s="1">
        <v>0</v>
      </c>
      <c r="F135" s="1">
        <v>4</v>
      </c>
      <c r="G135" s="1">
        <v>3</v>
      </c>
      <c r="H135" s="1">
        <v>2</v>
      </c>
      <c r="I135" s="20">
        <v>0</v>
      </c>
      <c r="J135" s="24">
        <f t="shared" si="9"/>
        <v>9</v>
      </c>
      <c r="K135" s="34">
        <f>SUM(K118-J135)</f>
        <v>2</v>
      </c>
    </row>
    <row r="136" spans="4:11" ht="15.75" thickBot="1" x14ac:dyDescent="0.3">
      <c r="D136" s="35" t="s">
        <v>14</v>
      </c>
      <c r="E136" s="5"/>
      <c r="F136" s="5"/>
      <c r="G136" s="5"/>
      <c r="H136" s="5"/>
      <c r="I136" s="21"/>
      <c r="J136" s="44">
        <f t="shared" si="9"/>
        <v>0</v>
      </c>
      <c r="K136" s="36"/>
    </row>
    <row r="137" spans="4:11" ht="15.75" thickTop="1" x14ac:dyDescent="0.25">
      <c r="D137" s="33" t="s">
        <v>27</v>
      </c>
      <c r="E137" s="1">
        <v>0</v>
      </c>
      <c r="F137" s="1">
        <v>1</v>
      </c>
      <c r="G137" s="1">
        <v>3</v>
      </c>
      <c r="H137" s="1">
        <v>2</v>
      </c>
      <c r="I137" s="20">
        <v>0</v>
      </c>
      <c r="J137" s="24">
        <f t="shared" si="9"/>
        <v>6</v>
      </c>
      <c r="K137" s="34">
        <f>SUM(K118-J137)</f>
        <v>5</v>
      </c>
    </row>
    <row r="138" spans="4:11" ht="15.75" thickBot="1" x14ac:dyDescent="0.3">
      <c r="D138" s="35" t="s">
        <v>14</v>
      </c>
      <c r="E138" s="5"/>
      <c r="F138" s="5"/>
      <c r="G138" s="5"/>
      <c r="H138" s="5"/>
      <c r="I138" s="21"/>
      <c r="J138" s="44">
        <f t="shared" si="9"/>
        <v>0</v>
      </c>
      <c r="K138" s="36"/>
    </row>
    <row r="139" spans="4:11" ht="15.75" thickTop="1" x14ac:dyDescent="0.25">
      <c r="D139" s="33" t="s">
        <v>28</v>
      </c>
      <c r="E139" s="1">
        <v>2</v>
      </c>
      <c r="F139" s="1">
        <v>4</v>
      </c>
      <c r="G139" s="1">
        <v>3</v>
      </c>
      <c r="H139" s="1">
        <v>0</v>
      </c>
      <c r="I139" s="20">
        <v>0</v>
      </c>
      <c r="J139" s="24">
        <f t="shared" si="9"/>
        <v>9</v>
      </c>
      <c r="K139" s="34">
        <f>SUM(K118-J139)</f>
        <v>2</v>
      </c>
    </row>
    <row r="140" spans="4:11" x14ac:dyDescent="0.25">
      <c r="D140" s="39" t="s">
        <v>14</v>
      </c>
      <c r="E140" s="40">
        <v>3</v>
      </c>
      <c r="F140" s="40"/>
      <c r="G140" s="40"/>
      <c r="H140" s="40"/>
      <c r="I140" s="41"/>
      <c r="J140" s="42">
        <f t="shared" si="9"/>
        <v>3</v>
      </c>
      <c r="K140" s="43"/>
    </row>
    <row r="142" spans="4:11" ht="27" thickBot="1" x14ac:dyDescent="0.45">
      <c r="D142" s="26" t="s">
        <v>34</v>
      </c>
      <c r="E142" s="27" t="s">
        <v>0</v>
      </c>
      <c r="F142" s="27" t="s">
        <v>1</v>
      </c>
      <c r="G142" s="27" t="s">
        <v>2</v>
      </c>
      <c r="H142" s="27" t="s">
        <v>3</v>
      </c>
      <c r="I142" s="28" t="s">
        <v>4</v>
      </c>
      <c r="J142" s="29" t="s">
        <v>20</v>
      </c>
      <c r="K142" s="30">
        <v>11</v>
      </c>
    </row>
    <row r="143" spans="4:11" ht="19.5" thickBot="1" x14ac:dyDescent="0.35">
      <c r="D143" s="31" t="s">
        <v>9</v>
      </c>
      <c r="E143" s="3" t="s">
        <v>9</v>
      </c>
      <c r="F143" s="3" t="s">
        <v>9</v>
      </c>
      <c r="G143" s="3" t="s">
        <v>9</v>
      </c>
      <c r="H143" s="3" t="s">
        <v>9</v>
      </c>
      <c r="I143" s="19" t="s">
        <v>9</v>
      </c>
      <c r="J143" s="18" t="s">
        <v>21</v>
      </c>
      <c r="K143" s="32"/>
    </row>
    <row r="144" spans="4:11" x14ac:dyDescent="0.25">
      <c r="D144" s="33" t="s">
        <v>6</v>
      </c>
      <c r="E144" s="1">
        <v>2</v>
      </c>
      <c r="F144" s="1">
        <v>3</v>
      </c>
      <c r="G144" s="1">
        <v>3</v>
      </c>
      <c r="H144" s="1">
        <v>2</v>
      </c>
      <c r="I144" s="20">
        <v>0</v>
      </c>
      <c r="J144" s="24">
        <f t="shared" ref="J144:J151" si="10">SUM(E144+F144+G144+H144+I144)</f>
        <v>10</v>
      </c>
      <c r="K144" s="34">
        <f>SUM(K142-J144)</f>
        <v>1</v>
      </c>
    </row>
    <row r="145" spans="4:11" ht="15.75" thickBot="1" x14ac:dyDescent="0.3">
      <c r="D145" s="35" t="s">
        <v>14</v>
      </c>
      <c r="E145" s="5"/>
      <c r="F145" s="5"/>
      <c r="G145" s="5"/>
      <c r="H145" s="5"/>
      <c r="I145" s="21"/>
      <c r="J145" s="25">
        <f t="shared" si="10"/>
        <v>0</v>
      </c>
      <c r="K145" s="36"/>
    </row>
    <row r="146" spans="4:11" ht="15.75" thickTop="1" x14ac:dyDescent="0.25">
      <c r="D146" s="33" t="s">
        <v>7</v>
      </c>
      <c r="E146" s="1">
        <v>2</v>
      </c>
      <c r="F146" s="1">
        <v>3</v>
      </c>
      <c r="G146" s="1">
        <v>3</v>
      </c>
      <c r="H146" s="1">
        <v>2</v>
      </c>
      <c r="I146" s="20">
        <v>0</v>
      </c>
      <c r="J146" s="24">
        <f t="shared" si="10"/>
        <v>10</v>
      </c>
      <c r="K146" s="34">
        <f>SUM(K142-J146)</f>
        <v>1</v>
      </c>
    </row>
    <row r="147" spans="4:11" ht="15.75" thickBot="1" x14ac:dyDescent="0.3">
      <c r="D147" s="35" t="s">
        <v>14</v>
      </c>
      <c r="E147" s="5"/>
      <c r="F147" s="5"/>
      <c r="G147" s="5"/>
      <c r="H147" s="5"/>
      <c r="I147" s="21"/>
      <c r="J147" s="25">
        <f t="shared" si="10"/>
        <v>0</v>
      </c>
      <c r="K147" s="36"/>
    </row>
    <row r="148" spans="4:11" ht="15.75" thickTop="1" x14ac:dyDescent="0.25">
      <c r="D148" s="33" t="s">
        <v>8</v>
      </c>
      <c r="E148" s="1">
        <v>2</v>
      </c>
      <c r="F148" s="1">
        <v>3</v>
      </c>
      <c r="G148" s="1">
        <v>3</v>
      </c>
      <c r="H148" s="1">
        <v>2</v>
      </c>
      <c r="I148" s="20">
        <v>0</v>
      </c>
      <c r="J148" s="24">
        <f t="shared" si="10"/>
        <v>10</v>
      </c>
      <c r="K148" s="34">
        <f>SUM(K142-J148)</f>
        <v>1</v>
      </c>
    </row>
    <row r="149" spans="4:11" ht="15.75" thickBot="1" x14ac:dyDescent="0.3">
      <c r="D149" s="35" t="s">
        <v>14</v>
      </c>
      <c r="E149" s="5"/>
      <c r="F149" s="5"/>
      <c r="G149" s="5"/>
      <c r="H149" s="5"/>
      <c r="I149" s="21"/>
      <c r="J149" s="25">
        <f t="shared" si="10"/>
        <v>0</v>
      </c>
      <c r="K149" s="36"/>
    </row>
    <row r="150" spans="4:11" ht="15.75" thickTop="1" x14ac:dyDescent="0.25">
      <c r="D150" s="33" t="s">
        <v>5</v>
      </c>
      <c r="E150" s="1">
        <v>2</v>
      </c>
      <c r="F150" s="1">
        <v>4</v>
      </c>
      <c r="G150" s="1">
        <v>3</v>
      </c>
      <c r="H150" s="1">
        <v>2</v>
      </c>
      <c r="I150" s="20">
        <v>0</v>
      </c>
      <c r="J150" s="24">
        <f t="shared" si="10"/>
        <v>11</v>
      </c>
      <c r="K150" s="34">
        <f>SUM(K142-J150)</f>
        <v>0</v>
      </c>
    </row>
    <row r="151" spans="4:11" ht="15.75" thickBot="1" x14ac:dyDescent="0.3">
      <c r="D151" s="37" t="s">
        <v>14</v>
      </c>
      <c r="E151" s="2"/>
      <c r="F151" s="2"/>
      <c r="G151" s="2"/>
      <c r="H151" s="2"/>
      <c r="I151" s="22"/>
      <c r="J151" s="25">
        <f t="shared" si="10"/>
        <v>0</v>
      </c>
      <c r="K151" s="36"/>
    </row>
    <row r="152" spans="4:11" ht="16.5" thickBot="1" x14ac:dyDescent="0.3">
      <c r="D152" s="38" t="s">
        <v>10</v>
      </c>
      <c r="E152" s="4" t="s">
        <v>10</v>
      </c>
      <c r="F152" s="4" t="s">
        <v>10</v>
      </c>
      <c r="G152" s="4" t="s">
        <v>10</v>
      </c>
      <c r="H152" s="4" t="s">
        <v>10</v>
      </c>
      <c r="I152" s="23" t="s">
        <v>10</v>
      </c>
      <c r="J152" s="18" t="s">
        <v>21</v>
      </c>
      <c r="K152" s="34"/>
    </row>
    <row r="153" spans="4:11" x14ac:dyDescent="0.25">
      <c r="D153" s="33" t="s">
        <v>11</v>
      </c>
      <c r="E153" s="1">
        <v>2</v>
      </c>
      <c r="F153" s="1">
        <v>3</v>
      </c>
      <c r="G153" s="1">
        <v>3</v>
      </c>
      <c r="H153" s="1">
        <v>1</v>
      </c>
      <c r="I153" s="20">
        <v>0</v>
      </c>
      <c r="J153" s="24">
        <f t="shared" ref="J153:J164" si="11">SUM(E153+F153+G153+H153+I153)</f>
        <v>9</v>
      </c>
      <c r="K153" s="34">
        <f>SUM(K142-J153)</f>
        <v>2</v>
      </c>
    </row>
    <row r="154" spans="4:11" ht="15.75" thickBot="1" x14ac:dyDescent="0.3">
      <c r="D154" s="35" t="s">
        <v>14</v>
      </c>
      <c r="E154" s="5"/>
      <c r="F154" s="5"/>
      <c r="G154" s="5"/>
      <c r="H154" s="5"/>
      <c r="I154" s="21"/>
      <c r="J154" s="25">
        <f t="shared" si="11"/>
        <v>0</v>
      </c>
      <c r="K154" s="36"/>
    </row>
    <row r="155" spans="4:11" ht="15.75" thickTop="1" x14ac:dyDescent="0.25">
      <c r="D155" s="33" t="s">
        <v>12</v>
      </c>
      <c r="E155" s="1">
        <v>2</v>
      </c>
      <c r="F155" s="1">
        <v>3</v>
      </c>
      <c r="G155" s="1">
        <v>3</v>
      </c>
      <c r="H155" s="1">
        <v>1</v>
      </c>
      <c r="I155" s="20">
        <v>0</v>
      </c>
      <c r="J155" s="24">
        <f t="shared" si="11"/>
        <v>9</v>
      </c>
      <c r="K155" s="34">
        <f>SUM(K142-J155)</f>
        <v>2</v>
      </c>
    </row>
    <row r="156" spans="4:11" ht="15.75" thickBot="1" x14ac:dyDescent="0.3">
      <c r="D156" s="35" t="s">
        <v>14</v>
      </c>
      <c r="E156" s="5"/>
      <c r="F156" s="5"/>
      <c r="G156" s="5"/>
      <c r="H156" s="5">
        <v>1</v>
      </c>
      <c r="I156" s="21"/>
      <c r="J156" s="25">
        <f t="shared" si="11"/>
        <v>1</v>
      </c>
      <c r="K156" s="36"/>
    </row>
    <row r="157" spans="4:11" ht="15.75" thickTop="1" x14ac:dyDescent="0.25">
      <c r="D157" s="33" t="s">
        <v>13</v>
      </c>
      <c r="E157" s="1">
        <v>2</v>
      </c>
      <c r="F157" s="1">
        <v>2</v>
      </c>
      <c r="G157" s="1">
        <v>3</v>
      </c>
      <c r="H157" s="1">
        <v>2</v>
      </c>
      <c r="I157" s="20">
        <v>0</v>
      </c>
      <c r="J157" s="24">
        <f t="shared" si="11"/>
        <v>9</v>
      </c>
      <c r="K157" s="34">
        <f>SUM(K142-J157)</f>
        <v>2</v>
      </c>
    </row>
    <row r="158" spans="4:11" ht="15.75" thickBot="1" x14ac:dyDescent="0.3">
      <c r="D158" s="35" t="s">
        <v>14</v>
      </c>
      <c r="E158" s="5"/>
      <c r="F158" s="5"/>
      <c r="G158" s="5"/>
      <c r="H158" s="5"/>
      <c r="I158" s="21"/>
      <c r="J158" s="44">
        <f t="shared" si="11"/>
        <v>0</v>
      </c>
      <c r="K158" s="36"/>
    </row>
    <row r="159" spans="4:11" ht="15.75" thickTop="1" x14ac:dyDescent="0.25">
      <c r="D159" s="33" t="s">
        <v>26</v>
      </c>
      <c r="E159" s="1">
        <v>2</v>
      </c>
      <c r="F159" s="1">
        <v>3</v>
      </c>
      <c r="G159" s="1">
        <v>3</v>
      </c>
      <c r="H159" s="1">
        <v>2</v>
      </c>
      <c r="I159" s="20">
        <v>0</v>
      </c>
      <c r="J159" s="24">
        <f t="shared" si="11"/>
        <v>10</v>
      </c>
      <c r="K159" s="34">
        <f>SUM(K142-J159)</f>
        <v>1</v>
      </c>
    </row>
    <row r="160" spans="4:11" ht="15.75" thickBot="1" x14ac:dyDescent="0.3">
      <c r="D160" s="35" t="s">
        <v>14</v>
      </c>
      <c r="E160" s="5"/>
      <c r="F160" s="5">
        <v>9</v>
      </c>
      <c r="G160" s="5"/>
      <c r="H160" s="5"/>
      <c r="I160" s="21"/>
      <c r="J160" s="44">
        <f t="shared" si="11"/>
        <v>9</v>
      </c>
      <c r="K160" s="36"/>
    </row>
    <row r="161" spans="4:11" ht="15.75" thickTop="1" x14ac:dyDescent="0.25">
      <c r="D161" s="33" t="s">
        <v>27</v>
      </c>
      <c r="E161" s="1">
        <v>2</v>
      </c>
      <c r="F161" s="1">
        <v>4</v>
      </c>
      <c r="G161" s="1">
        <v>3</v>
      </c>
      <c r="H161" s="1">
        <v>2</v>
      </c>
      <c r="I161" s="20">
        <v>0</v>
      </c>
      <c r="J161" s="24">
        <f t="shared" si="11"/>
        <v>11</v>
      </c>
      <c r="K161" s="34">
        <f>SUM(K142-J161)</f>
        <v>0</v>
      </c>
    </row>
    <row r="162" spans="4:11" ht="15.75" thickBot="1" x14ac:dyDescent="0.3">
      <c r="D162" s="35" t="s">
        <v>14</v>
      </c>
      <c r="E162" s="5"/>
      <c r="F162" s="5"/>
      <c r="G162" s="5"/>
      <c r="H162" s="5"/>
      <c r="I162" s="21"/>
      <c r="J162" s="44">
        <f t="shared" si="11"/>
        <v>0</v>
      </c>
      <c r="K162" s="36"/>
    </row>
    <row r="163" spans="4:11" ht="15.75" thickTop="1" x14ac:dyDescent="0.25">
      <c r="D163" s="33" t="s">
        <v>28</v>
      </c>
      <c r="E163" s="1">
        <v>2</v>
      </c>
      <c r="F163" s="1">
        <v>3</v>
      </c>
      <c r="G163" s="1">
        <v>3</v>
      </c>
      <c r="H163" s="1">
        <v>2</v>
      </c>
      <c r="I163" s="20">
        <v>0</v>
      </c>
      <c r="J163" s="24">
        <f t="shared" si="11"/>
        <v>10</v>
      </c>
      <c r="K163" s="34">
        <f>SUM(K142-J163)</f>
        <v>1</v>
      </c>
    </row>
    <row r="164" spans="4:11" ht="15.75" thickBot="1" x14ac:dyDescent="0.3">
      <c r="D164" s="35" t="s">
        <v>14</v>
      </c>
      <c r="E164" s="5"/>
      <c r="F164" s="5"/>
      <c r="G164" s="5"/>
      <c r="H164" s="5"/>
      <c r="I164" s="21"/>
      <c r="J164" s="42">
        <f t="shared" si="11"/>
        <v>0</v>
      </c>
      <c r="K164" s="43"/>
    </row>
    <row r="165" spans="4:11" ht="15.75" thickTop="1" x14ac:dyDescent="0.25"/>
    <row r="166" spans="4:11" ht="27" thickBot="1" x14ac:dyDescent="0.45">
      <c r="D166" s="26" t="s">
        <v>35</v>
      </c>
      <c r="E166" s="27" t="s">
        <v>0</v>
      </c>
      <c r="F166" s="27" t="s">
        <v>1</v>
      </c>
      <c r="G166" s="27" t="s">
        <v>2</v>
      </c>
      <c r="H166" s="27" t="s">
        <v>3</v>
      </c>
      <c r="I166" s="28" t="s">
        <v>4</v>
      </c>
      <c r="J166" s="29" t="s">
        <v>20</v>
      </c>
      <c r="K166" s="30">
        <v>10</v>
      </c>
    </row>
    <row r="167" spans="4:11" ht="19.5" thickBot="1" x14ac:dyDescent="0.35">
      <c r="D167" s="31" t="s">
        <v>9</v>
      </c>
      <c r="E167" s="3" t="s">
        <v>9</v>
      </c>
      <c r="F167" s="3" t="s">
        <v>9</v>
      </c>
      <c r="G167" s="3" t="s">
        <v>9</v>
      </c>
      <c r="H167" s="3" t="s">
        <v>9</v>
      </c>
      <c r="I167" s="19" t="s">
        <v>9</v>
      </c>
      <c r="J167" s="18" t="s">
        <v>21</v>
      </c>
      <c r="K167" s="32"/>
    </row>
    <row r="168" spans="4:11" x14ac:dyDescent="0.25">
      <c r="D168" s="33" t="s">
        <v>6</v>
      </c>
      <c r="E168" s="1">
        <v>2</v>
      </c>
      <c r="F168" s="1">
        <v>4</v>
      </c>
      <c r="G168" s="1">
        <v>3</v>
      </c>
      <c r="H168" s="1">
        <v>0</v>
      </c>
      <c r="I168" s="20">
        <v>0</v>
      </c>
      <c r="J168" s="24">
        <f t="shared" ref="J168:J175" si="12">SUM(E168+F168+G168+H168+I168)</f>
        <v>9</v>
      </c>
      <c r="K168" s="34">
        <f>SUM(K166-J168)</f>
        <v>1</v>
      </c>
    </row>
    <row r="169" spans="4:11" ht="15.75" thickBot="1" x14ac:dyDescent="0.3">
      <c r="D169" s="35" t="s">
        <v>14</v>
      </c>
      <c r="E169" s="5"/>
      <c r="F169" s="5"/>
      <c r="G169" s="5"/>
      <c r="H169" s="5"/>
      <c r="I169" s="21"/>
      <c r="J169" s="25">
        <f t="shared" si="12"/>
        <v>0</v>
      </c>
      <c r="K169" s="36"/>
    </row>
    <row r="170" spans="4:11" ht="15.75" thickTop="1" x14ac:dyDescent="0.25">
      <c r="D170" s="33" t="s">
        <v>7</v>
      </c>
      <c r="E170" s="1">
        <v>2</v>
      </c>
      <c r="F170" s="1">
        <v>5</v>
      </c>
      <c r="G170" s="1">
        <v>3</v>
      </c>
      <c r="H170" s="1">
        <v>0</v>
      </c>
      <c r="I170" s="20">
        <v>0</v>
      </c>
      <c r="J170" s="24">
        <f t="shared" si="12"/>
        <v>10</v>
      </c>
      <c r="K170" s="34">
        <f>SUM(K166-J170)</f>
        <v>0</v>
      </c>
    </row>
    <row r="171" spans="4:11" ht="15.75" thickBot="1" x14ac:dyDescent="0.3">
      <c r="D171" s="35" t="s">
        <v>14</v>
      </c>
      <c r="E171" s="5"/>
      <c r="F171" s="5">
        <v>3</v>
      </c>
      <c r="G171" s="5"/>
      <c r="H171" s="5">
        <v>1</v>
      </c>
      <c r="I171" s="21"/>
      <c r="J171" s="25">
        <f t="shared" si="12"/>
        <v>4</v>
      </c>
      <c r="K171" s="36"/>
    </row>
    <row r="172" spans="4:11" ht="15.75" thickTop="1" x14ac:dyDescent="0.25">
      <c r="D172" s="33" t="s">
        <v>8</v>
      </c>
      <c r="E172" s="1">
        <v>2</v>
      </c>
      <c r="F172" s="1">
        <v>5</v>
      </c>
      <c r="G172" s="1">
        <v>3</v>
      </c>
      <c r="H172" s="1">
        <v>0</v>
      </c>
      <c r="I172" s="20">
        <v>0</v>
      </c>
      <c r="J172" s="24">
        <f t="shared" si="12"/>
        <v>10</v>
      </c>
      <c r="K172" s="34">
        <f>SUM(K166-J172)</f>
        <v>0</v>
      </c>
    </row>
    <row r="173" spans="4:11" ht="15.75" thickBot="1" x14ac:dyDescent="0.3">
      <c r="D173" s="35" t="s">
        <v>14</v>
      </c>
      <c r="E173" s="5"/>
      <c r="F173" s="5"/>
      <c r="G173" s="5"/>
      <c r="H173" s="5">
        <v>1</v>
      </c>
      <c r="I173" s="21"/>
      <c r="J173" s="25">
        <f t="shared" si="12"/>
        <v>1</v>
      </c>
      <c r="K173" s="36"/>
    </row>
    <row r="174" spans="4:11" ht="15.75" thickTop="1" x14ac:dyDescent="0.25">
      <c r="D174" s="33" t="s">
        <v>5</v>
      </c>
      <c r="E174" s="1">
        <v>2</v>
      </c>
      <c r="F174" s="1">
        <v>5</v>
      </c>
      <c r="G174" s="1">
        <v>3</v>
      </c>
      <c r="H174" s="1">
        <v>0</v>
      </c>
      <c r="I174" s="20">
        <v>0</v>
      </c>
      <c r="J174" s="24">
        <f t="shared" si="12"/>
        <v>10</v>
      </c>
      <c r="K174" s="34">
        <f>SUM(K166-J174)</f>
        <v>0</v>
      </c>
    </row>
    <row r="175" spans="4:11" ht="15.75" thickBot="1" x14ac:dyDescent="0.3">
      <c r="D175" s="37" t="s">
        <v>14</v>
      </c>
      <c r="E175" s="2"/>
      <c r="F175" s="2"/>
      <c r="G175" s="2"/>
      <c r="H175" s="2">
        <v>1</v>
      </c>
      <c r="I175" s="22"/>
      <c r="J175" s="25">
        <f t="shared" si="12"/>
        <v>1</v>
      </c>
      <c r="K175" s="36"/>
    </row>
    <row r="176" spans="4:11" ht="16.5" thickBot="1" x14ac:dyDescent="0.3">
      <c r="D176" s="38" t="s">
        <v>10</v>
      </c>
      <c r="E176" s="4" t="s">
        <v>10</v>
      </c>
      <c r="F176" s="4" t="s">
        <v>10</v>
      </c>
      <c r="G176" s="4" t="s">
        <v>10</v>
      </c>
      <c r="H176" s="4" t="s">
        <v>10</v>
      </c>
      <c r="I176" s="23" t="s">
        <v>10</v>
      </c>
      <c r="J176" s="18" t="s">
        <v>21</v>
      </c>
      <c r="K176" s="34"/>
    </row>
    <row r="177" spans="4:11" x14ac:dyDescent="0.25">
      <c r="D177" s="33" t="s">
        <v>11</v>
      </c>
      <c r="E177" s="1">
        <v>2</v>
      </c>
      <c r="F177" s="1">
        <v>5</v>
      </c>
      <c r="G177" s="1">
        <v>3</v>
      </c>
      <c r="H177" s="1">
        <v>0</v>
      </c>
      <c r="I177" s="20">
        <v>0</v>
      </c>
      <c r="J177" s="24">
        <f t="shared" ref="J177:J188" si="13">SUM(E177+F177+G177+H177+I177)</f>
        <v>10</v>
      </c>
      <c r="K177" s="34">
        <f>SUM(K166-J177)</f>
        <v>0</v>
      </c>
    </row>
    <row r="178" spans="4:11" ht="15.75" thickBot="1" x14ac:dyDescent="0.3">
      <c r="D178" s="35" t="s">
        <v>14</v>
      </c>
      <c r="E178" s="5"/>
      <c r="F178" s="5"/>
      <c r="G178" s="5"/>
      <c r="H178" s="5">
        <v>1</v>
      </c>
      <c r="I178" s="21"/>
      <c r="J178" s="25">
        <f t="shared" si="13"/>
        <v>1</v>
      </c>
      <c r="K178" s="36"/>
    </row>
    <row r="179" spans="4:11" ht="15.75" thickTop="1" x14ac:dyDescent="0.25">
      <c r="D179" s="33" t="s">
        <v>12</v>
      </c>
      <c r="E179" s="1">
        <v>2</v>
      </c>
      <c r="F179" s="1">
        <v>5</v>
      </c>
      <c r="G179" s="1">
        <v>3</v>
      </c>
      <c r="H179" s="1">
        <v>0</v>
      </c>
      <c r="I179" s="20">
        <v>0</v>
      </c>
      <c r="J179" s="24">
        <f t="shared" si="13"/>
        <v>10</v>
      </c>
      <c r="K179" s="34">
        <f>SUM(K166-J179)</f>
        <v>0</v>
      </c>
    </row>
    <row r="180" spans="4:11" ht="15.75" thickBot="1" x14ac:dyDescent="0.3">
      <c r="D180" s="35" t="s">
        <v>14</v>
      </c>
      <c r="E180" s="5"/>
      <c r="F180" s="5"/>
      <c r="G180" s="5"/>
      <c r="H180" s="5">
        <v>1</v>
      </c>
      <c r="I180" s="21"/>
      <c r="J180" s="25">
        <f t="shared" si="13"/>
        <v>1</v>
      </c>
      <c r="K180" s="36"/>
    </row>
    <row r="181" spans="4:11" ht="15.75" thickTop="1" x14ac:dyDescent="0.25">
      <c r="D181" s="33" t="s">
        <v>13</v>
      </c>
      <c r="E181" s="1">
        <v>2</v>
      </c>
      <c r="F181" s="1">
        <v>3</v>
      </c>
      <c r="G181" s="1">
        <v>3</v>
      </c>
      <c r="H181" s="1">
        <v>0</v>
      </c>
      <c r="I181" s="20">
        <v>0</v>
      </c>
      <c r="J181" s="24">
        <f t="shared" si="13"/>
        <v>8</v>
      </c>
      <c r="K181" s="34">
        <f>SUM(K166-J181)</f>
        <v>2</v>
      </c>
    </row>
    <row r="182" spans="4:11" ht="15.75" thickBot="1" x14ac:dyDescent="0.3">
      <c r="D182" s="35" t="s">
        <v>14</v>
      </c>
      <c r="E182" s="5"/>
      <c r="F182" s="5"/>
      <c r="G182" s="5"/>
      <c r="H182" s="5">
        <v>1</v>
      </c>
      <c r="I182" s="21"/>
      <c r="J182" s="44">
        <f t="shared" si="13"/>
        <v>1</v>
      </c>
      <c r="K182" s="36"/>
    </row>
    <row r="183" spans="4:11" ht="15.75" thickTop="1" x14ac:dyDescent="0.25">
      <c r="D183" s="33" t="s">
        <v>26</v>
      </c>
      <c r="E183" s="1">
        <v>2</v>
      </c>
      <c r="F183" s="1">
        <v>5</v>
      </c>
      <c r="G183" s="1">
        <v>3</v>
      </c>
      <c r="H183" s="1">
        <v>0</v>
      </c>
      <c r="I183" s="20">
        <v>0</v>
      </c>
      <c r="J183" s="24">
        <f t="shared" si="13"/>
        <v>10</v>
      </c>
      <c r="K183" s="34">
        <f>SUM(K166-J183)</f>
        <v>0</v>
      </c>
    </row>
    <row r="184" spans="4:11" ht="15.75" thickBot="1" x14ac:dyDescent="0.3">
      <c r="D184" s="35" t="s">
        <v>14</v>
      </c>
      <c r="E184" s="5"/>
      <c r="F184" s="5"/>
      <c r="G184" s="5"/>
      <c r="H184" s="5"/>
      <c r="I184" s="21"/>
      <c r="J184" s="44">
        <f t="shared" si="13"/>
        <v>0</v>
      </c>
      <c r="K184" s="36"/>
    </row>
    <row r="185" spans="4:11" ht="15.75" thickTop="1" x14ac:dyDescent="0.25">
      <c r="D185" s="33" t="s">
        <v>27</v>
      </c>
      <c r="E185" s="1">
        <v>2</v>
      </c>
      <c r="F185" s="1">
        <v>5</v>
      </c>
      <c r="G185" s="1">
        <v>3</v>
      </c>
      <c r="H185" s="1">
        <v>0</v>
      </c>
      <c r="I185" s="20">
        <v>0</v>
      </c>
      <c r="J185" s="24">
        <f t="shared" si="13"/>
        <v>10</v>
      </c>
      <c r="K185" s="34">
        <f>SUM(K166-J185)</f>
        <v>0</v>
      </c>
    </row>
    <row r="186" spans="4:11" ht="15.75" thickBot="1" x14ac:dyDescent="0.3">
      <c r="D186" s="35" t="s">
        <v>14</v>
      </c>
      <c r="E186" s="5"/>
      <c r="F186" s="5"/>
      <c r="G186" s="5"/>
      <c r="H186" s="5">
        <v>1</v>
      </c>
      <c r="I186" s="21"/>
      <c r="J186" s="44">
        <f t="shared" si="13"/>
        <v>1</v>
      </c>
      <c r="K186" s="36"/>
    </row>
    <row r="187" spans="4:11" ht="15.75" thickTop="1" x14ac:dyDescent="0.25">
      <c r="D187" s="33" t="s">
        <v>28</v>
      </c>
      <c r="E187" s="1">
        <v>2</v>
      </c>
      <c r="F187" s="1">
        <v>5</v>
      </c>
      <c r="G187" s="1">
        <v>3</v>
      </c>
      <c r="H187" s="1">
        <v>0</v>
      </c>
      <c r="I187" s="20">
        <v>0</v>
      </c>
      <c r="J187" s="24">
        <f t="shared" si="13"/>
        <v>10</v>
      </c>
      <c r="K187" s="34">
        <f>SUM(K166-J187)</f>
        <v>0</v>
      </c>
    </row>
    <row r="188" spans="4:11" ht="15.75" thickBot="1" x14ac:dyDescent="0.3">
      <c r="D188" s="35" t="s">
        <v>14</v>
      </c>
      <c r="E188" s="5"/>
      <c r="F188" s="5"/>
      <c r="G188" s="5"/>
      <c r="H188" s="5">
        <v>1</v>
      </c>
      <c r="I188" s="21"/>
      <c r="J188" s="42">
        <f t="shared" si="13"/>
        <v>1</v>
      </c>
      <c r="K188" s="43"/>
    </row>
    <row r="189" spans="4:11" ht="21.75" thickTop="1" x14ac:dyDescent="0.35">
      <c r="G189" s="69" t="s">
        <v>40</v>
      </c>
    </row>
    <row r="190" spans="4:11" ht="27" thickBot="1" x14ac:dyDescent="0.45">
      <c r="D190" s="26" t="s">
        <v>36</v>
      </c>
      <c r="E190" s="27" t="s">
        <v>0</v>
      </c>
      <c r="F190" s="27" t="s">
        <v>1</v>
      </c>
      <c r="G190" s="27" t="s">
        <v>2</v>
      </c>
      <c r="H190" s="27" t="s">
        <v>3</v>
      </c>
      <c r="I190" s="28" t="s">
        <v>4</v>
      </c>
      <c r="J190" s="29" t="s">
        <v>20</v>
      </c>
      <c r="K190" s="30">
        <v>12</v>
      </c>
    </row>
    <row r="191" spans="4:11" ht="19.5" thickBot="1" x14ac:dyDescent="0.35">
      <c r="D191" s="31" t="s">
        <v>9</v>
      </c>
      <c r="E191" s="3" t="s">
        <v>9</v>
      </c>
      <c r="F191" s="3" t="s">
        <v>9</v>
      </c>
      <c r="G191" s="3" t="s">
        <v>9</v>
      </c>
      <c r="H191" s="3" t="s">
        <v>9</v>
      </c>
      <c r="I191" s="19" t="s">
        <v>9</v>
      </c>
      <c r="J191" s="18" t="s">
        <v>21</v>
      </c>
      <c r="K191" s="32"/>
    </row>
    <row r="192" spans="4:11" x14ac:dyDescent="0.25">
      <c r="D192" s="33" t="s">
        <v>6</v>
      </c>
      <c r="E192" s="1">
        <v>2</v>
      </c>
      <c r="F192" s="1">
        <v>5</v>
      </c>
      <c r="G192" s="1">
        <v>3</v>
      </c>
      <c r="H192" s="1">
        <v>2</v>
      </c>
      <c r="I192" s="20">
        <v>0</v>
      </c>
      <c r="J192" s="24">
        <f t="shared" ref="J192:J199" si="14">SUM(E192+F192+G192+H192+I192)</f>
        <v>12</v>
      </c>
      <c r="K192" s="34">
        <f>SUM(K190-J192)</f>
        <v>0</v>
      </c>
    </row>
    <row r="193" spans="4:11" ht="15.75" thickBot="1" x14ac:dyDescent="0.3">
      <c r="D193" s="35" t="s">
        <v>14</v>
      </c>
      <c r="E193" s="5"/>
      <c r="F193" s="5"/>
      <c r="G193" s="5"/>
      <c r="H193" s="5"/>
      <c r="I193" s="21"/>
      <c r="J193" s="25">
        <f t="shared" si="14"/>
        <v>0</v>
      </c>
      <c r="K193" s="36"/>
    </row>
    <row r="194" spans="4:11" ht="15.75" thickTop="1" x14ac:dyDescent="0.25">
      <c r="D194" s="33" t="s">
        <v>7</v>
      </c>
      <c r="E194" s="1">
        <v>2</v>
      </c>
      <c r="F194" s="1">
        <v>4</v>
      </c>
      <c r="G194" s="1">
        <v>2</v>
      </c>
      <c r="H194" s="1">
        <v>2</v>
      </c>
      <c r="I194" s="20">
        <v>0</v>
      </c>
      <c r="J194" s="24">
        <f t="shared" si="14"/>
        <v>10</v>
      </c>
      <c r="K194" s="34">
        <f>SUM(K190-J194)</f>
        <v>2</v>
      </c>
    </row>
    <row r="195" spans="4:11" ht="15.75" thickBot="1" x14ac:dyDescent="0.3">
      <c r="D195" s="35" t="s">
        <v>14</v>
      </c>
      <c r="E195" s="5"/>
      <c r="F195" s="5"/>
      <c r="G195" s="5"/>
      <c r="H195" s="5"/>
      <c r="I195" s="21"/>
      <c r="J195" s="25">
        <f t="shared" si="14"/>
        <v>0</v>
      </c>
      <c r="K195" s="36"/>
    </row>
    <row r="196" spans="4:11" ht="15.75" thickTop="1" x14ac:dyDescent="0.25">
      <c r="D196" s="33" t="s">
        <v>8</v>
      </c>
      <c r="E196" s="1">
        <v>2</v>
      </c>
      <c r="F196" s="1">
        <v>5</v>
      </c>
      <c r="G196" s="1">
        <v>3</v>
      </c>
      <c r="H196" s="1">
        <v>2</v>
      </c>
      <c r="I196" s="20">
        <v>0</v>
      </c>
      <c r="J196" s="24">
        <f t="shared" si="14"/>
        <v>12</v>
      </c>
      <c r="K196" s="34">
        <f>SUM(K190-J196)</f>
        <v>0</v>
      </c>
    </row>
    <row r="197" spans="4:11" ht="15.75" thickBot="1" x14ac:dyDescent="0.3">
      <c r="D197" s="35" t="s">
        <v>14</v>
      </c>
      <c r="E197" s="5"/>
      <c r="F197" s="5"/>
      <c r="G197" s="5"/>
      <c r="H197" s="5"/>
      <c r="I197" s="21"/>
      <c r="J197" s="25">
        <f t="shared" si="14"/>
        <v>0</v>
      </c>
      <c r="K197" s="36"/>
    </row>
    <row r="198" spans="4:11" ht="15.75" thickTop="1" x14ac:dyDescent="0.25">
      <c r="D198" s="33" t="s">
        <v>5</v>
      </c>
      <c r="E198" s="1">
        <v>2</v>
      </c>
      <c r="F198" s="1">
        <v>5</v>
      </c>
      <c r="G198" s="1">
        <v>3</v>
      </c>
      <c r="H198" s="1">
        <v>2</v>
      </c>
      <c r="I198" s="20">
        <v>0</v>
      </c>
      <c r="J198" s="24">
        <f t="shared" si="14"/>
        <v>12</v>
      </c>
      <c r="K198" s="34">
        <f>SUM(K190-J198)</f>
        <v>0</v>
      </c>
    </row>
    <row r="199" spans="4:11" ht="15.75" thickBot="1" x14ac:dyDescent="0.3">
      <c r="D199" s="37" t="s">
        <v>14</v>
      </c>
      <c r="E199" s="2"/>
      <c r="F199" s="2"/>
      <c r="G199" s="2"/>
      <c r="H199" s="2"/>
      <c r="I199" s="22"/>
      <c r="J199" s="25">
        <f t="shared" si="14"/>
        <v>0</v>
      </c>
      <c r="K199" s="36"/>
    </row>
    <row r="200" spans="4:11" ht="16.5" thickBot="1" x14ac:dyDescent="0.3">
      <c r="D200" s="38" t="s">
        <v>10</v>
      </c>
      <c r="E200" s="4" t="s">
        <v>10</v>
      </c>
      <c r="F200" s="4" t="s">
        <v>10</v>
      </c>
      <c r="G200" s="4" t="s">
        <v>10</v>
      </c>
      <c r="H200" s="4" t="s">
        <v>10</v>
      </c>
      <c r="I200" s="23" t="s">
        <v>10</v>
      </c>
      <c r="J200" s="18" t="s">
        <v>21</v>
      </c>
      <c r="K200" s="34"/>
    </row>
    <row r="201" spans="4:11" x14ac:dyDescent="0.25">
      <c r="D201" s="33" t="s">
        <v>11</v>
      </c>
      <c r="E201" s="1">
        <v>0</v>
      </c>
      <c r="F201" s="1">
        <v>5</v>
      </c>
      <c r="G201" s="1">
        <v>3</v>
      </c>
      <c r="H201" s="1">
        <v>2</v>
      </c>
      <c r="I201" s="20">
        <v>0</v>
      </c>
      <c r="J201" s="24">
        <f t="shared" ref="J201:J212" si="15">SUM(E201+F201+G201+H201+I201)</f>
        <v>10</v>
      </c>
      <c r="K201" s="34">
        <f>SUM(K190-J201)</f>
        <v>2</v>
      </c>
    </row>
    <row r="202" spans="4:11" ht="15.75" thickBot="1" x14ac:dyDescent="0.3">
      <c r="D202" s="35" t="s">
        <v>14</v>
      </c>
      <c r="E202" s="5"/>
      <c r="F202" s="5"/>
      <c r="G202" s="5"/>
      <c r="H202" s="5"/>
      <c r="I202" s="21"/>
      <c r="J202" s="25">
        <f t="shared" si="15"/>
        <v>0</v>
      </c>
      <c r="K202" s="36"/>
    </row>
    <row r="203" spans="4:11" ht="15.75" thickTop="1" x14ac:dyDescent="0.25">
      <c r="D203" s="33" t="s">
        <v>12</v>
      </c>
      <c r="E203" s="1">
        <v>2</v>
      </c>
      <c r="F203" s="1">
        <v>5</v>
      </c>
      <c r="G203" s="1">
        <v>3</v>
      </c>
      <c r="H203" s="1">
        <v>2</v>
      </c>
      <c r="I203" s="20">
        <v>0</v>
      </c>
      <c r="J203" s="24">
        <f t="shared" si="15"/>
        <v>12</v>
      </c>
      <c r="K203" s="34">
        <f>SUM(K190-J203)</f>
        <v>0</v>
      </c>
    </row>
    <row r="204" spans="4:11" ht="15.75" thickBot="1" x14ac:dyDescent="0.3">
      <c r="D204" s="35" t="s">
        <v>14</v>
      </c>
      <c r="E204" s="5"/>
      <c r="F204" s="5"/>
      <c r="G204" s="5"/>
      <c r="H204" s="5"/>
      <c r="I204" s="21"/>
      <c r="J204" s="25">
        <f t="shared" si="15"/>
        <v>0</v>
      </c>
      <c r="K204" s="36"/>
    </row>
    <row r="205" spans="4:11" ht="15.75" thickTop="1" x14ac:dyDescent="0.25">
      <c r="D205" s="33" t="s">
        <v>13</v>
      </c>
      <c r="E205" s="1">
        <v>2</v>
      </c>
      <c r="F205" s="1">
        <v>5</v>
      </c>
      <c r="G205" s="1">
        <v>3</v>
      </c>
      <c r="H205" s="1">
        <v>2</v>
      </c>
      <c r="I205" s="20">
        <v>0</v>
      </c>
      <c r="J205" s="24">
        <f t="shared" si="15"/>
        <v>12</v>
      </c>
      <c r="K205" s="34">
        <f>SUM(K190-J205)</f>
        <v>0</v>
      </c>
    </row>
    <row r="206" spans="4:11" ht="15.75" thickBot="1" x14ac:dyDescent="0.3">
      <c r="D206" s="35" t="s">
        <v>14</v>
      </c>
      <c r="E206" s="5"/>
      <c r="F206" s="5"/>
      <c r="G206" s="5"/>
      <c r="H206" s="5"/>
      <c r="I206" s="21"/>
      <c r="J206" s="44">
        <f t="shared" si="15"/>
        <v>0</v>
      </c>
      <c r="K206" s="36"/>
    </row>
    <row r="207" spans="4:11" ht="15.75" thickTop="1" x14ac:dyDescent="0.25">
      <c r="D207" s="33" t="s">
        <v>26</v>
      </c>
      <c r="E207" s="1">
        <v>2</v>
      </c>
      <c r="F207" s="1">
        <v>3</v>
      </c>
      <c r="G207" s="1">
        <v>3</v>
      </c>
      <c r="H207" s="1">
        <v>2</v>
      </c>
      <c r="I207" s="20">
        <v>0</v>
      </c>
      <c r="J207" s="24">
        <f t="shared" si="15"/>
        <v>10</v>
      </c>
      <c r="K207" s="34">
        <f>SUM(K190-J207)</f>
        <v>2</v>
      </c>
    </row>
    <row r="208" spans="4:11" ht="15.75" thickBot="1" x14ac:dyDescent="0.3">
      <c r="D208" s="35" t="s">
        <v>14</v>
      </c>
      <c r="E208" s="5"/>
      <c r="F208" s="5"/>
      <c r="G208" s="5"/>
      <c r="H208" s="5"/>
      <c r="I208" s="21"/>
      <c r="J208" s="44">
        <f t="shared" si="15"/>
        <v>0</v>
      </c>
      <c r="K208" s="36"/>
    </row>
    <row r="209" spans="4:11" ht="15.75" thickTop="1" x14ac:dyDescent="0.25">
      <c r="D209" s="33" t="s">
        <v>27</v>
      </c>
      <c r="E209" s="1">
        <v>2</v>
      </c>
      <c r="F209" s="1">
        <v>5</v>
      </c>
      <c r="G209" s="1">
        <v>3</v>
      </c>
      <c r="H209" s="1">
        <v>2</v>
      </c>
      <c r="I209" s="20">
        <v>0</v>
      </c>
      <c r="J209" s="24">
        <f t="shared" si="15"/>
        <v>12</v>
      </c>
      <c r="K209" s="34">
        <f>SUM(K190-J209)</f>
        <v>0</v>
      </c>
    </row>
    <row r="210" spans="4:11" ht="15.75" thickBot="1" x14ac:dyDescent="0.3">
      <c r="D210" s="35" t="s">
        <v>14</v>
      </c>
      <c r="E210" s="5"/>
      <c r="F210" s="5"/>
      <c r="G210" s="5"/>
      <c r="H210" s="5"/>
      <c r="I210" s="21"/>
      <c r="J210" s="44">
        <f t="shared" si="15"/>
        <v>0</v>
      </c>
      <c r="K210" s="36"/>
    </row>
    <row r="211" spans="4:11" ht="15.75" thickTop="1" x14ac:dyDescent="0.25">
      <c r="D211" s="33" t="s">
        <v>28</v>
      </c>
      <c r="E211" s="1">
        <v>2</v>
      </c>
      <c r="F211" s="1">
        <v>5</v>
      </c>
      <c r="G211" s="1">
        <v>3</v>
      </c>
      <c r="H211" s="1">
        <v>2</v>
      </c>
      <c r="I211" s="20">
        <v>0</v>
      </c>
      <c r="J211" s="24">
        <f t="shared" si="15"/>
        <v>12</v>
      </c>
      <c r="K211" s="34">
        <f>SUM(K190-J211)</f>
        <v>0</v>
      </c>
    </row>
    <row r="212" spans="4:11" ht="15.75" thickBot="1" x14ac:dyDescent="0.3">
      <c r="D212" s="35" t="s">
        <v>14</v>
      </c>
      <c r="E212" s="5"/>
      <c r="F212" s="5"/>
      <c r="G212" s="5"/>
      <c r="H212" s="5"/>
      <c r="I212" s="21"/>
      <c r="J212" s="42">
        <f t="shared" si="15"/>
        <v>0</v>
      </c>
      <c r="K212" s="43"/>
    </row>
    <row r="213" spans="4:11" ht="15.75" thickTop="1" x14ac:dyDescent="0.25"/>
    <row r="214" spans="4:11" ht="27" thickBot="1" x14ac:dyDescent="0.45">
      <c r="D214" s="26" t="s">
        <v>37</v>
      </c>
      <c r="E214" s="27" t="s">
        <v>0</v>
      </c>
      <c r="F214" s="27" t="s">
        <v>1</v>
      </c>
      <c r="G214" s="27" t="s">
        <v>2</v>
      </c>
      <c r="H214" s="27" t="s">
        <v>3</v>
      </c>
      <c r="I214" s="28" t="s">
        <v>4</v>
      </c>
      <c r="J214" s="29" t="s">
        <v>20</v>
      </c>
      <c r="K214" s="30">
        <v>12</v>
      </c>
    </row>
    <row r="215" spans="4:11" ht="19.5" thickBot="1" x14ac:dyDescent="0.35">
      <c r="D215" s="31" t="s">
        <v>9</v>
      </c>
      <c r="E215" s="3" t="s">
        <v>9</v>
      </c>
      <c r="F215" s="3" t="s">
        <v>9</v>
      </c>
      <c r="G215" s="3" t="s">
        <v>9</v>
      </c>
      <c r="H215" s="3" t="s">
        <v>9</v>
      </c>
      <c r="I215" s="19" t="s">
        <v>9</v>
      </c>
      <c r="J215" s="18" t="s">
        <v>21</v>
      </c>
      <c r="K215" s="32"/>
    </row>
    <row r="216" spans="4:11" x14ac:dyDescent="0.25">
      <c r="D216" s="33" t="s">
        <v>6</v>
      </c>
      <c r="E216" s="1">
        <v>2</v>
      </c>
      <c r="F216" s="1">
        <v>5</v>
      </c>
      <c r="G216" s="1">
        <v>3</v>
      </c>
      <c r="H216" s="1">
        <v>2</v>
      </c>
      <c r="I216" s="20">
        <v>0</v>
      </c>
      <c r="J216" s="24">
        <f t="shared" ref="J216:J223" si="16">SUM(E216+F216+G216+H216+I216)</f>
        <v>12</v>
      </c>
      <c r="K216" s="34">
        <f>SUM(K214-J216)</f>
        <v>0</v>
      </c>
    </row>
    <row r="217" spans="4:11" ht="15.75" thickBot="1" x14ac:dyDescent="0.3">
      <c r="D217" s="35" t="s">
        <v>14</v>
      </c>
      <c r="E217" s="5"/>
      <c r="F217" s="5"/>
      <c r="G217" s="5"/>
      <c r="H217" s="5"/>
      <c r="I217" s="21"/>
      <c r="J217" s="25">
        <f t="shared" si="16"/>
        <v>0</v>
      </c>
      <c r="K217" s="36"/>
    </row>
    <row r="218" spans="4:11" ht="15.75" thickTop="1" x14ac:dyDescent="0.25">
      <c r="D218" s="33" t="s">
        <v>7</v>
      </c>
      <c r="E218" s="1">
        <v>2</v>
      </c>
      <c r="F218" s="1">
        <v>4</v>
      </c>
      <c r="G218" s="1">
        <v>3</v>
      </c>
      <c r="H218" s="1">
        <v>2</v>
      </c>
      <c r="I218" s="20">
        <v>0</v>
      </c>
      <c r="J218" s="24">
        <f t="shared" si="16"/>
        <v>11</v>
      </c>
      <c r="K218" s="34">
        <f>SUM(K214-J218)</f>
        <v>1</v>
      </c>
    </row>
    <row r="219" spans="4:11" ht="15.75" thickBot="1" x14ac:dyDescent="0.3">
      <c r="D219" s="35" t="s">
        <v>14</v>
      </c>
      <c r="E219" s="5"/>
      <c r="F219" s="5"/>
      <c r="G219" s="5"/>
      <c r="H219" s="5"/>
      <c r="I219" s="21"/>
      <c r="J219" s="25">
        <f t="shared" si="16"/>
        <v>0</v>
      </c>
      <c r="K219" s="36"/>
    </row>
    <row r="220" spans="4:11" ht="15.75" thickTop="1" x14ac:dyDescent="0.25">
      <c r="D220" s="33" t="s">
        <v>8</v>
      </c>
      <c r="E220" s="1">
        <v>2</v>
      </c>
      <c r="F220" s="1">
        <v>4</v>
      </c>
      <c r="G220" s="1">
        <v>3</v>
      </c>
      <c r="H220" s="1">
        <v>2</v>
      </c>
      <c r="I220" s="20">
        <v>0</v>
      </c>
      <c r="J220" s="24">
        <f t="shared" si="16"/>
        <v>11</v>
      </c>
      <c r="K220" s="34">
        <f>SUM(K214-J220)</f>
        <v>1</v>
      </c>
    </row>
    <row r="221" spans="4:11" ht="15.75" thickBot="1" x14ac:dyDescent="0.3">
      <c r="D221" s="35" t="s">
        <v>14</v>
      </c>
      <c r="E221" s="5"/>
      <c r="F221" s="5"/>
      <c r="G221" s="5"/>
      <c r="H221" s="5"/>
      <c r="I221" s="21"/>
      <c r="J221" s="25">
        <f t="shared" si="16"/>
        <v>0</v>
      </c>
      <c r="K221" s="36"/>
    </row>
    <row r="222" spans="4:11" ht="15.75" thickTop="1" x14ac:dyDescent="0.25">
      <c r="D222" s="33" t="s">
        <v>5</v>
      </c>
      <c r="E222" s="1">
        <v>2</v>
      </c>
      <c r="F222" s="1">
        <v>5</v>
      </c>
      <c r="G222" s="1">
        <v>3</v>
      </c>
      <c r="H222" s="1">
        <v>2</v>
      </c>
      <c r="I222" s="20">
        <v>0</v>
      </c>
      <c r="J222" s="24">
        <f t="shared" si="16"/>
        <v>12</v>
      </c>
      <c r="K222" s="34">
        <f>SUM(K214-J222)</f>
        <v>0</v>
      </c>
    </row>
    <row r="223" spans="4:11" ht="15.75" thickBot="1" x14ac:dyDescent="0.3">
      <c r="D223" s="37" t="s">
        <v>14</v>
      </c>
      <c r="E223" s="2"/>
      <c r="F223" s="2"/>
      <c r="G223" s="2"/>
      <c r="H223" s="2"/>
      <c r="I223" s="22"/>
      <c r="J223" s="25">
        <f t="shared" si="16"/>
        <v>0</v>
      </c>
      <c r="K223" s="36"/>
    </row>
    <row r="224" spans="4:11" ht="16.5" thickBot="1" x14ac:dyDescent="0.3">
      <c r="D224" s="38" t="s">
        <v>10</v>
      </c>
      <c r="E224" s="4" t="s">
        <v>10</v>
      </c>
      <c r="F224" s="4" t="s">
        <v>10</v>
      </c>
      <c r="G224" s="4" t="s">
        <v>10</v>
      </c>
      <c r="H224" s="4" t="s">
        <v>10</v>
      </c>
      <c r="I224" s="23" t="s">
        <v>10</v>
      </c>
      <c r="J224" s="18" t="s">
        <v>21</v>
      </c>
      <c r="K224" s="34"/>
    </row>
    <row r="225" spans="4:11" x14ac:dyDescent="0.25">
      <c r="D225" s="33" t="s">
        <v>11</v>
      </c>
      <c r="E225" s="1">
        <v>2</v>
      </c>
      <c r="F225" s="1">
        <v>4</v>
      </c>
      <c r="G225" s="1">
        <v>3</v>
      </c>
      <c r="H225" s="1">
        <v>0</v>
      </c>
      <c r="I225" s="20">
        <v>0</v>
      </c>
      <c r="J225" s="24">
        <f t="shared" ref="J225:J236" si="17">SUM(E225+F225+G225+H225+I225)</f>
        <v>9</v>
      </c>
      <c r="K225" s="34">
        <f>SUM(K214-J225)</f>
        <v>3</v>
      </c>
    </row>
    <row r="226" spans="4:11" ht="15.75" thickBot="1" x14ac:dyDescent="0.3">
      <c r="D226" s="35" t="s">
        <v>14</v>
      </c>
      <c r="E226" s="5"/>
      <c r="F226" s="5"/>
      <c r="G226" s="5"/>
      <c r="H226" s="5"/>
      <c r="I226" s="21"/>
      <c r="J226" s="25">
        <f t="shared" si="17"/>
        <v>0</v>
      </c>
      <c r="K226" s="36"/>
    </row>
    <row r="227" spans="4:11" ht="15.75" thickTop="1" x14ac:dyDescent="0.25">
      <c r="D227" s="33" t="s">
        <v>12</v>
      </c>
      <c r="E227" s="1">
        <v>0</v>
      </c>
      <c r="F227" s="1">
        <v>4</v>
      </c>
      <c r="G227" s="1">
        <v>3</v>
      </c>
      <c r="H227" s="1">
        <v>2</v>
      </c>
      <c r="I227" s="20">
        <v>0</v>
      </c>
      <c r="J227" s="24">
        <f t="shared" si="17"/>
        <v>9</v>
      </c>
      <c r="K227" s="34">
        <f>SUM(K214-J227)</f>
        <v>3</v>
      </c>
    </row>
    <row r="228" spans="4:11" ht="15.75" thickBot="1" x14ac:dyDescent="0.3">
      <c r="D228" s="35" t="s">
        <v>14</v>
      </c>
      <c r="E228" s="5"/>
      <c r="F228" s="5"/>
      <c r="G228" s="5"/>
      <c r="H228" s="5"/>
      <c r="I228" s="21"/>
      <c r="J228" s="25">
        <f t="shared" si="17"/>
        <v>0</v>
      </c>
      <c r="K228" s="36"/>
    </row>
    <row r="229" spans="4:11" ht="15.75" thickTop="1" x14ac:dyDescent="0.25">
      <c r="D229" s="33" t="s">
        <v>13</v>
      </c>
      <c r="E229" s="1">
        <v>2</v>
      </c>
      <c r="F229" s="1">
        <v>5</v>
      </c>
      <c r="G229" s="1">
        <v>3</v>
      </c>
      <c r="H229" s="1">
        <v>2</v>
      </c>
      <c r="I229" s="20">
        <v>0</v>
      </c>
      <c r="J229" s="24">
        <f t="shared" si="17"/>
        <v>12</v>
      </c>
      <c r="K229" s="34">
        <f>SUM(K214-J229)</f>
        <v>0</v>
      </c>
    </row>
    <row r="230" spans="4:11" ht="15.75" thickBot="1" x14ac:dyDescent="0.3">
      <c r="D230" s="35" t="s">
        <v>14</v>
      </c>
      <c r="E230" s="5"/>
      <c r="F230" s="5"/>
      <c r="G230" s="5"/>
      <c r="H230" s="5"/>
      <c r="I230" s="21"/>
      <c r="J230" s="44">
        <f t="shared" si="17"/>
        <v>0</v>
      </c>
      <c r="K230" s="36"/>
    </row>
    <row r="231" spans="4:11" ht="15.75" thickTop="1" x14ac:dyDescent="0.25">
      <c r="D231" s="33" t="s">
        <v>26</v>
      </c>
      <c r="E231" s="1">
        <v>2</v>
      </c>
      <c r="F231" s="1">
        <v>5</v>
      </c>
      <c r="G231" s="1">
        <v>3</v>
      </c>
      <c r="H231" s="1">
        <v>2</v>
      </c>
      <c r="I231" s="20">
        <v>0</v>
      </c>
      <c r="J231" s="24">
        <f t="shared" si="17"/>
        <v>12</v>
      </c>
      <c r="K231" s="34">
        <f>SUM(K214-J231)</f>
        <v>0</v>
      </c>
    </row>
    <row r="232" spans="4:11" ht="15.75" thickBot="1" x14ac:dyDescent="0.3">
      <c r="D232" s="35" t="s">
        <v>14</v>
      </c>
      <c r="E232" s="5"/>
      <c r="F232" s="5"/>
      <c r="G232" s="5"/>
      <c r="H232" s="5"/>
      <c r="I232" s="21"/>
      <c r="J232" s="44">
        <f t="shared" si="17"/>
        <v>0</v>
      </c>
      <c r="K232" s="36"/>
    </row>
    <row r="233" spans="4:11" ht="15.75" thickTop="1" x14ac:dyDescent="0.25">
      <c r="D233" s="33" t="s">
        <v>27</v>
      </c>
      <c r="E233" s="1">
        <v>2</v>
      </c>
      <c r="F233" s="1">
        <v>5</v>
      </c>
      <c r="G233" s="1">
        <v>3</v>
      </c>
      <c r="H233" s="1">
        <v>2</v>
      </c>
      <c r="I233" s="20">
        <v>0</v>
      </c>
      <c r="J233" s="24">
        <f t="shared" si="17"/>
        <v>12</v>
      </c>
      <c r="K233" s="34">
        <f>SUM(K214-J233)</f>
        <v>0</v>
      </c>
    </row>
    <row r="234" spans="4:11" ht="15.75" thickBot="1" x14ac:dyDescent="0.3">
      <c r="D234" s="35" t="s">
        <v>14</v>
      </c>
      <c r="E234" s="5"/>
      <c r="F234" s="5"/>
      <c r="G234" s="5"/>
      <c r="H234" s="5"/>
      <c r="I234" s="21"/>
      <c r="J234" s="44">
        <f t="shared" si="17"/>
        <v>0</v>
      </c>
      <c r="K234" s="36"/>
    </row>
    <row r="235" spans="4:11" ht="15.75" thickTop="1" x14ac:dyDescent="0.25">
      <c r="D235" s="33" t="s">
        <v>28</v>
      </c>
      <c r="E235" s="1">
        <v>2</v>
      </c>
      <c r="F235" s="1">
        <v>1</v>
      </c>
      <c r="G235" s="1">
        <v>3</v>
      </c>
      <c r="H235" s="1">
        <v>2</v>
      </c>
      <c r="I235" s="20">
        <v>0</v>
      </c>
      <c r="J235" s="24">
        <f t="shared" si="17"/>
        <v>8</v>
      </c>
      <c r="K235" s="34">
        <f>SUM(K214-J235)</f>
        <v>4</v>
      </c>
    </row>
    <row r="236" spans="4:11" ht="15.75" thickBot="1" x14ac:dyDescent="0.3">
      <c r="D236" s="35" t="s">
        <v>14</v>
      </c>
      <c r="E236" s="5">
        <v>4</v>
      </c>
      <c r="F236" s="5"/>
      <c r="G236" s="5"/>
      <c r="H236" s="5"/>
      <c r="I236" s="21"/>
      <c r="J236" s="42">
        <f t="shared" si="17"/>
        <v>4</v>
      </c>
      <c r="K236" s="43"/>
    </row>
    <row r="237" spans="4:11" ht="21.75" thickTop="1" x14ac:dyDescent="0.35">
      <c r="E237" s="69" t="s">
        <v>39</v>
      </c>
    </row>
    <row r="238" spans="4:11" ht="27" thickBot="1" x14ac:dyDescent="0.45">
      <c r="D238" s="26" t="s">
        <v>38</v>
      </c>
      <c r="E238" s="27" t="s">
        <v>0</v>
      </c>
      <c r="F238" s="27" t="s">
        <v>1</v>
      </c>
      <c r="G238" s="27" t="s">
        <v>2</v>
      </c>
      <c r="H238" s="27" t="s">
        <v>3</v>
      </c>
      <c r="I238" s="28" t="s">
        <v>4</v>
      </c>
      <c r="J238" s="29" t="s">
        <v>20</v>
      </c>
      <c r="K238" s="30">
        <v>12</v>
      </c>
    </row>
    <row r="239" spans="4:11" ht="19.5" thickBot="1" x14ac:dyDescent="0.35">
      <c r="D239" s="31" t="s">
        <v>9</v>
      </c>
      <c r="E239" s="3" t="s">
        <v>9</v>
      </c>
      <c r="F239" s="3" t="s">
        <v>9</v>
      </c>
      <c r="G239" s="3" t="s">
        <v>9</v>
      </c>
      <c r="H239" s="3" t="s">
        <v>9</v>
      </c>
      <c r="I239" s="19" t="s">
        <v>9</v>
      </c>
      <c r="J239" s="18" t="s">
        <v>21</v>
      </c>
      <c r="K239" s="32"/>
    </row>
    <row r="240" spans="4:11" x14ac:dyDescent="0.25">
      <c r="D240" s="33" t="s">
        <v>6</v>
      </c>
      <c r="E240" s="1">
        <v>2</v>
      </c>
      <c r="F240" s="1">
        <v>5</v>
      </c>
      <c r="G240" s="1">
        <v>3</v>
      </c>
      <c r="H240" s="1">
        <v>2</v>
      </c>
      <c r="I240" s="20">
        <v>0</v>
      </c>
      <c r="J240" s="24">
        <f t="shared" ref="J240:J247" si="18">SUM(E240+F240+G240+H240+I240)</f>
        <v>12</v>
      </c>
      <c r="K240" s="34">
        <f>SUM(K238-J240)</f>
        <v>0</v>
      </c>
    </row>
    <row r="241" spans="4:11" ht="15.75" thickBot="1" x14ac:dyDescent="0.3">
      <c r="D241" s="35" t="s">
        <v>14</v>
      </c>
      <c r="E241" s="5"/>
      <c r="F241" s="5"/>
      <c r="G241" s="5"/>
      <c r="H241" s="5"/>
      <c r="I241" s="21"/>
      <c r="J241" s="25">
        <f t="shared" si="18"/>
        <v>0</v>
      </c>
      <c r="K241" s="36"/>
    </row>
    <row r="242" spans="4:11" ht="15.75" thickTop="1" x14ac:dyDescent="0.25">
      <c r="D242" s="33" t="s">
        <v>7</v>
      </c>
      <c r="E242" s="1">
        <v>2</v>
      </c>
      <c r="F242" s="1">
        <v>5</v>
      </c>
      <c r="G242" s="1">
        <v>0</v>
      </c>
      <c r="H242" s="1">
        <v>2</v>
      </c>
      <c r="I242" s="20">
        <v>0</v>
      </c>
      <c r="J242" s="24">
        <f t="shared" si="18"/>
        <v>9</v>
      </c>
      <c r="K242" s="34">
        <f>SUM(K238-J242)</f>
        <v>3</v>
      </c>
    </row>
    <row r="243" spans="4:11" ht="15.75" thickBot="1" x14ac:dyDescent="0.3">
      <c r="D243" s="35" t="s">
        <v>14</v>
      </c>
      <c r="E243" s="5"/>
      <c r="F243" s="5"/>
      <c r="G243" s="5"/>
      <c r="H243" s="5"/>
      <c r="I243" s="21"/>
      <c r="J243" s="25">
        <f t="shared" si="18"/>
        <v>0</v>
      </c>
      <c r="K243" s="36"/>
    </row>
    <row r="244" spans="4:11" ht="15.75" thickTop="1" x14ac:dyDescent="0.25">
      <c r="D244" s="33" t="s">
        <v>8</v>
      </c>
      <c r="E244" s="1">
        <v>2</v>
      </c>
      <c r="F244" s="1">
        <v>5</v>
      </c>
      <c r="G244" s="1">
        <v>3</v>
      </c>
      <c r="H244" s="1">
        <v>2</v>
      </c>
      <c r="I244" s="20">
        <v>0</v>
      </c>
      <c r="J244" s="24">
        <f t="shared" si="18"/>
        <v>12</v>
      </c>
      <c r="K244" s="34">
        <f>SUM(K238-J244)</f>
        <v>0</v>
      </c>
    </row>
    <row r="245" spans="4:11" ht="15.75" thickBot="1" x14ac:dyDescent="0.3">
      <c r="D245" s="35" t="s">
        <v>14</v>
      </c>
      <c r="E245" s="5"/>
      <c r="F245" s="5"/>
      <c r="G245" s="5"/>
      <c r="H245" s="5"/>
      <c r="I245" s="21"/>
      <c r="J245" s="25">
        <f t="shared" si="18"/>
        <v>0</v>
      </c>
      <c r="K245" s="36"/>
    </row>
    <row r="246" spans="4:11" ht="15.75" thickTop="1" x14ac:dyDescent="0.25">
      <c r="D246" s="33" t="s">
        <v>5</v>
      </c>
      <c r="E246" s="1">
        <v>2</v>
      </c>
      <c r="F246" s="1">
        <v>5</v>
      </c>
      <c r="G246" s="1">
        <v>3</v>
      </c>
      <c r="H246" s="1">
        <v>1</v>
      </c>
      <c r="I246" s="20">
        <v>0</v>
      </c>
      <c r="J246" s="24">
        <f t="shared" si="18"/>
        <v>11</v>
      </c>
      <c r="K246" s="34">
        <f>SUM(K238-J246)</f>
        <v>1</v>
      </c>
    </row>
    <row r="247" spans="4:11" ht="15.75" thickBot="1" x14ac:dyDescent="0.3">
      <c r="D247" s="37" t="s">
        <v>14</v>
      </c>
      <c r="E247" s="2"/>
      <c r="F247" s="2"/>
      <c r="G247" s="2"/>
      <c r="H247" s="2"/>
      <c r="I247" s="22"/>
      <c r="J247" s="25">
        <f t="shared" si="18"/>
        <v>0</v>
      </c>
      <c r="K247" s="36"/>
    </row>
    <row r="248" spans="4:11" ht="16.5" thickBot="1" x14ac:dyDescent="0.3">
      <c r="D248" s="38" t="s">
        <v>10</v>
      </c>
      <c r="E248" s="4" t="s">
        <v>10</v>
      </c>
      <c r="F248" s="4" t="s">
        <v>10</v>
      </c>
      <c r="G248" s="4" t="s">
        <v>10</v>
      </c>
      <c r="H248" s="4" t="s">
        <v>10</v>
      </c>
      <c r="I248" s="23" t="s">
        <v>10</v>
      </c>
      <c r="J248" s="18" t="s">
        <v>21</v>
      </c>
      <c r="K248" s="34"/>
    </row>
    <row r="249" spans="4:11" x14ac:dyDescent="0.25">
      <c r="D249" s="33" t="s">
        <v>11</v>
      </c>
      <c r="E249" s="1">
        <v>0</v>
      </c>
      <c r="F249" s="1">
        <v>5</v>
      </c>
      <c r="G249" s="1">
        <v>3</v>
      </c>
      <c r="H249" s="1">
        <v>0</v>
      </c>
      <c r="I249" s="20">
        <v>0</v>
      </c>
      <c r="J249" s="24">
        <f t="shared" ref="J249:J260" si="19">SUM(E249+F249+G249+H249+I249)</f>
        <v>8</v>
      </c>
      <c r="K249" s="34">
        <f>SUM(K238-J249)</f>
        <v>4</v>
      </c>
    </row>
    <row r="250" spans="4:11" ht="15.75" thickBot="1" x14ac:dyDescent="0.3">
      <c r="D250" s="35" t="s">
        <v>14</v>
      </c>
      <c r="E250" s="5"/>
      <c r="F250" s="5"/>
      <c r="G250" s="5"/>
      <c r="H250" s="5"/>
      <c r="I250" s="21"/>
      <c r="J250" s="25">
        <f t="shared" si="19"/>
        <v>0</v>
      </c>
      <c r="K250" s="36"/>
    </row>
    <row r="251" spans="4:11" ht="15.75" thickTop="1" x14ac:dyDescent="0.25">
      <c r="D251" s="33" t="s">
        <v>12</v>
      </c>
      <c r="E251" s="1">
        <v>2</v>
      </c>
      <c r="F251" s="1">
        <v>5</v>
      </c>
      <c r="G251" s="1">
        <v>3</v>
      </c>
      <c r="H251" s="1">
        <v>2</v>
      </c>
      <c r="I251" s="20">
        <v>0</v>
      </c>
      <c r="J251" s="24">
        <f t="shared" si="19"/>
        <v>12</v>
      </c>
      <c r="K251" s="34">
        <f>SUM(K238-J251)</f>
        <v>0</v>
      </c>
    </row>
    <row r="252" spans="4:11" ht="15.75" thickBot="1" x14ac:dyDescent="0.3">
      <c r="D252" s="35" t="s">
        <v>14</v>
      </c>
      <c r="E252" s="5"/>
      <c r="F252" s="5"/>
      <c r="G252" s="5"/>
      <c r="H252" s="5"/>
      <c r="I252" s="21"/>
      <c r="J252" s="25">
        <f t="shared" si="19"/>
        <v>0</v>
      </c>
      <c r="K252" s="36"/>
    </row>
    <row r="253" spans="4:11" ht="15.75" thickTop="1" x14ac:dyDescent="0.25">
      <c r="D253" s="33" t="s">
        <v>13</v>
      </c>
      <c r="E253" s="1">
        <v>2</v>
      </c>
      <c r="F253" s="1">
        <v>5</v>
      </c>
      <c r="G253" s="1">
        <v>3</v>
      </c>
      <c r="H253" s="1">
        <v>2</v>
      </c>
      <c r="I253" s="20">
        <v>0</v>
      </c>
      <c r="J253" s="24">
        <f t="shared" si="19"/>
        <v>12</v>
      </c>
      <c r="K253" s="34">
        <f>SUM(K238-J253)</f>
        <v>0</v>
      </c>
    </row>
    <row r="254" spans="4:11" ht="15.75" thickBot="1" x14ac:dyDescent="0.3">
      <c r="D254" s="35" t="s">
        <v>14</v>
      </c>
      <c r="E254" s="5"/>
      <c r="F254" s="5"/>
      <c r="G254" s="5"/>
      <c r="H254" s="5"/>
      <c r="I254" s="21"/>
      <c r="J254" s="44">
        <f t="shared" si="19"/>
        <v>0</v>
      </c>
      <c r="K254" s="36"/>
    </row>
    <row r="255" spans="4:11" ht="15.75" thickTop="1" x14ac:dyDescent="0.25">
      <c r="D255" s="33" t="s">
        <v>26</v>
      </c>
      <c r="E255" s="1">
        <v>2</v>
      </c>
      <c r="F255" s="1">
        <v>5</v>
      </c>
      <c r="G255" s="1">
        <v>3</v>
      </c>
      <c r="H255" s="1">
        <v>2</v>
      </c>
      <c r="I255" s="20">
        <v>0</v>
      </c>
      <c r="J255" s="24">
        <f t="shared" si="19"/>
        <v>12</v>
      </c>
      <c r="K255" s="34">
        <f>SUM(K238-J255)</f>
        <v>0</v>
      </c>
    </row>
    <row r="256" spans="4:11" ht="15.75" thickBot="1" x14ac:dyDescent="0.3">
      <c r="D256" s="35" t="s">
        <v>14</v>
      </c>
      <c r="E256" s="5"/>
      <c r="F256" s="5"/>
      <c r="G256" s="5"/>
      <c r="H256" s="5"/>
      <c r="I256" s="21"/>
      <c r="J256" s="44">
        <f t="shared" si="19"/>
        <v>0</v>
      </c>
      <c r="K256" s="36"/>
    </row>
    <row r="257" spans="4:11" ht="15.75" thickTop="1" x14ac:dyDescent="0.25">
      <c r="D257" s="33" t="s">
        <v>27</v>
      </c>
      <c r="E257" s="1">
        <v>2</v>
      </c>
      <c r="F257" s="1">
        <v>1</v>
      </c>
      <c r="G257" s="1">
        <v>3</v>
      </c>
      <c r="H257" s="1">
        <v>2</v>
      </c>
      <c r="I257" s="20">
        <v>0</v>
      </c>
      <c r="J257" s="24">
        <f t="shared" si="19"/>
        <v>8</v>
      </c>
      <c r="K257" s="34">
        <f>SUM(K238-J257)</f>
        <v>4</v>
      </c>
    </row>
    <row r="258" spans="4:11" ht="15.75" thickBot="1" x14ac:dyDescent="0.3">
      <c r="D258" s="35" t="s">
        <v>14</v>
      </c>
      <c r="E258" s="5"/>
      <c r="F258" s="5"/>
      <c r="G258" s="5"/>
      <c r="H258" s="5"/>
      <c r="I258" s="21"/>
      <c r="J258" s="44">
        <f t="shared" si="19"/>
        <v>0</v>
      </c>
      <c r="K258" s="36"/>
    </row>
    <row r="259" spans="4:11" ht="15.75" thickTop="1" x14ac:dyDescent="0.25">
      <c r="D259" s="33" t="s">
        <v>28</v>
      </c>
      <c r="E259" s="1">
        <v>2</v>
      </c>
      <c r="F259" s="1">
        <v>1</v>
      </c>
      <c r="G259" s="1">
        <v>3</v>
      </c>
      <c r="H259" s="1">
        <v>2</v>
      </c>
      <c r="I259" s="20">
        <v>0</v>
      </c>
      <c r="J259" s="24">
        <f t="shared" si="19"/>
        <v>8</v>
      </c>
      <c r="K259" s="34">
        <f>SUM(K238-J259)</f>
        <v>4</v>
      </c>
    </row>
    <row r="260" spans="4:11" ht="15.75" thickBot="1" x14ac:dyDescent="0.3">
      <c r="D260" s="35" t="s">
        <v>14</v>
      </c>
      <c r="E260" s="5"/>
      <c r="F260" s="5"/>
      <c r="G260" s="5"/>
      <c r="H260" s="5"/>
      <c r="I260" s="21"/>
      <c r="J260" s="42">
        <f t="shared" si="19"/>
        <v>0</v>
      </c>
      <c r="K260" s="43"/>
    </row>
    <row r="261" spans="4:11" ht="15.75" thickTop="1" x14ac:dyDescent="0.25"/>
    <row r="262" spans="4:11" ht="27" thickBot="1" x14ac:dyDescent="0.45">
      <c r="D262" s="26" t="s">
        <v>41</v>
      </c>
      <c r="E262" s="27" t="s">
        <v>0</v>
      </c>
      <c r="F262" s="27" t="s">
        <v>1</v>
      </c>
      <c r="G262" s="27" t="s">
        <v>2</v>
      </c>
      <c r="H262" s="27" t="s">
        <v>3</v>
      </c>
      <c r="I262" s="28" t="s">
        <v>4</v>
      </c>
      <c r="J262" s="29" t="s">
        <v>20</v>
      </c>
      <c r="K262" s="30">
        <v>10</v>
      </c>
    </row>
    <row r="263" spans="4:11" ht="19.5" thickBot="1" x14ac:dyDescent="0.35">
      <c r="D263" s="31" t="s">
        <v>9</v>
      </c>
      <c r="E263" s="3" t="s">
        <v>9</v>
      </c>
      <c r="F263" s="3" t="s">
        <v>9</v>
      </c>
      <c r="G263" s="3" t="s">
        <v>9</v>
      </c>
      <c r="H263" s="3" t="s">
        <v>9</v>
      </c>
      <c r="I263" s="19" t="s">
        <v>9</v>
      </c>
      <c r="J263" s="18" t="s">
        <v>21</v>
      </c>
      <c r="K263" s="32"/>
    </row>
    <row r="264" spans="4:11" x14ac:dyDescent="0.25">
      <c r="D264" s="33" t="s">
        <v>6</v>
      </c>
      <c r="E264" s="1">
        <v>0</v>
      </c>
      <c r="F264" s="1">
        <v>5</v>
      </c>
      <c r="G264" s="1">
        <v>2</v>
      </c>
      <c r="H264" s="1">
        <v>2</v>
      </c>
      <c r="I264" s="20">
        <v>0</v>
      </c>
      <c r="J264" s="24">
        <f t="shared" ref="J264:J271" si="20">SUM(E264+F264+G264+H264+I264)</f>
        <v>9</v>
      </c>
      <c r="K264" s="34">
        <f>SUM(K262-J264)</f>
        <v>1</v>
      </c>
    </row>
    <row r="265" spans="4:11" ht="15.75" thickBot="1" x14ac:dyDescent="0.3">
      <c r="D265" s="35" t="s">
        <v>14</v>
      </c>
      <c r="E265" s="5"/>
      <c r="F265" s="5"/>
      <c r="G265" s="5"/>
      <c r="H265" s="5"/>
      <c r="I265" s="21"/>
      <c r="J265" s="25">
        <f t="shared" si="20"/>
        <v>0</v>
      </c>
      <c r="K265" s="36"/>
    </row>
    <row r="266" spans="4:11" ht="15.75" thickTop="1" x14ac:dyDescent="0.25">
      <c r="D266" s="33" t="s">
        <v>7</v>
      </c>
      <c r="E266" s="1">
        <v>0</v>
      </c>
      <c r="F266" s="1">
        <v>5</v>
      </c>
      <c r="G266" s="1">
        <v>3</v>
      </c>
      <c r="H266" s="1">
        <v>2</v>
      </c>
      <c r="I266" s="20">
        <v>0</v>
      </c>
      <c r="J266" s="24">
        <f t="shared" si="20"/>
        <v>10</v>
      </c>
      <c r="K266" s="34">
        <f>SUM(K262-J266)</f>
        <v>0</v>
      </c>
    </row>
    <row r="267" spans="4:11" ht="15.75" thickBot="1" x14ac:dyDescent="0.3">
      <c r="D267" s="35" t="s">
        <v>14</v>
      </c>
      <c r="E267" s="5"/>
      <c r="F267" s="5"/>
      <c r="G267" s="5"/>
      <c r="H267" s="5"/>
      <c r="I267" s="21"/>
      <c r="J267" s="25">
        <f t="shared" si="20"/>
        <v>0</v>
      </c>
      <c r="K267" s="36"/>
    </row>
    <row r="268" spans="4:11" ht="15.75" thickTop="1" x14ac:dyDescent="0.25">
      <c r="D268" s="33" t="s">
        <v>8</v>
      </c>
      <c r="E268" s="1">
        <v>0</v>
      </c>
      <c r="F268" s="1">
        <v>5</v>
      </c>
      <c r="G268" s="1">
        <v>3</v>
      </c>
      <c r="H268" s="1">
        <v>2</v>
      </c>
      <c r="I268" s="20">
        <v>0</v>
      </c>
      <c r="J268" s="24">
        <f t="shared" si="20"/>
        <v>10</v>
      </c>
      <c r="K268" s="34">
        <f>SUM(K262-J268)</f>
        <v>0</v>
      </c>
    </row>
    <row r="269" spans="4:11" ht="15.75" thickBot="1" x14ac:dyDescent="0.3">
      <c r="D269" s="35" t="s">
        <v>14</v>
      </c>
      <c r="E269" s="5"/>
      <c r="F269" s="5"/>
      <c r="G269" s="5"/>
      <c r="H269" s="5"/>
      <c r="I269" s="21"/>
      <c r="J269" s="25">
        <f t="shared" si="20"/>
        <v>0</v>
      </c>
      <c r="K269" s="36"/>
    </row>
    <row r="270" spans="4:11" ht="15.75" thickTop="1" x14ac:dyDescent="0.25">
      <c r="D270" s="33" t="s">
        <v>5</v>
      </c>
      <c r="E270" s="1">
        <v>0</v>
      </c>
      <c r="F270" s="1">
        <v>5</v>
      </c>
      <c r="G270" s="1">
        <v>2</v>
      </c>
      <c r="H270" s="1">
        <v>2</v>
      </c>
      <c r="I270" s="20">
        <v>0</v>
      </c>
      <c r="J270" s="24">
        <f t="shared" si="20"/>
        <v>9</v>
      </c>
      <c r="K270" s="34">
        <f>SUM(K262-J270)</f>
        <v>1</v>
      </c>
    </row>
    <row r="271" spans="4:11" ht="15.75" thickBot="1" x14ac:dyDescent="0.3">
      <c r="D271" s="37" t="s">
        <v>14</v>
      </c>
      <c r="E271" s="2"/>
      <c r="F271" s="2"/>
      <c r="G271" s="2"/>
      <c r="H271" s="2"/>
      <c r="I271" s="22"/>
      <c r="J271" s="25">
        <f t="shared" si="20"/>
        <v>0</v>
      </c>
      <c r="K271" s="36"/>
    </row>
    <row r="272" spans="4:11" ht="16.5" thickBot="1" x14ac:dyDescent="0.3">
      <c r="D272" s="38" t="s">
        <v>10</v>
      </c>
      <c r="E272" s="4" t="s">
        <v>10</v>
      </c>
      <c r="F272" s="4" t="s">
        <v>10</v>
      </c>
      <c r="G272" s="4" t="s">
        <v>10</v>
      </c>
      <c r="H272" s="4" t="s">
        <v>10</v>
      </c>
      <c r="I272" s="23" t="s">
        <v>10</v>
      </c>
      <c r="J272" s="18" t="s">
        <v>21</v>
      </c>
      <c r="K272" s="34"/>
    </row>
    <row r="273" spans="4:11" x14ac:dyDescent="0.25">
      <c r="D273" s="33" t="s">
        <v>11</v>
      </c>
      <c r="E273" s="1">
        <v>0</v>
      </c>
      <c r="F273" s="1">
        <v>0</v>
      </c>
      <c r="G273" s="1">
        <v>3</v>
      </c>
      <c r="H273" s="1">
        <v>0</v>
      </c>
      <c r="I273" s="20">
        <v>0</v>
      </c>
      <c r="J273" s="24">
        <f t="shared" ref="J273:J284" si="21">SUM(E273+F273+G273+H273+I273)</f>
        <v>3</v>
      </c>
      <c r="K273" s="34">
        <f>SUM(K262-J273)</f>
        <v>7</v>
      </c>
    </row>
    <row r="274" spans="4:11" ht="15.75" thickBot="1" x14ac:dyDescent="0.3">
      <c r="D274" s="35" t="s">
        <v>14</v>
      </c>
      <c r="E274" s="5"/>
      <c r="F274" s="5"/>
      <c r="G274" s="5"/>
      <c r="H274" s="5"/>
      <c r="I274" s="21"/>
      <c r="J274" s="25">
        <f t="shared" si="21"/>
        <v>0</v>
      </c>
      <c r="K274" s="36"/>
    </row>
    <row r="275" spans="4:11" ht="15.75" thickTop="1" x14ac:dyDescent="0.25">
      <c r="D275" s="33" t="s">
        <v>12</v>
      </c>
      <c r="E275" s="1">
        <v>0</v>
      </c>
      <c r="F275" s="1">
        <v>5</v>
      </c>
      <c r="G275" s="1">
        <v>2</v>
      </c>
      <c r="H275" s="1">
        <v>2</v>
      </c>
      <c r="I275" s="20">
        <v>0</v>
      </c>
      <c r="J275" s="24">
        <f t="shared" si="21"/>
        <v>9</v>
      </c>
      <c r="K275" s="34">
        <f>SUM(K262-J275)</f>
        <v>1</v>
      </c>
    </row>
    <row r="276" spans="4:11" ht="15.75" thickBot="1" x14ac:dyDescent="0.3">
      <c r="D276" s="35" t="s">
        <v>14</v>
      </c>
      <c r="E276" s="5"/>
      <c r="F276" s="5"/>
      <c r="G276" s="5"/>
      <c r="H276" s="5"/>
      <c r="I276" s="21"/>
      <c r="J276" s="25">
        <f t="shared" si="21"/>
        <v>0</v>
      </c>
      <c r="K276" s="36"/>
    </row>
    <row r="277" spans="4:11" ht="15.75" thickTop="1" x14ac:dyDescent="0.25">
      <c r="D277" s="33" t="s">
        <v>13</v>
      </c>
      <c r="E277" s="1">
        <v>0</v>
      </c>
      <c r="F277" s="1">
        <v>5</v>
      </c>
      <c r="G277" s="1">
        <v>3</v>
      </c>
      <c r="H277" s="1">
        <v>2</v>
      </c>
      <c r="I277" s="20">
        <v>0</v>
      </c>
      <c r="J277" s="24">
        <f t="shared" si="21"/>
        <v>10</v>
      </c>
      <c r="K277" s="34">
        <f>SUM(K262-J277)</f>
        <v>0</v>
      </c>
    </row>
    <row r="278" spans="4:11" ht="15.75" thickBot="1" x14ac:dyDescent="0.3">
      <c r="D278" s="35" t="s">
        <v>14</v>
      </c>
      <c r="E278" s="5"/>
      <c r="F278" s="5"/>
      <c r="G278" s="5"/>
      <c r="H278" s="5"/>
      <c r="I278" s="21"/>
      <c r="J278" s="44">
        <f t="shared" si="21"/>
        <v>0</v>
      </c>
      <c r="K278" s="36"/>
    </row>
    <row r="279" spans="4:11" ht="15.75" thickTop="1" x14ac:dyDescent="0.25">
      <c r="D279" s="33" t="s">
        <v>26</v>
      </c>
      <c r="E279" s="1">
        <v>0</v>
      </c>
      <c r="F279" s="1">
        <v>5</v>
      </c>
      <c r="G279" s="1">
        <v>3</v>
      </c>
      <c r="H279" s="1">
        <v>2</v>
      </c>
      <c r="I279" s="20">
        <v>0</v>
      </c>
      <c r="J279" s="24">
        <f t="shared" si="21"/>
        <v>10</v>
      </c>
      <c r="K279" s="34">
        <f>SUM(K262-J279)</f>
        <v>0</v>
      </c>
    </row>
    <row r="280" spans="4:11" ht="15.75" thickBot="1" x14ac:dyDescent="0.3">
      <c r="D280" s="35" t="s">
        <v>14</v>
      </c>
      <c r="E280" s="5"/>
      <c r="F280" s="5"/>
      <c r="G280" s="5"/>
      <c r="H280" s="5"/>
      <c r="I280" s="21"/>
      <c r="J280" s="44">
        <f t="shared" si="21"/>
        <v>0</v>
      </c>
      <c r="K280" s="36"/>
    </row>
    <row r="281" spans="4:11" ht="15.75" thickTop="1" x14ac:dyDescent="0.25">
      <c r="D281" s="33" t="s">
        <v>27</v>
      </c>
      <c r="E281" s="1">
        <v>0</v>
      </c>
      <c r="F281" s="1">
        <v>5</v>
      </c>
      <c r="G281" s="1">
        <v>3</v>
      </c>
      <c r="H281" s="1">
        <v>2</v>
      </c>
      <c r="I281" s="20">
        <v>0</v>
      </c>
      <c r="J281" s="24">
        <f t="shared" si="21"/>
        <v>10</v>
      </c>
      <c r="K281" s="34">
        <f>SUM(K262-J281)</f>
        <v>0</v>
      </c>
    </row>
    <row r="282" spans="4:11" ht="15.75" thickBot="1" x14ac:dyDescent="0.3">
      <c r="D282" s="35" t="s">
        <v>14</v>
      </c>
      <c r="E282" s="5"/>
      <c r="F282" s="5"/>
      <c r="G282" s="5"/>
      <c r="H282" s="5"/>
      <c r="I282" s="21"/>
      <c r="J282" s="44">
        <f t="shared" si="21"/>
        <v>0</v>
      </c>
      <c r="K282" s="36"/>
    </row>
    <row r="283" spans="4:11" ht="15.75" thickTop="1" x14ac:dyDescent="0.25">
      <c r="D283" s="33" t="s">
        <v>28</v>
      </c>
      <c r="E283" s="1">
        <v>0</v>
      </c>
      <c r="F283" s="1">
        <v>2</v>
      </c>
      <c r="G283" s="1">
        <v>2</v>
      </c>
      <c r="H283" s="1">
        <v>2</v>
      </c>
      <c r="I283" s="20">
        <v>0</v>
      </c>
      <c r="J283" s="24">
        <f t="shared" si="21"/>
        <v>6</v>
      </c>
      <c r="K283" s="34">
        <f>SUM(K262-J283)</f>
        <v>4</v>
      </c>
    </row>
    <row r="284" spans="4:11" ht="15.75" thickBot="1" x14ac:dyDescent="0.3">
      <c r="D284" s="35" t="s">
        <v>14</v>
      </c>
      <c r="E284" s="5"/>
      <c r="F284" s="5"/>
      <c r="G284" s="5"/>
      <c r="H284" s="5"/>
      <c r="I284" s="21"/>
      <c r="J284" s="42">
        <f t="shared" si="21"/>
        <v>0</v>
      </c>
      <c r="K284" s="43"/>
    </row>
    <row r="285" spans="4:11" ht="15.75" thickTop="1" x14ac:dyDescent="0.25"/>
    <row r="286" spans="4:11" ht="27" thickBot="1" x14ac:dyDescent="0.45">
      <c r="D286" s="26" t="s">
        <v>42</v>
      </c>
      <c r="E286" s="27" t="s">
        <v>0</v>
      </c>
      <c r="F286" s="27" t="s">
        <v>1</v>
      </c>
      <c r="G286" s="27" t="s">
        <v>2</v>
      </c>
      <c r="H286" s="27" t="s">
        <v>3</v>
      </c>
      <c r="I286" s="28" t="s">
        <v>4</v>
      </c>
      <c r="J286" s="29" t="s">
        <v>20</v>
      </c>
      <c r="K286" s="30">
        <v>11</v>
      </c>
    </row>
    <row r="287" spans="4:11" ht="19.5" thickBot="1" x14ac:dyDescent="0.35">
      <c r="D287" s="31" t="s">
        <v>9</v>
      </c>
      <c r="E287" s="3" t="s">
        <v>9</v>
      </c>
      <c r="F287" s="3" t="s">
        <v>9</v>
      </c>
      <c r="G287" s="3" t="s">
        <v>9</v>
      </c>
      <c r="H287" s="3" t="s">
        <v>9</v>
      </c>
      <c r="I287" s="19" t="s">
        <v>9</v>
      </c>
      <c r="J287" s="18" t="s">
        <v>21</v>
      </c>
      <c r="K287" s="32"/>
    </row>
    <row r="288" spans="4:11" x14ac:dyDescent="0.25">
      <c r="D288" s="33" t="s">
        <v>6</v>
      </c>
      <c r="E288" s="1">
        <v>0</v>
      </c>
      <c r="F288" s="1">
        <v>4</v>
      </c>
      <c r="G288" s="1">
        <v>2</v>
      </c>
      <c r="H288" s="1">
        <v>2</v>
      </c>
      <c r="I288" s="20">
        <v>0</v>
      </c>
      <c r="J288" s="24">
        <f t="shared" ref="J288:J295" si="22">SUM(E288+F288+G288+H288+I288)</f>
        <v>8</v>
      </c>
      <c r="K288" s="34">
        <f>SUM(K286-J288)</f>
        <v>3</v>
      </c>
    </row>
    <row r="289" spans="4:12" ht="15.75" thickBot="1" x14ac:dyDescent="0.3">
      <c r="D289" s="35" t="s">
        <v>14</v>
      </c>
      <c r="E289" s="5"/>
      <c r="F289" s="5"/>
      <c r="G289" s="5"/>
      <c r="H289" s="5"/>
      <c r="I289" s="21"/>
      <c r="J289" s="25">
        <f t="shared" si="22"/>
        <v>0</v>
      </c>
      <c r="K289" s="36"/>
    </row>
    <row r="290" spans="4:12" ht="15.75" thickTop="1" x14ac:dyDescent="0.25">
      <c r="D290" s="33" t="s">
        <v>7</v>
      </c>
      <c r="E290" s="1">
        <v>0</v>
      </c>
      <c r="F290" s="1">
        <v>5</v>
      </c>
      <c r="G290" s="1">
        <v>2</v>
      </c>
      <c r="H290" s="1">
        <v>4</v>
      </c>
      <c r="I290" s="20">
        <v>0</v>
      </c>
      <c r="J290" s="24">
        <f t="shared" si="22"/>
        <v>11</v>
      </c>
      <c r="K290" s="34">
        <f>SUM(K286-J290)</f>
        <v>0</v>
      </c>
    </row>
    <row r="291" spans="4:12" ht="15.75" thickBot="1" x14ac:dyDescent="0.3">
      <c r="D291" s="35" t="s">
        <v>14</v>
      </c>
      <c r="E291" s="5"/>
      <c r="F291" s="5"/>
      <c r="G291" s="5"/>
      <c r="H291" s="5"/>
      <c r="I291" s="21"/>
      <c r="J291" s="25">
        <f t="shared" si="22"/>
        <v>0</v>
      </c>
      <c r="K291" s="36"/>
    </row>
    <row r="292" spans="4:12" ht="15.75" thickTop="1" x14ac:dyDescent="0.25">
      <c r="D292" s="33" t="s">
        <v>8</v>
      </c>
      <c r="E292" s="1">
        <v>0</v>
      </c>
      <c r="F292" s="1">
        <v>4</v>
      </c>
      <c r="G292" s="1">
        <v>2</v>
      </c>
      <c r="H292" s="1">
        <v>2</v>
      </c>
      <c r="I292" s="20">
        <v>0</v>
      </c>
      <c r="J292" s="24">
        <f t="shared" si="22"/>
        <v>8</v>
      </c>
      <c r="K292" s="34">
        <f>SUM(K286-J292)</f>
        <v>3</v>
      </c>
    </row>
    <row r="293" spans="4:12" ht="15.75" thickBot="1" x14ac:dyDescent="0.3">
      <c r="D293" s="35" t="s">
        <v>14</v>
      </c>
      <c r="E293" s="5"/>
      <c r="F293" s="5"/>
      <c r="G293" s="5"/>
      <c r="H293" s="5"/>
      <c r="I293" s="21"/>
      <c r="J293" s="25">
        <f t="shared" si="22"/>
        <v>0</v>
      </c>
      <c r="K293" s="36"/>
    </row>
    <row r="294" spans="4:12" ht="15.75" thickTop="1" x14ac:dyDescent="0.25">
      <c r="D294" s="33" t="s">
        <v>5</v>
      </c>
      <c r="E294" s="1">
        <v>0</v>
      </c>
      <c r="F294" s="1">
        <v>5</v>
      </c>
      <c r="G294" s="1">
        <v>2</v>
      </c>
      <c r="H294" s="1">
        <v>4</v>
      </c>
      <c r="I294" s="20">
        <v>0</v>
      </c>
      <c r="J294" s="24">
        <f t="shared" si="22"/>
        <v>11</v>
      </c>
      <c r="K294" s="34">
        <f>SUM(K286-J294)</f>
        <v>0</v>
      </c>
    </row>
    <row r="295" spans="4:12" ht="15.75" thickBot="1" x14ac:dyDescent="0.3">
      <c r="D295" s="37" t="s">
        <v>14</v>
      </c>
      <c r="E295" s="2"/>
      <c r="F295" s="2"/>
      <c r="G295" s="2"/>
      <c r="H295" s="2"/>
      <c r="I295" s="22"/>
      <c r="J295" s="25">
        <f t="shared" si="22"/>
        <v>0</v>
      </c>
      <c r="K295" s="36"/>
    </row>
    <row r="296" spans="4:12" ht="16.5" thickBot="1" x14ac:dyDescent="0.3">
      <c r="D296" s="38" t="s">
        <v>10</v>
      </c>
      <c r="E296" s="4" t="s">
        <v>10</v>
      </c>
      <c r="F296" s="4" t="s">
        <v>10</v>
      </c>
      <c r="G296" s="4" t="s">
        <v>10</v>
      </c>
      <c r="H296" s="4" t="s">
        <v>10</v>
      </c>
      <c r="I296" s="23" t="s">
        <v>10</v>
      </c>
      <c r="J296" s="18" t="s">
        <v>21</v>
      </c>
      <c r="K296" s="34"/>
    </row>
    <row r="297" spans="4:12" x14ac:dyDescent="0.25">
      <c r="D297" s="33" t="s">
        <v>11</v>
      </c>
      <c r="E297" s="1">
        <v>0</v>
      </c>
      <c r="F297" s="1">
        <v>4</v>
      </c>
      <c r="G297" s="1">
        <v>0</v>
      </c>
      <c r="H297" s="1">
        <v>0</v>
      </c>
      <c r="I297" s="20">
        <v>0</v>
      </c>
      <c r="J297" s="24">
        <f t="shared" ref="J297:J308" si="23">SUM(E297+F297+G297+H297+I297)</f>
        <v>4</v>
      </c>
      <c r="K297" s="34">
        <f>SUM(K286-J297)</f>
        <v>7</v>
      </c>
    </row>
    <row r="298" spans="4:12" ht="15.75" thickBot="1" x14ac:dyDescent="0.3">
      <c r="D298" s="35" t="s">
        <v>14</v>
      </c>
      <c r="E298" s="5"/>
      <c r="F298" s="5">
        <v>16</v>
      </c>
      <c r="G298" s="5"/>
      <c r="H298" s="5"/>
      <c r="I298" s="21"/>
      <c r="J298" s="25">
        <f t="shared" si="23"/>
        <v>16</v>
      </c>
      <c r="K298" s="36"/>
      <c r="L298" s="68" t="s">
        <v>43</v>
      </c>
    </row>
    <row r="299" spans="4:12" ht="15.75" thickTop="1" x14ac:dyDescent="0.25">
      <c r="D299" s="33" t="s">
        <v>12</v>
      </c>
      <c r="E299" s="1">
        <v>0</v>
      </c>
      <c r="F299" s="1">
        <v>5</v>
      </c>
      <c r="G299" s="1">
        <v>2</v>
      </c>
      <c r="H299" s="1">
        <v>4</v>
      </c>
      <c r="I299" s="20">
        <v>0</v>
      </c>
      <c r="J299" s="24">
        <f t="shared" si="23"/>
        <v>11</v>
      </c>
      <c r="K299" s="34">
        <f>SUM(K286-J299)</f>
        <v>0</v>
      </c>
    </row>
    <row r="300" spans="4:12" ht="15.75" thickBot="1" x14ac:dyDescent="0.3">
      <c r="D300" s="35" t="s">
        <v>14</v>
      </c>
      <c r="E300" s="5"/>
      <c r="F300" s="5"/>
      <c r="G300" s="5"/>
      <c r="H300" s="5"/>
      <c r="I300" s="21"/>
      <c r="J300" s="25">
        <f t="shared" si="23"/>
        <v>0</v>
      </c>
      <c r="K300" s="36"/>
    </row>
    <row r="301" spans="4:12" ht="15.75" thickTop="1" x14ac:dyDescent="0.25">
      <c r="D301" s="33" t="s">
        <v>13</v>
      </c>
      <c r="E301" s="1">
        <v>0</v>
      </c>
      <c r="F301" s="1">
        <v>5</v>
      </c>
      <c r="G301" s="1">
        <v>2</v>
      </c>
      <c r="H301" s="1">
        <v>4</v>
      </c>
      <c r="I301" s="20">
        <v>0</v>
      </c>
      <c r="J301" s="24">
        <f t="shared" si="23"/>
        <v>11</v>
      </c>
      <c r="K301" s="34">
        <f>SUM(K286-J301)</f>
        <v>0</v>
      </c>
    </row>
    <row r="302" spans="4:12" ht="15.75" thickBot="1" x14ac:dyDescent="0.3">
      <c r="D302" s="35" t="s">
        <v>14</v>
      </c>
      <c r="E302" s="5"/>
      <c r="F302" s="5"/>
      <c r="G302" s="5"/>
      <c r="H302" s="5"/>
      <c r="I302" s="21"/>
      <c r="J302" s="44">
        <f t="shared" si="23"/>
        <v>0</v>
      </c>
      <c r="K302" s="36"/>
    </row>
    <row r="303" spans="4:12" ht="15.75" thickTop="1" x14ac:dyDescent="0.25">
      <c r="D303" s="33" t="s">
        <v>26</v>
      </c>
      <c r="E303" s="1">
        <v>0</v>
      </c>
      <c r="F303" s="1">
        <v>5</v>
      </c>
      <c r="G303" s="1">
        <v>2</v>
      </c>
      <c r="H303" s="1">
        <v>4</v>
      </c>
      <c r="I303" s="20">
        <v>0</v>
      </c>
      <c r="J303" s="24">
        <f t="shared" si="23"/>
        <v>11</v>
      </c>
      <c r="K303" s="34">
        <f>SUM(K286-J303)</f>
        <v>0</v>
      </c>
    </row>
    <row r="304" spans="4:12" ht="15.75" thickBot="1" x14ac:dyDescent="0.3">
      <c r="D304" s="35" t="s">
        <v>14</v>
      </c>
      <c r="E304" s="5"/>
      <c r="F304" s="5"/>
      <c r="G304" s="5"/>
      <c r="H304" s="5"/>
      <c r="I304" s="21"/>
      <c r="J304" s="44">
        <f t="shared" si="23"/>
        <v>0</v>
      </c>
      <c r="K304" s="36"/>
    </row>
    <row r="305" spans="4:11" ht="15.75" thickTop="1" x14ac:dyDescent="0.25">
      <c r="D305" s="33" t="s">
        <v>27</v>
      </c>
      <c r="E305" s="1">
        <v>0</v>
      </c>
      <c r="F305" s="1">
        <v>5</v>
      </c>
      <c r="G305" s="1">
        <v>2</v>
      </c>
      <c r="H305" s="1">
        <v>4</v>
      </c>
      <c r="I305" s="20">
        <v>0</v>
      </c>
      <c r="J305" s="24">
        <f t="shared" si="23"/>
        <v>11</v>
      </c>
      <c r="K305" s="34">
        <f>SUM(K286-J305)</f>
        <v>0</v>
      </c>
    </row>
    <row r="306" spans="4:11" ht="15.75" thickBot="1" x14ac:dyDescent="0.3">
      <c r="D306" s="35" t="s">
        <v>14</v>
      </c>
      <c r="E306" s="5"/>
      <c r="F306" s="5"/>
      <c r="G306" s="5"/>
      <c r="H306" s="5"/>
      <c r="I306" s="21"/>
      <c r="J306" s="44">
        <f t="shared" si="23"/>
        <v>0</v>
      </c>
      <c r="K306" s="36"/>
    </row>
    <row r="307" spans="4:11" ht="15.75" thickTop="1" x14ac:dyDescent="0.25">
      <c r="D307" s="33" t="s">
        <v>28</v>
      </c>
      <c r="E307" s="1">
        <v>0</v>
      </c>
      <c r="F307" s="1">
        <v>0</v>
      </c>
      <c r="G307" s="1">
        <v>2</v>
      </c>
      <c r="H307" s="1">
        <v>4</v>
      </c>
      <c r="I307" s="20">
        <v>0</v>
      </c>
      <c r="J307" s="24">
        <f t="shared" si="23"/>
        <v>6</v>
      </c>
      <c r="K307" s="34">
        <f>SUM(K286-J307)</f>
        <v>5</v>
      </c>
    </row>
    <row r="308" spans="4:11" ht="15.75" thickBot="1" x14ac:dyDescent="0.3">
      <c r="D308" s="35" t="s">
        <v>14</v>
      </c>
      <c r="E308" s="5"/>
      <c r="F308" s="5"/>
      <c r="G308" s="5"/>
      <c r="H308" s="5"/>
      <c r="I308" s="21"/>
      <c r="J308" s="42">
        <f t="shared" si="23"/>
        <v>0</v>
      </c>
      <c r="K308" s="43"/>
    </row>
    <row r="309" spans="4:11" ht="15.75" thickTop="1" x14ac:dyDescent="0.25"/>
    <row r="310" spans="4:11" ht="27" thickBot="1" x14ac:dyDescent="0.45">
      <c r="D310" s="26" t="s">
        <v>44</v>
      </c>
      <c r="E310" s="27" t="s">
        <v>0</v>
      </c>
      <c r="F310" s="27" t="s">
        <v>1</v>
      </c>
      <c r="G310" s="27" t="s">
        <v>2</v>
      </c>
      <c r="H310" s="27" t="s">
        <v>3</v>
      </c>
      <c r="I310" s="28" t="s">
        <v>4</v>
      </c>
      <c r="J310" s="29" t="s">
        <v>20</v>
      </c>
      <c r="K310" s="30">
        <v>12</v>
      </c>
    </row>
    <row r="311" spans="4:11" ht="19.5" thickBot="1" x14ac:dyDescent="0.35">
      <c r="D311" s="31" t="s">
        <v>9</v>
      </c>
      <c r="E311" s="3" t="s">
        <v>9</v>
      </c>
      <c r="F311" s="3" t="s">
        <v>9</v>
      </c>
      <c r="G311" s="3" t="s">
        <v>9</v>
      </c>
      <c r="H311" s="3" t="s">
        <v>9</v>
      </c>
      <c r="I311" s="19" t="s">
        <v>9</v>
      </c>
      <c r="J311" s="18" t="s">
        <v>21</v>
      </c>
      <c r="K311" s="32"/>
    </row>
    <row r="312" spans="4:11" x14ac:dyDescent="0.25">
      <c r="D312" s="33" t="s">
        <v>6</v>
      </c>
      <c r="E312" s="1">
        <v>0</v>
      </c>
      <c r="F312" s="1">
        <v>4</v>
      </c>
      <c r="G312" s="1">
        <v>3</v>
      </c>
      <c r="H312" s="1">
        <v>2</v>
      </c>
      <c r="I312" s="20">
        <v>0</v>
      </c>
      <c r="J312" s="24">
        <f t="shared" ref="J312:J319" si="24">SUM(E312+F312+G312+H312+I312)</f>
        <v>9</v>
      </c>
      <c r="K312" s="34">
        <f>SUM(K310-J312)</f>
        <v>3</v>
      </c>
    </row>
    <row r="313" spans="4:11" ht="15.75" thickBot="1" x14ac:dyDescent="0.3">
      <c r="D313" s="35" t="s">
        <v>14</v>
      </c>
      <c r="E313" s="5"/>
      <c r="F313" s="5"/>
      <c r="G313" s="5"/>
      <c r="H313" s="5"/>
      <c r="I313" s="21"/>
      <c r="J313" s="25">
        <f t="shared" si="24"/>
        <v>0</v>
      </c>
      <c r="K313" s="36"/>
    </row>
    <row r="314" spans="4:11" ht="15.75" thickTop="1" x14ac:dyDescent="0.25">
      <c r="D314" s="33" t="s">
        <v>7</v>
      </c>
      <c r="E314" s="1">
        <v>0</v>
      </c>
      <c r="F314" s="1">
        <v>4</v>
      </c>
      <c r="G314" s="1">
        <v>4</v>
      </c>
      <c r="H314" s="1">
        <v>4</v>
      </c>
      <c r="I314" s="20">
        <v>0</v>
      </c>
      <c r="J314" s="24">
        <f t="shared" si="24"/>
        <v>12</v>
      </c>
      <c r="K314" s="34">
        <f>SUM(K310-J314)</f>
        <v>0</v>
      </c>
    </row>
    <row r="315" spans="4:11" ht="15.75" thickBot="1" x14ac:dyDescent="0.3">
      <c r="D315" s="35" t="s">
        <v>14</v>
      </c>
      <c r="E315" s="5"/>
      <c r="F315" s="5"/>
      <c r="G315" s="5"/>
      <c r="H315" s="5"/>
      <c r="I315" s="21"/>
      <c r="J315" s="25">
        <f t="shared" si="24"/>
        <v>0</v>
      </c>
      <c r="K315" s="36"/>
    </row>
    <row r="316" spans="4:11" ht="15.75" thickTop="1" x14ac:dyDescent="0.25">
      <c r="D316" s="33" t="s">
        <v>8</v>
      </c>
      <c r="E316" s="1">
        <v>0</v>
      </c>
      <c r="F316" s="1">
        <v>3</v>
      </c>
      <c r="G316" s="1">
        <v>4</v>
      </c>
      <c r="H316" s="1">
        <v>4</v>
      </c>
      <c r="I316" s="20">
        <v>0</v>
      </c>
      <c r="J316" s="24">
        <f t="shared" si="24"/>
        <v>11</v>
      </c>
      <c r="K316" s="34">
        <f>SUM(K310-J316)</f>
        <v>1</v>
      </c>
    </row>
    <row r="317" spans="4:11" ht="15.75" thickBot="1" x14ac:dyDescent="0.3">
      <c r="D317" s="35" t="s">
        <v>14</v>
      </c>
      <c r="E317" s="5"/>
      <c r="F317" s="5"/>
      <c r="G317" s="5"/>
      <c r="H317" s="5"/>
      <c r="I317" s="21"/>
      <c r="J317" s="25">
        <f t="shared" si="24"/>
        <v>0</v>
      </c>
      <c r="K317" s="36"/>
    </row>
    <row r="318" spans="4:11" ht="15.75" thickTop="1" x14ac:dyDescent="0.25">
      <c r="D318" s="33" t="s">
        <v>5</v>
      </c>
      <c r="E318" s="1">
        <v>0</v>
      </c>
      <c r="F318" s="1">
        <v>4</v>
      </c>
      <c r="G318" s="1">
        <v>2</v>
      </c>
      <c r="H318" s="1">
        <v>4</v>
      </c>
      <c r="I318" s="20">
        <v>0</v>
      </c>
      <c r="J318" s="24">
        <f t="shared" si="24"/>
        <v>10</v>
      </c>
      <c r="K318" s="34">
        <f>SUM(K310-J318)</f>
        <v>2</v>
      </c>
    </row>
    <row r="319" spans="4:11" ht="15.75" thickBot="1" x14ac:dyDescent="0.3">
      <c r="D319" s="37" t="s">
        <v>14</v>
      </c>
      <c r="E319" s="2"/>
      <c r="F319" s="2"/>
      <c r="G319" s="2"/>
      <c r="H319" s="2"/>
      <c r="I319" s="22"/>
      <c r="J319" s="25">
        <f t="shared" si="24"/>
        <v>0</v>
      </c>
      <c r="K319" s="36"/>
    </row>
    <row r="320" spans="4:11" ht="16.5" thickBot="1" x14ac:dyDescent="0.3">
      <c r="D320" s="38" t="s">
        <v>10</v>
      </c>
      <c r="E320" s="4" t="s">
        <v>10</v>
      </c>
      <c r="F320" s="4" t="s">
        <v>10</v>
      </c>
      <c r="G320" s="4" t="s">
        <v>10</v>
      </c>
      <c r="H320" s="4" t="s">
        <v>10</v>
      </c>
      <c r="I320" s="23" t="s">
        <v>10</v>
      </c>
      <c r="J320" s="18" t="s">
        <v>21</v>
      </c>
      <c r="K320" s="34"/>
    </row>
    <row r="321" spans="4:11" x14ac:dyDescent="0.25">
      <c r="D321" s="33" t="s">
        <v>11</v>
      </c>
      <c r="E321" s="1">
        <v>0</v>
      </c>
      <c r="F321" s="1">
        <v>3</v>
      </c>
      <c r="G321" s="1">
        <v>0</v>
      </c>
      <c r="H321" s="1">
        <v>2</v>
      </c>
      <c r="I321" s="20">
        <v>0</v>
      </c>
      <c r="J321" s="24">
        <f t="shared" ref="J321:J332" si="25">SUM(E321+F321+G321+H321+I321)</f>
        <v>5</v>
      </c>
      <c r="K321" s="34">
        <f>SUM(K310-J321)</f>
        <v>7</v>
      </c>
    </row>
    <row r="322" spans="4:11" ht="15.75" thickBot="1" x14ac:dyDescent="0.3">
      <c r="D322" s="35" t="s">
        <v>14</v>
      </c>
      <c r="E322" s="5"/>
      <c r="F322" s="5"/>
      <c r="G322" s="5"/>
      <c r="H322" s="5"/>
      <c r="I322" s="21"/>
      <c r="J322" s="25">
        <f t="shared" si="25"/>
        <v>0</v>
      </c>
      <c r="K322" s="36"/>
    </row>
    <row r="323" spans="4:11" ht="15.75" thickTop="1" x14ac:dyDescent="0.25">
      <c r="D323" s="33" t="s">
        <v>12</v>
      </c>
      <c r="E323" s="1">
        <v>0</v>
      </c>
      <c r="F323" s="1">
        <v>4</v>
      </c>
      <c r="G323" s="1">
        <v>4</v>
      </c>
      <c r="H323" s="1">
        <v>4</v>
      </c>
      <c r="I323" s="20">
        <v>0</v>
      </c>
      <c r="J323" s="24">
        <f t="shared" si="25"/>
        <v>12</v>
      </c>
      <c r="K323" s="34">
        <f>SUM(K310-J323)</f>
        <v>0</v>
      </c>
    </row>
    <row r="324" spans="4:11" ht="15.75" thickBot="1" x14ac:dyDescent="0.3">
      <c r="D324" s="35" t="s">
        <v>14</v>
      </c>
      <c r="E324" s="5"/>
      <c r="F324" s="5"/>
      <c r="G324" s="5"/>
      <c r="H324" s="5"/>
      <c r="I324" s="21"/>
      <c r="J324" s="25">
        <f t="shared" si="25"/>
        <v>0</v>
      </c>
      <c r="K324" s="36"/>
    </row>
    <row r="325" spans="4:11" ht="15.75" thickTop="1" x14ac:dyDescent="0.25">
      <c r="D325" s="33" t="s">
        <v>13</v>
      </c>
      <c r="E325" s="1">
        <v>0</v>
      </c>
      <c r="F325" s="1">
        <v>4</v>
      </c>
      <c r="G325" s="1">
        <v>4</v>
      </c>
      <c r="H325" s="1">
        <v>4</v>
      </c>
      <c r="I325" s="20">
        <v>0</v>
      </c>
      <c r="J325" s="24">
        <f t="shared" si="25"/>
        <v>12</v>
      </c>
      <c r="K325" s="34">
        <f>SUM(K310-J325)</f>
        <v>0</v>
      </c>
    </row>
    <row r="326" spans="4:11" ht="15.75" thickBot="1" x14ac:dyDescent="0.3">
      <c r="D326" s="35" t="s">
        <v>14</v>
      </c>
      <c r="E326" s="5"/>
      <c r="F326" s="5"/>
      <c r="G326" s="5"/>
      <c r="H326" s="5"/>
      <c r="I326" s="21"/>
      <c r="J326" s="44">
        <f t="shared" si="25"/>
        <v>0</v>
      </c>
      <c r="K326" s="36"/>
    </row>
    <row r="327" spans="4:11" ht="15.75" thickTop="1" x14ac:dyDescent="0.25">
      <c r="D327" s="33" t="s">
        <v>26</v>
      </c>
      <c r="E327" s="1">
        <v>0</v>
      </c>
      <c r="F327" s="1">
        <v>2</v>
      </c>
      <c r="G327" s="1">
        <v>4</v>
      </c>
      <c r="H327" s="1">
        <v>0</v>
      </c>
      <c r="I327" s="20">
        <v>0</v>
      </c>
      <c r="J327" s="24">
        <f t="shared" si="25"/>
        <v>6</v>
      </c>
      <c r="K327" s="34">
        <f>SUM(K310-J327)</f>
        <v>6</v>
      </c>
    </row>
    <row r="328" spans="4:11" ht="15.75" thickBot="1" x14ac:dyDescent="0.3">
      <c r="D328" s="35" t="s">
        <v>14</v>
      </c>
      <c r="E328" s="5"/>
      <c r="F328" s="5"/>
      <c r="G328" s="5"/>
      <c r="H328" s="5"/>
      <c r="I328" s="21"/>
      <c r="J328" s="44">
        <f t="shared" si="25"/>
        <v>0</v>
      </c>
      <c r="K328" s="36"/>
    </row>
    <row r="329" spans="4:11" ht="15.75" thickTop="1" x14ac:dyDescent="0.25">
      <c r="D329" s="33" t="s">
        <v>27</v>
      </c>
      <c r="E329" s="1">
        <v>0</v>
      </c>
      <c r="F329" s="1">
        <v>4</v>
      </c>
      <c r="G329" s="1">
        <v>4</v>
      </c>
      <c r="H329" s="1">
        <v>0</v>
      </c>
      <c r="I329" s="20">
        <v>0</v>
      </c>
      <c r="J329" s="24">
        <f t="shared" si="25"/>
        <v>8</v>
      </c>
      <c r="K329" s="34">
        <f>SUM(K310-J329)</f>
        <v>4</v>
      </c>
    </row>
    <row r="330" spans="4:11" ht="15.75" thickBot="1" x14ac:dyDescent="0.3">
      <c r="D330" s="35" t="s">
        <v>14</v>
      </c>
      <c r="E330" s="5"/>
      <c r="F330" s="5"/>
      <c r="G330" s="5"/>
      <c r="H330" s="5"/>
      <c r="I330" s="21"/>
      <c r="J330" s="44">
        <f t="shared" si="25"/>
        <v>0</v>
      </c>
      <c r="K330" s="36"/>
    </row>
    <row r="331" spans="4:11" ht="15.75" thickTop="1" x14ac:dyDescent="0.25">
      <c r="D331" s="33" t="s">
        <v>28</v>
      </c>
      <c r="E331" s="1">
        <v>0</v>
      </c>
      <c r="F331" s="1">
        <v>2</v>
      </c>
      <c r="G331" s="1">
        <v>3</v>
      </c>
      <c r="H331" s="1">
        <v>4</v>
      </c>
      <c r="I331" s="20">
        <v>0</v>
      </c>
      <c r="J331" s="24">
        <f t="shared" si="25"/>
        <v>9</v>
      </c>
      <c r="K331" s="34">
        <f>SUM(K310-J331)</f>
        <v>3</v>
      </c>
    </row>
    <row r="332" spans="4:11" ht="15.75" thickBot="1" x14ac:dyDescent="0.3">
      <c r="D332" s="35" t="s">
        <v>14</v>
      </c>
      <c r="E332" s="5">
        <v>4</v>
      </c>
      <c r="F332" s="5"/>
      <c r="G332" s="5"/>
      <c r="H332" s="5"/>
      <c r="I332" s="21"/>
      <c r="J332" s="42">
        <f t="shared" si="25"/>
        <v>4</v>
      </c>
      <c r="K332" s="43"/>
    </row>
    <row r="333" spans="4:11" ht="15.75" thickTop="1" x14ac:dyDescent="0.25"/>
    <row r="334" spans="4:11" ht="27" thickBot="1" x14ac:dyDescent="0.45">
      <c r="D334" s="26" t="s">
        <v>45</v>
      </c>
      <c r="E334" s="27" t="s">
        <v>0</v>
      </c>
      <c r="F334" s="27" t="s">
        <v>1</v>
      </c>
      <c r="G334" s="27" t="s">
        <v>2</v>
      </c>
      <c r="H334" s="27" t="s">
        <v>3</v>
      </c>
      <c r="I334" s="28" t="s">
        <v>4</v>
      </c>
      <c r="J334" s="29" t="s">
        <v>20</v>
      </c>
      <c r="K334" s="30">
        <v>10</v>
      </c>
    </row>
    <row r="335" spans="4:11" ht="19.5" thickBot="1" x14ac:dyDescent="0.35">
      <c r="D335" s="31" t="s">
        <v>9</v>
      </c>
      <c r="E335" s="3" t="s">
        <v>9</v>
      </c>
      <c r="F335" s="3" t="s">
        <v>9</v>
      </c>
      <c r="G335" s="3" t="s">
        <v>9</v>
      </c>
      <c r="H335" s="3" t="s">
        <v>9</v>
      </c>
      <c r="I335" s="19" t="s">
        <v>9</v>
      </c>
      <c r="J335" s="18" t="s">
        <v>21</v>
      </c>
      <c r="K335" s="32"/>
    </row>
    <row r="336" spans="4:11" x14ac:dyDescent="0.25">
      <c r="D336" s="33" t="s">
        <v>6</v>
      </c>
      <c r="E336" s="1">
        <v>0</v>
      </c>
      <c r="F336" s="1">
        <v>6</v>
      </c>
      <c r="G336" s="1">
        <v>0</v>
      </c>
      <c r="H336" s="1">
        <v>4</v>
      </c>
      <c r="I336" s="20">
        <v>0</v>
      </c>
      <c r="J336" s="24">
        <f t="shared" ref="J336:J343" si="26">SUM(E336+F336+G336+H336+I336)</f>
        <v>10</v>
      </c>
      <c r="K336" s="34">
        <f>SUM(K334-J336)</f>
        <v>0</v>
      </c>
    </row>
    <row r="337" spans="4:11" ht="15.75" thickBot="1" x14ac:dyDescent="0.3">
      <c r="D337" s="35" t="s">
        <v>14</v>
      </c>
      <c r="E337" s="5"/>
      <c r="F337" s="5"/>
      <c r="G337" s="5"/>
      <c r="H337" s="5"/>
      <c r="I337" s="21"/>
      <c r="J337" s="25">
        <f t="shared" si="26"/>
        <v>0</v>
      </c>
      <c r="K337" s="36"/>
    </row>
    <row r="338" spans="4:11" ht="15.75" thickTop="1" x14ac:dyDescent="0.25">
      <c r="D338" s="33" t="s">
        <v>7</v>
      </c>
      <c r="E338" s="1">
        <v>0</v>
      </c>
      <c r="F338" s="1">
        <v>6</v>
      </c>
      <c r="G338" s="1">
        <v>0</v>
      </c>
      <c r="H338" s="1">
        <v>4</v>
      </c>
      <c r="I338" s="20">
        <v>0</v>
      </c>
      <c r="J338" s="24">
        <f t="shared" si="26"/>
        <v>10</v>
      </c>
      <c r="K338" s="34">
        <f>SUM(K334-J338)</f>
        <v>0</v>
      </c>
    </row>
    <row r="339" spans="4:11" ht="15.75" thickBot="1" x14ac:dyDescent="0.3">
      <c r="D339" s="35" t="s">
        <v>14</v>
      </c>
      <c r="E339" s="5"/>
      <c r="F339" s="5"/>
      <c r="G339" s="5"/>
      <c r="H339" s="5"/>
      <c r="I339" s="21"/>
      <c r="J339" s="25">
        <f t="shared" si="26"/>
        <v>0</v>
      </c>
      <c r="K339" s="36"/>
    </row>
    <row r="340" spans="4:11" ht="15.75" thickTop="1" x14ac:dyDescent="0.25">
      <c r="D340" s="33" t="s">
        <v>8</v>
      </c>
      <c r="E340" s="1">
        <v>0</v>
      </c>
      <c r="F340" s="1">
        <v>6</v>
      </c>
      <c r="G340" s="1">
        <v>0</v>
      </c>
      <c r="H340" s="1">
        <v>4</v>
      </c>
      <c r="I340" s="20">
        <v>0</v>
      </c>
      <c r="J340" s="24">
        <f t="shared" si="26"/>
        <v>10</v>
      </c>
      <c r="K340" s="34">
        <f>SUM(K334-J340)</f>
        <v>0</v>
      </c>
    </row>
    <row r="341" spans="4:11" ht="15.75" thickBot="1" x14ac:dyDescent="0.3">
      <c r="D341" s="35" t="s">
        <v>14</v>
      </c>
      <c r="E341" s="5"/>
      <c r="F341" s="5"/>
      <c r="G341" s="5"/>
      <c r="H341" s="5"/>
      <c r="I341" s="21"/>
      <c r="J341" s="25">
        <f t="shared" si="26"/>
        <v>0</v>
      </c>
      <c r="K341" s="36"/>
    </row>
    <row r="342" spans="4:11" ht="15.75" thickTop="1" x14ac:dyDescent="0.25">
      <c r="D342" s="33" t="s">
        <v>5</v>
      </c>
      <c r="E342" s="1">
        <v>0</v>
      </c>
      <c r="F342" s="1">
        <v>3</v>
      </c>
      <c r="G342" s="1">
        <v>0</v>
      </c>
      <c r="H342" s="1">
        <v>4</v>
      </c>
      <c r="I342" s="20">
        <v>0</v>
      </c>
      <c r="J342" s="24">
        <f t="shared" si="26"/>
        <v>7</v>
      </c>
      <c r="K342" s="34">
        <f>SUM(K334-J342)</f>
        <v>3</v>
      </c>
    </row>
    <row r="343" spans="4:11" ht="15.75" thickBot="1" x14ac:dyDescent="0.3">
      <c r="D343" s="37" t="s">
        <v>14</v>
      </c>
      <c r="E343" s="2"/>
      <c r="F343" s="2"/>
      <c r="G343" s="2"/>
      <c r="H343" s="2"/>
      <c r="I343" s="22"/>
      <c r="J343" s="25">
        <f t="shared" si="26"/>
        <v>0</v>
      </c>
      <c r="K343" s="36"/>
    </row>
    <row r="344" spans="4:11" ht="16.5" thickBot="1" x14ac:dyDescent="0.3">
      <c r="D344" s="38" t="s">
        <v>10</v>
      </c>
      <c r="E344" s="4" t="s">
        <v>10</v>
      </c>
      <c r="F344" s="4" t="s">
        <v>10</v>
      </c>
      <c r="G344" s="4" t="s">
        <v>10</v>
      </c>
      <c r="H344" s="4" t="s">
        <v>10</v>
      </c>
      <c r="I344" s="23" t="s">
        <v>10</v>
      </c>
      <c r="J344" s="18" t="s">
        <v>21</v>
      </c>
      <c r="K344" s="34"/>
    </row>
    <row r="345" spans="4:11" x14ac:dyDescent="0.25">
      <c r="D345" s="33" t="s">
        <v>11</v>
      </c>
      <c r="E345" s="1">
        <v>0</v>
      </c>
      <c r="F345" s="1">
        <v>1</v>
      </c>
      <c r="G345" s="1">
        <v>0</v>
      </c>
      <c r="H345" s="1">
        <v>4</v>
      </c>
      <c r="I345" s="20">
        <v>0</v>
      </c>
      <c r="J345" s="24">
        <f t="shared" ref="J345:J356" si="27">SUM(E345+F345+G345+H345+I345)</f>
        <v>5</v>
      </c>
      <c r="K345" s="34">
        <f>SUM(K334-J345)</f>
        <v>5</v>
      </c>
    </row>
    <row r="346" spans="4:11" ht="15.75" thickBot="1" x14ac:dyDescent="0.3">
      <c r="D346" s="35" t="s">
        <v>14</v>
      </c>
      <c r="E346" s="5"/>
      <c r="F346" s="5"/>
      <c r="G346" s="5"/>
      <c r="H346" s="5"/>
      <c r="I346" s="21"/>
      <c r="J346" s="25">
        <f t="shared" si="27"/>
        <v>0</v>
      </c>
      <c r="K346" s="36"/>
    </row>
    <row r="347" spans="4:11" ht="15.75" thickTop="1" x14ac:dyDescent="0.25">
      <c r="D347" s="33" t="s">
        <v>12</v>
      </c>
      <c r="E347" s="1">
        <v>0</v>
      </c>
      <c r="F347" s="1">
        <v>6</v>
      </c>
      <c r="G347" s="1">
        <v>0</v>
      </c>
      <c r="H347" s="1">
        <v>4</v>
      </c>
      <c r="I347" s="20">
        <v>0</v>
      </c>
      <c r="J347" s="24">
        <f t="shared" si="27"/>
        <v>10</v>
      </c>
      <c r="K347" s="34">
        <f>SUM(K334-J347)</f>
        <v>0</v>
      </c>
    </row>
    <row r="348" spans="4:11" ht="15.75" thickBot="1" x14ac:dyDescent="0.3">
      <c r="D348" s="35" t="s">
        <v>14</v>
      </c>
      <c r="E348" s="5"/>
      <c r="F348" s="5"/>
      <c r="G348" s="5"/>
      <c r="H348" s="5"/>
      <c r="I348" s="21"/>
      <c r="J348" s="25">
        <f t="shared" si="27"/>
        <v>0</v>
      </c>
      <c r="K348" s="36"/>
    </row>
    <row r="349" spans="4:11" ht="15.75" thickTop="1" x14ac:dyDescent="0.25">
      <c r="D349" s="33" t="s">
        <v>13</v>
      </c>
      <c r="E349" s="1">
        <v>0</v>
      </c>
      <c r="F349" s="1">
        <v>6</v>
      </c>
      <c r="G349" s="1">
        <v>0</v>
      </c>
      <c r="H349" s="1">
        <v>4</v>
      </c>
      <c r="I349" s="20">
        <v>0</v>
      </c>
      <c r="J349" s="24">
        <f t="shared" si="27"/>
        <v>10</v>
      </c>
      <c r="K349" s="34">
        <f>SUM(K334-J349)</f>
        <v>0</v>
      </c>
    </row>
    <row r="350" spans="4:11" ht="15.75" thickBot="1" x14ac:dyDescent="0.3">
      <c r="D350" s="35" t="s">
        <v>14</v>
      </c>
      <c r="E350" s="5"/>
      <c r="F350" s="5"/>
      <c r="G350" s="5"/>
      <c r="H350" s="5"/>
      <c r="I350" s="21"/>
      <c r="J350" s="44">
        <f t="shared" si="27"/>
        <v>0</v>
      </c>
      <c r="K350" s="36"/>
    </row>
    <row r="351" spans="4:11" ht="15.75" thickTop="1" x14ac:dyDescent="0.25">
      <c r="D351" s="33" t="s">
        <v>26</v>
      </c>
      <c r="E351" s="1">
        <v>0</v>
      </c>
      <c r="F351" s="1">
        <v>6</v>
      </c>
      <c r="G351" s="1">
        <v>0</v>
      </c>
      <c r="H351" s="1">
        <v>4</v>
      </c>
      <c r="I351" s="20">
        <v>0</v>
      </c>
      <c r="J351" s="24">
        <f t="shared" si="27"/>
        <v>10</v>
      </c>
      <c r="K351" s="34">
        <f>SUM(K334-J351)</f>
        <v>0</v>
      </c>
    </row>
    <row r="352" spans="4:11" ht="15.75" thickBot="1" x14ac:dyDescent="0.3">
      <c r="D352" s="35" t="s">
        <v>14</v>
      </c>
      <c r="E352" s="5"/>
      <c r="F352" s="5"/>
      <c r="G352" s="5"/>
      <c r="H352" s="5"/>
      <c r="I352" s="21"/>
      <c r="J352" s="44">
        <f t="shared" si="27"/>
        <v>0</v>
      </c>
      <c r="K352" s="36"/>
    </row>
    <row r="353" spans="4:11" ht="15.75" thickTop="1" x14ac:dyDescent="0.25">
      <c r="D353" s="33" t="s">
        <v>27</v>
      </c>
      <c r="E353" s="1">
        <v>0</v>
      </c>
      <c r="F353" s="1">
        <v>6</v>
      </c>
      <c r="G353" s="1">
        <v>0</v>
      </c>
      <c r="H353" s="1">
        <v>4</v>
      </c>
      <c r="I353" s="20">
        <v>0</v>
      </c>
      <c r="J353" s="24">
        <f t="shared" si="27"/>
        <v>10</v>
      </c>
      <c r="K353" s="34">
        <f>SUM(K334-J353)</f>
        <v>0</v>
      </c>
    </row>
    <row r="354" spans="4:11" ht="15.75" thickBot="1" x14ac:dyDescent="0.3">
      <c r="D354" s="35" t="s">
        <v>14</v>
      </c>
      <c r="E354" s="5"/>
      <c r="F354" s="5"/>
      <c r="G354" s="5"/>
      <c r="H354" s="5"/>
      <c r="I354" s="21"/>
      <c r="J354" s="44">
        <f t="shared" si="27"/>
        <v>0</v>
      </c>
      <c r="K354" s="36"/>
    </row>
    <row r="355" spans="4:11" ht="15.75" thickTop="1" x14ac:dyDescent="0.25">
      <c r="D355" s="33" t="s">
        <v>28</v>
      </c>
      <c r="E355" s="1">
        <v>0</v>
      </c>
      <c r="F355" s="1">
        <v>6</v>
      </c>
      <c r="G355" s="1">
        <v>0</v>
      </c>
      <c r="H355" s="1">
        <v>4</v>
      </c>
      <c r="I355" s="20">
        <v>0</v>
      </c>
      <c r="J355" s="24">
        <f t="shared" si="27"/>
        <v>10</v>
      </c>
      <c r="K355" s="34">
        <f>SUM(K334-J355)</f>
        <v>0</v>
      </c>
    </row>
    <row r="356" spans="4:11" ht="15.75" thickBot="1" x14ac:dyDescent="0.3">
      <c r="D356" s="35" t="s">
        <v>14</v>
      </c>
      <c r="E356" s="5"/>
      <c r="F356" s="5"/>
      <c r="G356" s="5"/>
      <c r="H356" s="5"/>
      <c r="I356" s="21"/>
      <c r="J356" s="42">
        <f t="shared" si="27"/>
        <v>0</v>
      </c>
      <c r="K356" s="43"/>
    </row>
    <row r="357" spans="4:11" ht="15.75" thickTop="1" x14ac:dyDescent="0.25"/>
    <row r="358" spans="4:11" ht="27" thickBot="1" x14ac:dyDescent="0.45">
      <c r="D358" s="26" t="s">
        <v>46</v>
      </c>
      <c r="E358" s="27" t="s">
        <v>0</v>
      </c>
      <c r="F358" s="27" t="s">
        <v>1</v>
      </c>
      <c r="G358" s="27" t="s">
        <v>2</v>
      </c>
      <c r="H358" s="27" t="s">
        <v>3</v>
      </c>
      <c r="I358" s="28" t="s">
        <v>4</v>
      </c>
      <c r="J358" s="29" t="s">
        <v>20</v>
      </c>
      <c r="K358" s="30">
        <v>10</v>
      </c>
    </row>
    <row r="359" spans="4:11" ht="19.5" thickBot="1" x14ac:dyDescent="0.35">
      <c r="D359" s="31" t="s">
        <v>9</v>
      </c>
      <c r="E359" s="3" t="s">
        <v>9</v>
      </c>
      <c r="F359" s="3" t="s">
        <v>9</v>
      </c>
      <c r="G359" s="3" t="s">
        <v>9</v>
      </c>
      <c r="H359" s="3" t="s">
        <v>9</v>
      </c>
      <c r="I359" s="19" t="s">
        <v>9</v>
      </c>
      <c r="J359" s="18" t="s">
        <v>21</v>
      </c>
      <c r="K359" s="32"/>
    </row>
    <row r="360" spans="4:11" x14ac:dyDescent="0.25">
      <c r="D360" s="33" t="s">
        <v>6</v>
      </c>
      <c r="E360" s="1">
        <v>0</v>
      </c>
      <c r="F360" s="1">
        <v>2</v>
      </c>
      <c r="G360" s="1">
        <v>0</v>
      </c>
      <c r="H360" s="1">
        <v>4</v>
      </c>
      <c r="I360" s="20">
        <v>0</v>
      </c>
      <c r="J360" s="24">
        <f t="shared" ref="J360:J367" si="28">SUM(E360+F360+G360+H360+I360)</f>
        <v>6</v>
      </c>
      <c r="K360" s="34">
        <f>SUM(K358-J360)</f>
        <v>4</v>
      </c>
    </row>
    <row r="361" spans="4:11" ht="15.75" thickBot="1" x14ac:dyDescent="0.3">
      <c r="D361" s="35" t="s">
        <v>14</v>
      </c>
      <c r="E361" s="5"/>
      <c r="F361" s="5"/>
      <c r="G361" s="5"/>
      <c r="H361" s="5"/>
      <c r="I361" s="21"/>
      <c r="J361" s="25">
        <f t="shared" si="28"/>
        <v>0</v>
      </c>
      <c r="K361" s="36"/>
    </row>
    <row r="362" spans="4:11" ht="15.75" thickTop="1" x14ac:dyDescent="0.25">
      <c r="D362" s="33" t="s">
        <v>7</v>
      </c>
      <c r="E362" s="1">
        <v>0</v>
      </c>
      <c r="F362" s="1">
        <v>6</v>
      </c>
      <c r="G362" s="1">
        <v>0</v>
      </c>
      <c r="H362" s="1">
        <v>4</v>
      </c>
      <c r="I362" s="20">
        <v>0</v>
      </c>
      <c r="J362" s="24">
        <f t="shared" si="28"/>
        <v>10</v>
      </c>
      <c r="K362" s="34">
        <f>SUM(K358-J362)</f>
        <v>0</v>
      </c>
    </row>
    <row r="363" spans="4:11" ht="15.75" thickBot="1" x14ac:dyDescent="0.3">
      <c r="D363" s="35" t="s">
        <v>14</v>
      </c>
      <c r="E363" s="5"/>
      <c r="F363" s="5"/>
      <c r="G363" s="5"/>
      <c r="H363" s="5"/>
      <c r="I363" s="21"/>
      <c r="J363" s="25">
        <f t="shared" si="28"/>
        <v>0</v>
      </c>
      <c r="K363" s="36"/>
    </row>
    <row r="364" spans="4:11" ht="15.75" thickTop="1" x14ac:dyDescent="0.25">
      <c r="D364" s="33" t="s">
        <v>8</v>
      </c>
      <c r="E364" s="1">
        <v>0</v>
      </c>
      <c r="F364" s="1">
        <v>5</v>
      </c>
      <c r="G364" s="1">
        <v>0</v>
      </c>
      <c r="H364" s="1">
        <v>2</v>
      </c>
      <c r="I364" s="20">
        <v>0</v>
      </c>
      <c r="J364" s="24">
        <f t="shared" si="28"/>
        <v>7</v>
      </c>
      <c r="K364" s="34">
        <f>SUM(K358-J364)</f>
        <v>3</v>
      </c>
    </row>
    <row r="365" spans="4:11" ht="15.75" thickBot="1" x14ac:dyDescent="0.3">
      <c r="D365" s="35" t="s">
        <v>14</v>
      </c>
      <c r="E365" s="5"/>
      <c r="F365" s="5"/>
      <c r="G365" s="5"/>
      <c r="H365" s="5"/>
      <c r="I365" s="21"/>
      <c r="J365" s="25">
        <f t="shared" si="28"/>
        <v>0</v>
      </c>
      <c r="K365" s="36"/>
    </row>
    <row r="366" spans="4:11" ht="15.75" thickTop="1" x14ac:dyDescent="0.25">
      <c r="D366" s="33" t="s">
        <v>5</v>
      </c>
      <c r="E366" s="1">
        <v>0</v>
      </c>
      <c r="F366" s="1">
        <v>5</v>
      </c>
      <c r="G366" s="1">
        <v>0</v>
      </c>
      <c r="H366" s="1">
        <v>0</v>
      </c>
      <c r="I366" s="20">
        <v>0</v>
      </c>
      <c r="J366" s="24">
        <f t="shared" si="28"/>
        <v>5</v>
      </c>
      <c r="K366" s="34">
        <f>SUM(K358-J366)</f>
        <v>5</v>
      </c>
    </row>
    <row r="367" spans="4:11" ht="15.75" thickBot="1" x14ac:dyDescent="0.3">
      <c r="D367" s="37" t="s">
        <v>14</v>
      </c>
      <c r="E367" s="2"/>
      <c r="F367" s="2"/>
      <c r="G367" s="2"/>
      <c r="H367" s="2"/>
      <c r="I367" s="22"/>
      <c r="J367" s="25">
        <f t="shared" si="28"/>
        <v>0</v>
      </c>
      <c r="K367" s="36"/>
    </row>
    <row r="368" spans="4:11" ht="16.5" thickBot="1" x14ac:dyDescent="0.3">
      <c r="D368" s="38" t="s">
        <v>10</v>
      </c>
      <c r="E368" s="4" t="s">
        <v>10</v>
      </c>
      <c r="F368" s="4" t="s">
        <v>10</v>
      </c>
      <c r="G368" s="4" t="s">
        <v>10</v>
      </c>
      <c r="H368" s="4" t="s">
        <v>10</v>
      </c>
      <c r="I368" s="23" t="s">
        <v>10</v>
      </c>
      <c r="J368" s="18" t="s">
        <v>21</v>
      </c>
      <c r="K368" s="34"/>
    </row>
    <row r="369" spans="4:11" x14ac:dyDescent="0.25">
      <c r="D369" s="33" t="s">
        <v>11</v>
      </c>
      <c r="E369" s="1">
        <v>0</v>
      </c>
      <c r="F369" s="1">
        <v>5</v>
      </c>
      <c r="G369" s="1">
        <v>0</v>
      </c>
      <c r="H369" s="1">
        <v>2</v>
      </c>
      <c r="I369" s="20">
        <v>0</v>
      </c>
      <c r="J369" s="24">
        <f t="shared" ref="J369:J380" si="29">SUM(E369+F369+G369+H369+I369)</f>
        <v>7</v>
      </c>
      <c r="K369" s="34">
        <f>SUM(K358-J369)</f>
        <v>3</v>
      </c>
    </row>
    <row r="370" spans="4:11" ht="15.75" thickBot="1" x14ac:dyDescent="0.3">
      <c r="D370" s="35" t="s">
        <v>14</v>
      </c>
      <c r="E370" s="5"/>
      <c r="F370" s="5"/>
      <c r="G370" s="5"/>
      <c r="H370" s="5"/>
      <c r="I370" s="21"/>
      <c r="J370" s="25">
        <f t="shared" si="29"/>
        <v>0</v>
      </c>
      <c r="K370" s="36"/>
    </row>
    <row r="371" spans="4:11" ht="15.75" thickTop="1" x14ac:dyDescent="0.25">
      <c r="D371" s="33" t="s">
        <v>12</v>
      </c>
      <c r="E371" s="1">
        <v>0</v>
      </c>
      <c r="F371" s="1">
        <v>5</v>
      </c>
      <c r="G371" s="1">
        <v>0</v>
      </c>
      <c r="H371" s="1">
        <v>2</v>
      </c>
      <c r="I371" s="20">
        <v>0</v>
      </c>
      <c r="J371" s="24">
        <f t="shared" si="29"/>
        <v>7</v>
      </c>
      <c r="K371" s="34">
        <f>SUM(K358-J371)</f>
        <v>3</v>
      </c>
    </row>
    <row r="372" spans="4:11" ht="15.75" thickBot="1" x14ac:dyDescent="0.3">
      <c r="D372" s="35" t="s">
        <v>14</v>
      </c>
      <c r="E372" s="5"/>
      <c r="F372" s="5"/>
      <c r="G372" s="5"/>
      <c r="H372" s="5"/>
      <c r="I372" s="21"/>
      <c r="J372" s="25">
        <f t="shared" si="29"/>
        <v>0</v>
      </c>
      <c r="K372" s="36"/>
    </row>
    <row r="373" spans="4:11" ht="15.75" thickTop="1" x14ac:dyDescent="0.25">
      <c r="D373" s="33" t="s">
        <v>13</v>
      </c>
      <c r="E373" s="1">
        <v>0</v>
      </c>
      <c r="F373" s="1">
        <v>6</v>
      </c>
      <c r="G373" s="1">
        <v>0</v>
      </c>
      <c r="H373" s="1">
        <v>4</v>
      </c>
      <c r="I373" s="20">
        <v>0</v>
      </c>
      <c r="J373" s="24">
        <f t="shared" si="29"/>
        <v>10</v>
      </c>
      <c r="K373" s="34">
        <f>SUM(K358-J373)</f>
        <v>0</v>
      </c>
    </row>
    <row r="374" spans="4:11" ht="15.75" thickBot="1" x14ac:dyDescent="0.3">
      <c r="D374" s="35" t="s">
        <v>14</v>
      </c>
      <c r="E374" s="5"/>
      <c r="F374" s="5"/>
      <c r="G374" s="5"/>
      <c r="H374" s="5"/>
      <c r="I374" s="21"/>
      <c r="J374" s="44">
        <f t="shared" si="29"/>
        <v>0</v>
      </c>
      <c r="K374" s="36"/>
    </row>
    <row r="375" spans="4:11" ht="15.75" thickTop="1" x14ac:dyDescent="0.25">
      <c r="D375" s="33" t="s">
        <v>26</v>
      </c>
      <c r="E375" s="1">
        <v>0</v>
      </c>
      <c r="F375" s="1">
        <v>6</v>
      </c>
      <c r="G375" s="1">
        <v>0</v>
      </c>
      <c r="H375" s="1">
        <v>4</v>
      </c>
      <c r="I375" s="20">
        <v>0</v>
      </c>
      <c r="J375" s="24">
        <f t="shared" si="29"/>
        <v>10</v>
      </c>
      <c r="K375" s="34">
        <f>SUM(K358-J375)</f>
        <v>0</v>
      </c>
    </row>
    <row r="376" spans="4:11" ht="15.75" thickBot="1" x14ac:dyDescent="0.3">
      <c r="D376" s="35" t="s">
        <v>14</v>
      </c>
      <c r="E376" s="5"/>
      <c r="F376" s="5"/>
      <c r="G376" s="5"/>
      <c r="H376" s="5"/>
      <c r="I376" s="21"/>
      <c r="J376" s="44">
        <f t="shared" si="29"/>
        <v>0</v>
      </c>
      <c r="K376" s="36"/>
    </row>
    <row r="377" spans="4:11" ht="15.75" thickTop="1" x14ac:dyDescent="0.25">
      <c r="D377" s="33" t="s">
        <v>27</v>
      </c>
      <c r="E377" s="1">
        <v>0</v>
      </c>
      <c r="F377" s="1">
        <v>6</v>
      </c>
      <c r="G377" s="1">
        <v>0</v>
      </c>
      <c r="H377" s="1">
        <v>4</v>
      </c>
      <c r="I377" s="20">
        <v>0</v>
      </c>
      <c r="J377" s="24">
        <f t="shared" si="29"/>
        <v>10</v>
      </c>
      <c r="K377" s="34">
        <f>SUM(K358-J377)</f>
        <v>0</v>
      </c>
    </row>
    <row r="378" spans="4:11" ht="15.75" thickBot="1" x14ac:dyDescent="0.3">
      <c r="D378" s="35" t="s">
        <v>14</v>
      </c>
      <c r="E378" s="5"/>
      <c r="F378" s="5"/>
      <c r="G378" s="5"/>
      <c r="H378" s="5"/>
      <c r="I378" s="21"/>
      <c r="J378" s="44">
        <f t="shared" si="29"/>
        <v>0</v>
      </c>
      <c r="K378" s="36"/>
    </row>
    <row r="379" spans="4:11" ht="15.75" thickTop="1" x14ac:dyDescent="0.25">
      <c r="D379" s="33" t="s">
        <v>28</v>
      </c>
      <c r="E379" s="1">
        <v>0</v>
      </c>
      <c r="F379" s="1">
        <v>3</v>
      </c>
      <c r="G379" s="1">
        <v>0</v>
      </c>
      <c r="H379" s="1">
        <v>4</v>
      </c>
      <c r="I379" s="20">
        <v>0</v>
      </c>
      <c r="J379" s="24">
        <f t="shared" si="29"/>
        <v>7</v>
      </c>
      <c r="K379" s="34">
        <f>SUM(K358-J379)</f>
        <v>3</v>
      </c>
    </row>
    <row r="380" spans="4:11" ht="15.75" thickBot="1" x14ac:dyDescent="0.3">
      <c r="D380" s="35" t="s">
        <v>14</v>
      </c>
      <c r="E380" s="5"/>
      <c r="F380" s="5"/>
      <c r="G380" s="5"/>
      <c r="H380" s="5"/>
      <c r="I380" s="21"/>
      <c r="J380" s="42">
        <f t="shared" si="29"/>
        <v>0</v>
      </c>
      <c r="K380" s="43"/>
    </row>
    <row r="381" spans="4:11" ht="15.75" thickTop="1" x14ac:dyDescent="0.25"/>
    <row r="382" spans="4:11" ht="27" thickBot="1" x14ac:dyDescent="0.45">
      <c r="D382" s="26" t="s">
        <v>47</v>
      </c>
      <c r="E382" s="27" t="s">
        <v>0</v>
      </c>
      <c r="F382" s="27" t="s">
        <v>1</v>
      </c>
      <c r="G382" s="27" t="s">
        <v>2</v>
      </c>
      <c r="H382" s="27" t="s">
        <v>3</v>
      </c>
      <c r="I382" s="28" t="s">
        <v>4</v>
      </c>
      <c r="J382" s="29" t="s">
        <v>20</v>
      </c>
      <c r="K382" s="30">
        <v>13</v>
      </c>
    </row>
    <row r="383" spans="4:11" ht="19.5" thickBot="1" x14ac:dyDescent="0.35">
      <c r="D383" s="31" t="s">
        <v>9</v>
      </c>
      <c r="E383" s="3" t="s">
        <v>9</v>
      </c>
      <c r="F383" s="3" t="s">
        <v>9</v>
      </c>
      <c r="G383" s="3" t="s">
        <v>9</v>
      </c>
      <c r="H383" s="3" t="s">
        <v>9</v>
      </c>
      <c r="I383" s="19" t="s">
        <v>9</v>
      </c>
      <c r="J383" s="18" t="s">
        <v>21</v>
      </c>
      <c r="K383" s="32"/>
    </row>
    <row r="384" spans="4:11" x14ac:dyDescent="0.25">
      <c r="D384" s="33" t="s">
        <v>6</v>
      </c>
      <c r="E384" s="1">
        <v>0</v>
      </c>
      <c r="F384" s="1">
        <v>5</v>
      </c>
      <c r="G384" s="1">
        <v>4</v>
      </c>
      <c r="H384" s="1">
        <v>4</v>
      </c>
      <c r="I384" s="20">
        <v>0</v>
      </c>
      <c r="J384" s="24">
        <f t="shared" ref="J384:J391" si="30">SUM(E384+F384+G384+H384+I384)</f>
        <v>13</v>
      </c>
      <c r="K384" s="34">
        <f>SUM(K382-J384)</f>
        <v>0</v>
      </c>
    </row>
    <row r="385" spans="4:11" ht="15.75" thickBot="1" x14ac:dyDescent="0.3">
      <c r="D385" s="35" t="s">
        <v>14</v>
      </c>
      <c r="E385" s="5"/>
      <c r="F385" s="5"/>
      <c r="G385" s="5"/>
      <c r="H385" s="5"/>
      <c r="I385" s="21"/>
      <c r="J385" s="25">
        <f t="shared" si="30"/>
        <v>0</v>
      </c>
      <c r="K385" s="36"/>
    </row>
    <row r="386" spans="4:11" ht="15.75" thickTop="1" x14ac:dyDescent="0.25">
      <c r="D386" s="33" t="s">
        <v>7</v>
      </c>
      <c r="E386" s="1">
        <v>0</v>
      </c>
      <c r="F386" s="1">
        <v>4</v>
      </c>
      <c r="G386" s="1">
        <v>4</v>
      </c>
      <c r="H386" s="1">
        <v>4</v>
      </c>
      <c r="I386" s="20">
        <v>0</v>
      </c>
      <c r="J386" s="24">
        <f t="shared" si="30"/>
        <v>12</v>
      </c>
      <c r="K386" s="34">
        <f>SUM(K382-J386)</f>
        <v>1</v>
      </c>
    </row>
    <row r="387" spans="4:11" ht="15.75" thickBot="1" x14ac:dyDescent="0.3">
      <c r="D387" s="35" t="s">
        <v>14</v>
      </c>
      <c r="E387" s="5"/>
      <c r="F387" s="5">
        <v>1</v>
      </c>
      <c r="G387" s="5"/>
      <c r="H387" s="5"/>
      <c r="I387" s="21"/>
      <c r="J387" s="25">
        <f t="shared" si="30"/>
        <v>1</v>
      </c>
      <c r="K387" s="36"/>
    </row>
    <row r="388" spans="4:11" ht="15.75" thickTop="1" x14ac:dyDescent="0.25">
      <c r="D388" s="33" t="s">
        <v>8</v>
      </c>
      <c r="E388" s="1">
        <v>0</v>
      </c>
      <c r="F388" s="1">
        <v>4</v>
      </c>
      <c r="G388" s="1">
        <v>4</v>
      </c>
      <c r="H388" s="1">
        <v>4</v>
      </c>
      <c r="I388" s="20">
        <v>0</v>
      </c>
      <c r="J388" s="24">
        <f t="shared" si="30"/>
        <v>12</v>
      </c>
      <c r="K388" s="34">
        <f>SUM(K382-J388)</f>
        <v>1</v>
      </c>
    </row>
    <row r="389" spans="4:11" ht="15.75" thickBot="1" x14ac:dyDescent="0.3">
      <c r="D389" s="35" t="s">
        <v>14</v>
      </c>
      <c r="E389" s="5"/>
      <c r="F389" s="5"/>
      <c r="G389" s="5"/>
      <c r="H389" s="5"/>
      <c r="I389" s="21"/>
      <c r="J389" s="25">
        <f t="shared" si="30"/>
        <v>0</v>
      </c>
      <c r="K389" s="36"/>
    </row>
    <row r="390" spans="4:11" ht="15.75" thickTop="1" x14ac:dyDescent="0.25">
      <c r="D390" s="33" t="s">
        <v>5</v>
      </c>
      <c r="E390" s="1">
        <v>0</v>
      </c>
      <c r="F390" s="1">
        <v>4</v>
      </c>
      <c r="G390" s="1">
        <v>0</v>
      </c>
      <c r="H390" s="1">
        <v>4</v>
      </c>
      <c r="I390" s="20">
        <v>0</v>
      </c>
      <c r="J390" s="24">
        <f t="shared" si="30"/>
        <v>8</v>
      </c>
      <c r="K390" s="34">
        <f>SUM(K382-J390)</f>
        <v>5</v>
      </c>
    </row>
    <row r="391" spans="4:11" ht="15.75" thickBot="1" x14ac:dyDescent="0.3">
      <c r="D391" s="37" t="s">
        <v>14</v>
      </c>
      <c r="E391" s="2"/>
      <c r="F391" s="2"/>
      <c r="G391" s="2"/>
      <c r="H391" s="2"/>
      <c r="I391" s="22"/>
      <c r="J391" s="25">
        <f t="shared" si="30"/>
        <v>0</v>
      </c>
      <c r="K391" s="36"/>
    </row>
    <row r="392" spans="4:11" ht="16.5" thickBot="1" x14ac:dyDescent="0.3">
      <c r="D392" s="38" t="s">
        <v>10</v>
      </c>
      <c r="E392" s="4" t="s">
        <v>10</v>
      </c>
      <c r="F392" s="4" t="s">
        <v>10</v>
      </c>
      <c r="G392" s="4" t="s">
        <v>10</v>
      </c>
      <c r="H392" s="4" t="s">
        <v>10</v>
      </c>
      <c r="I392" s="23" t="s">
        <v>10</v>
      </c>
      <c r="J392" s="18" t="s">
        <v>21</v>
      </c>
      <c r="K392" s="34"/>
    </row>
    <row r="393" spans="4:11" x14ac:dyDescent="0.25">
      <c r="D393" s="33" t="s">
        <v>11</v>
      </c>
      <c r="E393" s="1">
        <v>0</v>
      </c>
      <c r="F393" s="1">
        <v>4</v>
      </c>
      <c r="G393" s="1">
        <v>0</v>
      </c>
      <c r="H393" s="1">
        <v>1</v>
      </c>
      <c r="I393" s="20">
        <v>0</v>
      </c>
      <c r="J393" s="24">
        <f t="shared" ref="J393:J404" si="31">SUM(E393+F393+G393+H393+I393)</f>
        <v>5</v>
      </c>
      <c r="K393" s="34">
        <f>SUM(K382-J393)</f>
        <v>8</v>
      </c>
    </row>
    <row r="394" spans="4:11" ht="15.75" thickBot="1" x14ac:dyDescent="0.3">
      <c r="D394" s="35" t="s">
        <v>14</v>
      </c>
      <c r="E394" s="5"/>
      <c r="F394" s="5"/>
      <c r="G394" s="5"/>
      <c r="H394" s="5"/>
      <c r="I394" s="21"/>
      <c r="J394" s="25">
        <f t="shared" si="31"/>
        <v>0</v>
      </c>
      <c r="K394" s="36"/>
    </row>
    <row r="395" spans="4:11" ht="15.75" thickTop="1" x14ac:dyDescent="0.25">
      <c r="D395" s="33" t="s">
        <v>12</v>
      </c>
      <c r="E395" s="1">
        <v>0</v>
      </c>
      <c r="F395" s="1">
        <v>4</v>
      </c>
      <c r="G395" s="1">
        <v>4</v>
      </c>
      <c r="H395" s="1">
        <v>4</v>
      </c>
      <c r="I395" s="20">
        <v>0</v>
      </c>
      <c r="J395" s="24">
        <f t="shared" si="31"/>
        <v>12</v>
      </c>
      <c r="K395" s="34">
        <f>SUM(K382-J395)</f>
        <v>1</v>
      </c>
    </row>
    <row r="396" spans="4:11" ht="15.75" thickBot="1" x14ac:dyDescent="0.3">
      <c r="D396" s="35" t="s">
        <v>14</v>
      </c>
      <c r="E396" s="5"/>
      <c r="F396" s="5"/>
      <c r="G396" s="5"/>
      <c r="H396" s="5"/>
      <c r="I396" s="21"/>
      <c r="J396" s="25">
        <f t="shared" si="31"/>
        <v>0</v>
      </c>
      <c r="K396" s="36"/>
    </row>
    <row r="397" spans="4:11" ht="15.75" thickTop="1" x14ac:dyDescent="0.25">
      <c r="D397" s="33" t="s">
        <v>13</v>
      </c>
      <c r="E397" s="1">
        <v>0</v>
      </c>
      <c r="F397" s="1">
        <v>5</v>
      </c>
      <c r="G397" s="1">
        <v>4</v>
      </c>
      <c r="H397" s="1">
        <v>4</v>
      </c>
      <c r="I397" s="20">
        <v>0</v>
      </c>
      <c r="J397" s="24">
        <f t="shared" si="31"/>
        <v>13</v>
      </c>
      <c r="K397" s="34">
        <f>SUM(K382-J397)</f>
        <v>0</v>
      </c>
    </row>
    <row r="398" spans="4:11" ht="15.75" thickBot="1" x14ac:dyDescent="0.3">
      <c r="D398" s="35" t="s">
        <v>14</v>
      </c>
      <c r="E398" s="5"/>
      <c r="F398" s="5"/>
      <c r="G398" s="5"/>
      <c r="H398" s="5"/>
      <c r="I398" s="21"/>
      <c r="J398" s="44">
        <f t="shared" si="31"/>
        <v>0</v>
      </c>
      <c r="K398" s="36"/>
    </row>
    <row r="399" spans="4:11" ht="15.75" thickTop="1" x14ac:dyDescent="0.25">
      <c r="D399" s="33" t="s">
        <v>26</v>
      </c>
      <c r="E399" s="1">
        <v>0</v>
      </c>
      <c r="F399" s="1">
        <v>5</v>
      </c>
      <c r="G399" s="1">
        <v>4</v>
      </c>
      <c r="H399" s="1">
        <v>4</v>
      </c>
      <c r="I399" s="20">
        <v>0</v>
      </c>
      <c r="J399" s="24">
        <f t="shared" si="31"/>
        <v>13</v>
      </c>
      <c r="K399" s="34">
        <f>SUM(K382-J399)</f>
        <v>0</v>
      </c>
    </row>
    <row r="400" spans="4:11" ht="15.75" thickBot="1" x14ac:dyDescent="0.3">
      <c r="D400" s="35" t="s">
        <v>14</v>
      </c>
      <c r="E400" s="5"/>
      <c r="F400" s="5"/>
      <c r="G400" s="5"/>
      <c r="H400" s="5"/>
      <c r="I400" s="21"/>
      <c r="J400" s="44">
        <f t="shared" si="31"/>
        <v>0</v>
      </c>
      <c r="K400" s="36"/>
    </row>
    <row r="401" spans="4:11" ht="15.75" thickTop="1" x14ac:dyDescent="0.25">
      <c r="D401" s="33" t="s">
        <v>27</v>
      </c>
      <c r="E401" s="1">
        <v>0</v>
      </c>
      <c r="F401" s="1">
        <v>5</v>
      </c>
      <c r="G401" s="1">
        <v>4</v>
      </c>
      <c r="H401" s="1">
        <v>4</v>
      </c>
      <c r="I401" s="20">
        <v>0</v>
      </c>
      <c r="J401" s="24">
        <f t="shared" si="31"/>
        <v>13</v>
      </c>
      <c r="K401" s="34">
        <f>SUM(K382-J401)</f>
        <v>0</v>
      </c>
    </row>
    <row r="402" spans="4:11" ht="15.75" thickBot="1" x14ac:dyDescent="0.3">
      <c r="D402" s="35" t="s">
        <v>14</v>
      </c>
      <c r="E402" s="5"/>
      <c r="F402" s="5"/>
      <c r="G402" s="5"/>
      <c r="H402" s="5"/>
      <c r="I402" s="21"/>
      <c r="J402" s="44">
        <f t="shared" si="31"/>
        <v>0</v>
      </c>
      <c r="K402" s="36"/>
    </row>
    <row r="403" spans="4:11" ht="15.75" thickTop="1" x14ac:dyDescent="0.25">
      <c r="D403" s="33" t="s">
        <v>28</v>
      </c>
      <c r="E403" s="1">
        <v>0</v>
      </c>
      <c r="F403" s="1">
        <v>3</v>
      </c>
      <c r="G403" s="1">
        <v>4</v>
      </c>
      <c r="H403" s="1">
        <v>4</v>
      </c>
      <c r="I403" s="20">
        <v>0</v>
      </c>
      <c r="J403" s="24">
        <f t="shared" si="31"/>
        <v>11</v>
      </c>
      <c r="K403" s="34">
        <f>SUM(K382-J403)</f>
        <v>2</v>
      </c>
    </row>
    <row r="404" spans="4:11" ht="15.75" thickBot="1" x14ac:dyDescent="0.3">
      <c r="D404" s="35" t="s">
        <v>14</v>
      </c>
      <c r="E404" s="5"/>
      <c r="F404" s="5"/>
      <c r="G404" s="5"/>
      <c r="H404" s="5"/>
      <c r="I404" s="21"/>
      <c r="J404" s="42">
        <f t="shared" si="31"/>
        <v>0</v>
      </c>
      <c r="K404" s="43"/>
    </row>
    <row r="405" spans="4:11" ht="15.75" thickTop="1" x14ac:dyDescent="0.25"/>
    <row r="406" spans="4:11" ht="27" thickBot="1" x14ac:dyDescent="0.45">
      <c r="D406" s="26" t="s">
        <v>48</v>
      </c>
      <c r="E406" s="27" t="s">
        <v>0</v>
      </c>
      <c r="F406" s="27" t="s">
        <v>1</v>
      </c>
      <c r="G406" s="27" t="s">
        <v>2</v>
      </c>
      <c r="H406" s="27" t="s">
        <v>3</v>
      </c>
      <c r="I406" s="28" t="s">
        <v>4</v>
      </c>
      <c r="J406" s="29" t="s">
        <v>20</v>
      </c>
      <c r="K406" s="30">
        <v>16</v>
      </c>
    </row>
    <row r="407" spans="4:11" ht="19.5" thickBot="1" x14ac:dyDescent="0.35">
      <c r="D407" s="31" t="s">
        <v>9</v>
      </c>
      <c r="E407" s="3" t="s">
        <v>9</v>
      </c>
      <c r="F407" s="3" t="s">
        <v>9</v>
      </c>
      <c r="G407" s="3" t="s">
        <v>9</v>
      </c>
      <c r="H407" s="3" t="s">
        <v>9</v>
      </c>
      <c r="I407" s="19" t="s">
        <v>9</v>
      </c>
      <c r="J407" s="18" t="s">
        <v>21</v>
      </c>
      <c r="K407" s="32"/>
    </row>
    <row r="408" spans="4:11" x14ac:dyDescent="0.25">
      <c r="D408" s="33" t="s">
        <v>6</v>
      </c>
      <c r="E408" s="1">
        <v>2</v>
      </c>
      <c r="F408" s="1">
        <v>4</v>
      </c>
      <c r="G408" s="1">
        <v>3</v>
      </c>
      <c r="H408" s="1">
        <v>4</v>
      </c>
      <c r="I408" s="20">
        <v>0</v>
      </c>
      <c r="J408" s="24">
        <f t="shared" ref="J408:J415" si="32">SUM(E408+F408+G408+H408+I408)</f>
        <v>13</v>
      </c>
      <c r="K408" s="34">
        <f>SUM(K406-J408)</f>
        <v>3</v>
      </c>
    </row>
    <row r="409" spans="4:11" ht="15.75" thickBot="1" x14ac:dyDescent="0.3">
      <c r="D409" s="35" t="s">
        <v>14</v>
      </c>
      <c r="E409" s="5"/>
      <c r="F409" s="5"/>
      <c r="G409" s="5"/>
      <c r="H409" s="5"/>
      <c r="I409" s="21"/>
      <c r="J409" s="25">
        <f t="shared" si="32"/>
        <v>0</v>
      </c>
      <c r="K409" s="36"/>
    </row>
    <row r="410" spans="4:11" ht="15.75" thickTop="1" x14ac:dyDescent="0.25">
      <c r="D410" s="33" t="s">
        <v>7</v>
      </c>
      <c r="E410" s="1">
        <v>2</v>
      </c>
      <c r="F410" s="1">
        <v>0</v>
      </c>
      <c r="G410" s="1">
        <v>6</v>
      </c>
      <c r="H410" s="1">
        <v>4</v>
      </c>
      <c r="I410" s="20">
        <v>0</v>
      </c>
      <c r="J410" s="24">
        <f t="shared" si="32"/>
        <v>12</v>
      </c>
      <c r="K410" s="34">
        <f>SUM(K406-J410)</f>
        <v>4</v>
      </c>
    </row>
    <row r="411" spans="4:11" ht="15.75" thickBot="1" x14ac:dyDescent="0.3">
      <c r="D411" s="35" t="s">
        <v>14</v>
      </c>
      <c r="E411" s="5"/>
      <c r="F411" s="5"/>
      <c r="G411" s="5"/>
      <c r="H411" s="5"/>
      <c r="I411" s="21"/>
      <c r="J411" s="25">
        <f t="shared" si="32"/>
        <v>0</v>
      </c>
      <c r="K411" s="36"/>
    </row>
    <row r="412" spans="4:11" ht="15.75" thickTop="1" x14ac:dyDescent="0.25">
      <c r="D412" s="33" t="s">
        <v>8</v>
      </c>
      <c r="E412" s="1">
        <v>2</v>
      </c>
      <c r="F412" s="1">
        <v>6</v>
      </c>
      <c r="G412" s="1">
        <v>3</v>
      </c>
      <c r="H412" s="1">
        <v>2</v>
      </c>
      <c r="I412" s="20">
        <v>0</v>
      </c>
      <c r="J412" s="24">
        <f t="shared" si="32"/>
        <v>13</v>
      </c>
      <c r="K412" s="34">
        <f>SUM(K406-J412)</f>
        <v>3</v>
      </c>
    </row>
    <row r="413" spans="4:11" ht="15.75" thickBot="1" x14ac:dyDescent="0.3">
      <c r="D413" s="35" t="s">
        <v>14</v>
      </c>
      <c r="E413" s="5"/>
      <c r="F413" s="5"/>
      <c r="G413" s="5"/>
      <c r="H413" s="5"/>
      <c r="I413" s="21"/>
      <c r="J413" s="25">
        <f t="shared" si="32"/>
        <v>0</v>
      </c>
      <c r="K413" s="36"/>
    </row>
    <row r="414" spans="4:11" ht="15.75" thickTop="1" x14ac:dyDescent="0.25">
      <c r="D414" s="33" t="s">
        <v>5</v>
      </c>
      <c r="E414" s="1">
        <v>2</v>
      </c>
      <c r="F414" s="1">
        <v>4</v>
      </c>
      <c r="G414" s="1">
        <v>3</v>
      </c>
      <c r="H414" s="1">
        <v>4</v>
      </c>
      <c r="I414" s="20">
        <v>0</v>
      </c>
      <c r="J414" s="24">
        <f t="shared" si="32"/>
        <v>13</v>
      </c>
      <c r="K414" s="34">
        <f>SUM(K406-J414)</f>
        <v>3</v>
      </c>
    </row>
    <row r="415" spans="4:11" ht="15.75" thickBot="1" x14ac:dyDescent="0.3">
      <c r="D415" s="37" t="s">
        <v>14</v>
      </c>
      <c r="E415" s="2"/>
      <c r="F415" s="2"/>
      <c r="G415" s="2"/>
      <c r="H415" s="2"/>
      <c r="I415" s="22"/>
      <c r="J415" s="25">
        <f t="shared" si="32"/>
        <v>0</v>
      </c>
      <c r="K415" s="36"/>
    </row>
    <row r="416" spans="4:11" ht="16.5" thickBot="1" x14ac:dyDescent="0.3">
      <c r="D416" s="38" t="s">
        <v>10</v>
      </c>
      <c r="E416" s="4" t="s">
        <v>10</v>
      </c>
      <c r="F416" s="4" t="s">
        <v>10</v>
      </c>
      <c r="G416" s="4" t="s">
        <v>10</v>
      </c>
      <c r="H416" s="4" t="s">
        <v>10</v>
      </c>
      <c r="I416" s="23" t="s">
        <v>10</v>
      </c>
      <c r="J416" s="18" t="s">
        <v>21</v>
      </c>
      <c r="K416" s="34"/>
    </row>
    <row r="417" spans="4:11" x14ac:dyDescent="0.25">
      <c r="D417" s="33" t="s">
        <v>11</v>
      </c>
      <c r="E417" s="1">
        <v>2</v>
      </c>
      <c r="F417" s="1">
        <v>6</v>
      </c>
      <c r="G417" s="1">
        <v>1</v>
      </c>
      <c r="H417" s="1">
        <v>1</v>
      </c>
      <c r="I417" s="20">
        <v>0</v>
      </c>
      <c r="J417" s="24">
        <f t="shared" ref="J417:J428" si="33">SUM(E417+F417+G417+H417+I417)</f>
        <v>10</v>
      </c>
      <c r="K417" s="34">
        <f>SUM(K406-J417)</f>
        <v>6</v>
      </c>
    </row>
    <row r="418" spans="4:11" ht="15.75" thickBot="1" x14ac:dyDescent="0.3">
      <c r="D418" s="35" t="s">
        <v>14</v>
      </c>
      <c r="E418" s="5"/>
      <c r="F418" s="5"/>
      <c r="G418" s="5"/>
      <c r="H418" s="5"/>
      <c r="I418" s="21"/>
      <c r="J418" s="25">
        <f t="shared" si="33"/>
        <v>0</v>
      </c>
      <c r="K418" s="36"/>
    </row>
    <row r="419" spans="4:11" ht="15.75" thickTop="1" x14ac:dyDescent="0.25">
      <c r="D419" s="33" t="s">
        <v>12</v>
      </c>
      <c r="E419" s="1">
        <v>1</v>
      </c>
      <c r="F419" s="1">
        <v>6</v>
      </c>
      <c r="G419" s="1">
        <v>3</v>
      </c>
      <c r="H419" s="1">
        <v>4</v>
      </c>
      <c r="I419" s="20">
        <v>0</v>
      </c>
      <c r="J419" s="24">
        <f t="shared" si="33"/>
        <v>14</v>
      </c>
      <c r="K419" s="34">
        <f>SUM(K406-J419)</f>
        <v>2</v>
      </c>
    </row>
    <row r="420" spans="4:11" ht="15.75" thickBot="1" x14ac:dyDescent="0.3">
      <c r="D420" s="35" t="s">
        <v>14</v>
      </c>
      <c r="E420" s="5"/>
      <c r="F420" s="5"/>
      <c r="G420" s="5"/>
      <c r="H420" s="5"/>
      <c r="I420" s="21"/>
      <c r="J420" s="25">
        <f t="shared" si="33"/>
        <v>0</v>
      </c>
      <c r="K420" s="36"/>
    </row>
    <row r="421" spans="4:11" ht="15.75" thickTop="1" x14ac:dyDescent="0.25">
      <c r="D421" s="33" t="s">
        <v>13</v>
      </c>
      <c r="E421" s="1">
        <v>2</v>
      </c>
      <c r="F421" s="1">
        <v>6</v>
      </c>
      <c r="G421" s="1">
        <v>3</v>
      </c>
      <c r="H421" s="1">
        <v>4</v>
      </c>
      <c r="I421" s="20">
        <v>0</v>
      </c>
      <c r="J421" s="24">
        <f t="shared" si="33"/>
        <v>15</v>
      </c>
      <c r="K421" s="34">
        <f>SUM(K406-J421)</f>
        <v>1</v>
      </c>
    </row>
    <row r="422" spans="4:11" ht="15.75" thickBot="1" x14ac:dyDescent="0.3">
      <c r="D422" s="35" t="s">
        <v>14</v>
      </c>
      <c r="E422" s="5"/>
      <c r="F422" s="5"/>
      <c r="G422" s="5"/>
      <c r="H422" s="5"/>
      <c r="I422" s="21"/>
      <c r="J422" s="44">
        <f t="shared" si="33"/>
        <v>0</v>
      </c>
      <c r="K422" s="36"/>
    </row>
    <row r="423" spans="4:11" ht="15.75" thickTop="1" x14ac:dyDescent="0.25">
      <c r="D423" s="33" t="s">
        <v>26</v>
      </c>
      <c r="E423" s="1">
        <v>0</v>
      </c>
      <c r="F423" s="1">
        <v>6</v>
      </c>
      <c r="G423" s="1">
        <v>6</v>
      </c>
      <c r="H423" s="1">
        <v>4</v>
      </c>
      <c r="I423" s="20">
        <v>0</v>
      </c>
      <c r="J423" s="24">
        <f t="shared" si="33"/>
        <v>16</v>
      </c>
      <c r="K423" s="34">
        <f>SUM(K406-J423)</f>
        <v>0</v>
      </c>
    </row>
    <row r="424" spans="4:11" ht="15.75" thickBot="1" x14ac:dyDescent="0.3">
      <c r="D424" s="35" t="s">
        <v>14</v>
      </c>
      <c r="E424" s="5"/>
      <c r="F424" s="5"/>
      <c r="G424" s="5"/>
      <c r="H424" s="5"/>
      <c r="I424" s="21"/>
      <c r="J424" s="44">
        <f t="shared" si="33"/>
        <v>0</v>
      </c>
      <c r="K424" s="36"/>
    </row>
    <row r="425" spans="4:11" ht="15.75" thickTop="1" x14ac:dyDescent="0.25">
      <c r="D425" s="33" t="s">
        <v>27</v>
      </c>
      <c r="E425" s="1">
        <v>0</v>
      </c>
      <c r="F425" s="1">
        <v>6</v>
      </c>
      <c r="G425" s="1">
        <v>3</v>
      </c>
      <c r="H425" s="1">
        <v>4</v>
      </c>
      <c r="I425" s="20">
        <v>0</v>
      </c>
      <c r="J425" s="24">
        <f t="shared" si="33"/>
        <v>13</v>
      </c>
      <c r="K425" s="34">
        <f>SUM(K406-J425)</f>
        <v>3</v>
      </c>
    </row>
    <row r="426" spans="4:11" ht="15.75" thickBot="1" x14ac:dyDescent="0.3">
      <c r="D426" s="35" t="s">
        <v>14</v>
      </c>
      <c r="E426" s="5"/>
      <c r="F426" s="5"/>
      <c r="G426" s="5"/>
      <c r="H426" s="5"/>
      <c r="I426" s="21"/>
      <c r="J426" s="44">
        <f t="shared" si="33"/>
        <v>0</v>
      </c>
      <c r="K426" s="36"/>
    </row>
    <row r="427" spans="4:11" ht="15.75" thickTop="1" x14ac:dyDescent="0.25">
      <c r="D427" s="33" t="s">
        <v>28</v>
      </c>
      <c r="E427" s="1">
        <v>2</v>
      </c>
      <c r="F427" s="1">
        <v>3</v>
      </c>
      <c r="G427" s="1">
        <v>3</v>
      </c>
      <c r="H427" s="1">
        <v>2</v>
      </c>
      <c r="I427" s="20">
        <v>0</v>
      </c>
      <c r="J427" s="24">
        <f t="shared" si="33"/>
        <v>10</v>
      </c>
      <c r="K427" s="34">
        <f>SUM(K406-J427)</f>
        <v>6</v>
      </c>
    </row>
    <row r="428" spans="4:11" ht="15.75" thickBot="1" x14ac:dyDescent="0.3">
      <c r="D428" s="35" t="s">
        <v>14</v>
      </c>
      <c r="E428" s="5"/>
      <c r="F428" s="5"/>
      <c r="G428" s="5"/>
      <c r="H428" s="5"/>
      <c r="I428" s="21"/>
      <c r="J428" s="42">
        <f t="shared" si="33"/>
        <v>0</v>
      </c>
      <c r="K428" s="43"/>
    </row>
    <row r="429" spans="4:11" ht="15.75" thickTop="1" x14ac:dyDescent="0.25"/>
    <row r="430" spans="4:11" ht="27" thickBot="1" x14ac:dyDescent="0.45">
      <c r="D430" s="26" t="s">
        <v>49</v>
      </c>
      <c r="E430" s="27" t="s">
        <v>0</v>
      </c>
      <c r="F430" s="27" t="s">
        <v>1</v>
      </c>
      <c r="G430" s="27" t="s">
        <v>2</v>
      </c>
      <c r="H430" s="27" t="s">
        <v>3</v>
      </c>
      <c r="I430" s="28" t="s">
        <v>4</v>
      </c>
      <c r="J430" s="29" t="s">
        <v>20</v>
      </c>
      <c r="K430" s="30">
        <v>16</v>
      </c>
    </row>
    <row r="431" spans="4:11" ht="19.5" thickBot="1" x14ac:dyDescent="0.35">
      <c r="D431" s="31" t="s">
        <v>9</v>
      </c>
      <c r="E431" s="3" t="s">
        <v>9</v>
      </c>
      <c r="F431" s="3" t="s">
        <v>9</v>
      </c>
      <c r="G431" s="3" t="s">
        <v>9</v>
      </c>
      <c r="H431" s="3" t="s">
        <v>9</v>
      </c>
      <c r="I431" s="19" t="s">
        <v>9</v>
      </c>
      <c r="J431" s="18" t="s">
        <v>21</v>
      </c>
      <c r="K431" s="32"/>
    </row>
    <row r="432" spans="4:11" x14ac:dyDescent="0.25">
      <c r="D432" s="33" t="s">
        <v>6</v>
      </c>
      <c r="E432" s="1">
        <v>0</v>
      </c>
      <c r="F432" s="1">
        <v>6</v>
      </c>
      <c r="G432" s="1">
        <v>6</v>
      </c>
      <c r="H432" s="1">
        <v>4</v>
      </c>
      <c r="I432" s="20">
        <v>0</v>
      </c>
      <c r="J432" s="24">
        <f t="shared" ref="J432:J439" si="34">SUM(E432+F432+G432+H432+I432)</f>
        <v>16</v>
      </c>
      <c r="K432" s="34">
        <f>SUM(K430-J432)</f>
        <v>0</v>
      </c>
    </row>
    <row r="433" spans="4:11" ht="15.75" thickBot="1" x14ac:dyDescent="0.3">
      <c r="D433" s="35" t="s">
        <v>14</v>
      </c>
      <c r="E433" s="5"/>
      <c r="F433" s="5"/>
      <c r="G433" s="5"/>
      <c r="H433" s="5"/>
      <c r="I433" s="21"/>
      <c r="J433" s="25">
        <f t="shared" si="34"/>
        <v>0</v>
      </c>
      <c r="K433" s="36"/>
    </row>
    <row r="434" spans="4:11" ht="15.75" thickTop="1" x14ac:dyDescent="0.25">
      <c r="D434" s="33" t="s">
        <v>7</v>
      </c>
      <c r="E434" s="1">
        <v>0</v>
      </c>
      <c r="F434" s="1">
        <v>6</v>
      </c>
      <c r="G434" s="1">
        <v>6</v>
      </c>
      <c r="H434" s="1">
        <v>4</v>
      </c>
      <c r="I434" s="20">
        <v>0</v>
      </c>
      <c r="J434" s="24">
        <f t="shared" si="34"/>
        <v>16</v>
      </c>
      <c r="K434" s="34">
        <f>SUM(K430-J434)</f>
        <v>0</v>
      </c>
    </row>
    <row r="435" spans="4:11" ht="15.75" thickBot="1" x14ac:dyDescent="0.3">
      <c r="D435" s="35" t="s">
        <v>14</v>
      </c>
      <c r="E435" s="5"/>
      <c r="F435" s="5"/>
      <c r="G435" s="5"/>
      <c r="H435" s="5"/>
      <c r="I435" s="21"/>
      <c r="J435" s="25">
        <f t="shared" si="34"/>
        <v>0</v>
      </c>
      <c r="K435" s="36"/>
    </row>
    <row r="436" spans="4:11" ht="15.75" thickTop="1" x14ac:dyDescent="0.25">
      <c r="D436" s="33" t="s">
        <v>8</v>
      </c>
      <c r="E436" s="1">
        <v>0</v>
      </c>
      <c r="F436" s="1">
        <v>5</v>
      </c>
      <c r="G436" s="1">
        <v>6</v>
      </c>
      <c r="H436" s="1">
        <v>2</v>
      </c>
      <c r="I436" s="20">
        <v>0</v>
      </c>
      <c r="J436" s="24">
        <f t="shared" si="34"/>
        <v>13</v>
      </c>
      <c r="K436" s="34">
        <f>SUM(K430-J436)</f>
        <v>3</v>
      </c>
    </row>
    <row r="437" spans="4:11" ht="15.75" thickBot="1" x14ac:dyDescent="0.3">
      <c r="D437" s="35" t="s">
        <v>14</v>
      </c>
      <c r="E437" s="5"/>
      <c r="F437" s="5"/>
      <c r="G437" s="5"/>
      <c r="H437" s="5"/>
      <c r="I437" s="21"/>
      <c r="J437" s="25">
        <f t="shared" si="34"/>
        <v>0</v>
      </c>
      <c r="K437" s="36"/>
    </row>
    <row r="438" spans="4:11" ht="15.75" thickTop="1" x14ac:dyDescent="0.25">
      <c r="D438" s="33" t="s">
        <v>5</v>
      </c>
      <c r="E438" s="1">
        <v>0</v>
      </c>
      <c r="F438" s="1">
        <v>6</v>
      </c>
      <c r="G438" s="1">
        <v>1</v>
      </c>
      <c r="H438" s="1">
        <v>0</v>
      </c>
      <c r="I438" s="20">
        <v>0</v>
      </c>
      <c r="J438" s="24">
        <f t="shared" si="34"/>
        <v>7</v>
      </c>
      <c r="K438" s="34">
        <f>SUM(K430-J438)</f>
        <v>9</v>
      </c>
    </row>
    <row r="439" spans="4:11" ht="15.75" thickBot="1" x14ac:dyDescent="0.3">
      <c r="D439" s="37" t="s">
        <v>14</v>
      </c>
      <c r="E439" s="2"/>
      <c r="F439" s="2"/>
      <c r="G439" s="2"/>
      <c r="H439" s="2"/>
      <c r="I439" s="22"/>
      <c r="J439" s="25">
        <f t="shared" si="34"/>
        <v>0</v>
      </c>
      <c r="K439" s="36"/>
    </row>
    <row r="440" spans="4:11" ht="16.5" thickBot="1" x14ac:dyDescent="0.3">
      <c r="D440" s="38" t="s">
        <v>10</v>
      </c>
      <c r="E440" s="4" t="s">
        <v>10</v>
      </c>
      <c r="F440" s="4" t="s">
        <v>10</v>
      </c>
      <c r="G440" s="4" t="s">
        <v>10</v>
      </c>
      <c r="H440" s="4" t="s">
        <v>10</v>
      </c>
      <c r="I440" s="23" t="s">
        <v>10</v>
      </c>
      <c r="J440" s="18" t="s">
        <v>21</v>
      </c>
      <c r="K440" s="34"/>
    </row>
    <row r="441" spans="4:11" x14ac:dyDescent="0.25">
      <c r="D441" s="33" t="s">
        <v>11</v>
      </c>
      <c r="E441" s="1">
        <v>0</v>
      </c>
      <c r="F441" s="1">
        <v>5</v>
      </c>
      <c r="G441" s="1">
        <v>3</v>
      </c>
      <c r="H441" s="1">
        <v>2</v>
      </c>
      <c r="I441" s="20">
        <v>0</v>
      </c>
      <c r="J441" s="24">
        <f t="shared" ref="J441:J452" si="35">SUM(E441+F441+G441+H441+I441)</f>
        <v>10</v>
      </c>
      <c r="K441" s="34">
        <f>SUM(K430-J441)</f>
        <v>6</v>
      </c>
    </row>
    <row r="442" spans="4:11" ht="15.75" thickBot="1" x14ac:dyDescent="0.3">
      <c r="D442" s="35" t="s">
        <v>14</v>
      </c>
      <c r="E442" s="5"/>
      <c r="F442" s="5"/>
      <c r="G442" s="5"/>
      <c r="H442" s="5"/>
      <c r="I442" s="21"/>
      <c r="J442" s="25">
        <f t="shared" si="35"/>
        <v>0</v>
      </c>
      <c r="K442" s="36"/>
    </row>
    <row r="443" spans="4:11" ht="15.75" thickTop="1" x14ac:dyDescent="0.25">
      <c r="D443" s="33" t="s">
        <v>12</v>
      </c>
      <c r="E443" s="1">
        <v>0</v>
      </c>
      <c r="F443" s="1">
        <v>5</v>
      </c>
      <c r="G443" s="1">
        <v>6</v>
      </c>
      <c r="H443" s="1">
        <v>4</v>
      </c>
      <c r="I443" s="20">
        <v>0</v>
      </c>
      <c r="J443" s="24">
        <f t="shared" si="35"/>
        <v>15</v>
      </c>
      <c r="K443" s="34">
        <f>SUM(K430-J443)</f>
        <v>1</v>
      </c>
    </row>
    <row r="444" spans="4:11" ht="15.75" thickBot="1" x14ac:dyDescent="0.3">
      <c r="D444" s="35" t="s">
        <v>14</v>
      </c>
      <c r="E444" s="5"/>
      <c r="F444" s="5"/>
      <c r="G444" s="5"/>
      <c r="H444" s="5"/>
      <c r="I444" s="21"/>
      <c r="J444" s="25">
        <f t="shared" si="35"/>
        <v>0</v>
      </c>
      <c r="K444" s="36"/>
    </row>
    <row r="445" spans="4:11" ht="15.75" thickTop="1" x14ac:dyDescent="0.25">
      <c r="D445" s="33" t="s">
        <v>13</v>
      </c>
      <c r="E445" s="1">
        <v>0</v>
      </c>
      <c r="F445" s="1">
        <v>6</v>
      </c>
      <c r="G445" s="1">
        <v>6</v>
      </c>
      <c r="H445" s="1">
        <v>4</v>
      </c>
      <c r="I445" s="20">
        <v>0</v>
      </c>
      <c r="J445" s="24">
        <f t="shared" si="35"/>
        <v>16</v>
      </c>
      <c r="K445" s="34">
        <f>SUM(K430-J445)</f>
        <v>0</v>
      </c>
    </row>
    <row r="446" spans="4:11" ht="15.75" thickBot="1" x14ac:dyDescent="0.3">
      <c r="D446" s="35" t="s">
        <v>14</v>
      </c>
      <c r="E446" s="5"/>
      <c r="F446" s="5"/>
      <c r="G446" s="5"/>
      <c r="H446" s="5"/>
      <c r="I446" s="21"/>
      <c r="J446" s="44">
        <f t="shared" si="35"/>
        <v>0</v>
      </c>
      <c r="K446" s="36"/>
    </row>
    <row r="447" spans="4:11" ht="15.75" thickTop="1" x14ac:dyDescent="0.25">
      <c r="D447" s="33" t="s">
        <v>26</v>
      </c>
      <c r="E447" s="1">
        <v>0</v>
      </c>
      <c r="F447" s="1">
        <v>6</v>
      </c>
      <c r="G447" s="1">
        <v>6</v>
      </c>
      <c r="H447" s="1">
        <v>4</v>
      </c>
      <c r="I447" s="20">
        <v>0</v>
      </c>
      <c r="J447" s="24">
        <f t="shared" si="35"/>
        <v>16</v>
      </c>
      <c r="K447" s="34">
        <f>SUM(K430-J447)</f>
        <v>0</v>
      </c>
    </row>
    <row r="448" spans="4:11" ht="15.75" thickBot="1" x14ac:dyDescent="0.3">
      <c r="D448" s="35" t="s">
        <v>14</v>
      </c>
      <c r="E448" s="5"/>
      <c r="F448" s="5"/>
      <c r="G448" s="5"/>
      <c r="H448" s="5"/>
      <c r="I448" s="21"/>
      <c r="J448" s="44">
        <f t="shared" si="35"/>
        <v>0</v>
      </c>
      <c r="K448" s="36"/>
    </row>
    <row r="449" spans="4:11" ht="15.75" thickTop="1" x14ac:dyDescent="0.25">
      <c r="D449" s="33" t="s">
        <v>27</v>
      </c>
      <c r="E449" s="1">
        <v>0</v>
      </c>
      <c r="F449" s="1">
        <v>6</v>
      </c>
      <c r="G449" s="1">
        <v>6</v>
      </c>
      <c r="H449" s="1">
        <v>4</v>
      </c>
      <c r="I449" s="20">
        <v>0</v>
      </c>
      <c r="J449" s="24">
        <f t="shared" si="35"/>
        <v>16</v>
      </c>
      <c r="K449" s="34">
        <f>SUM(K430-J449)</f>
        <v>0</v>
      </c>
    </row>
    <row r="450" spans="4:11" ht="15.75" thickBot="1" x14ac:dyDescent="0.3">
      <c r="D450" s="35" t="s">
        <v>14</v>
      </c>
      <c r="E450" s="5"/>
      <c r="F450" s="5"/>
      <c r="G450" s="5"/>
      <c r="H450" s="5"/>
      <c r="I450" s="21"/>
      <c r="J450" s="44">
        <f t="shared" si="35"/>
        <v>0</v>
      </c>
      <c r="K450" s="36"/>
    </row>
    <row r="451" spans="4:11" ht="15.75" thickTop="1" x14ac:dyDescent="0.25">
      <c r="D451" s="33" t="s">
        <v>28</v>
      </c>
      <c r="E451" s="1">
        <v>0</v>
      </c>
      <c r="F451" s="1">
        <v>5</v>
      </c>
      <c r="G451" s="1">
        <v>6</v>
      </c>
      <c r="H451" s="1">
        <v>1</v>
      </c>
      <c r="I451" s="20">
        <v>0</v>
      </c>
      <c r="J451" s="24">
        <f t="shared" si="35"/>
        <v>12</v>
      </c>
      <c r="K451" s="34">
        <f>SUM(K430-J451)</f>
        <v>4</v>
      </c>
    </row>
    <row r="452" spans="4:11" ht="15.75" thickBot="1" x14ac:dyDescent="0.3">
      <c r="D452" s="35" t="s">
        <v>14</v>
      </c>
      <c r="E452" s="5"/>
      <c r="F452" s="5"/>
      <c r="G452" s="5"/>
      <c r="H452" s="5"/>
      <c r="I452" s="21"/>
      <c r="J452" s="42">
        <f t="shared" si="35"/>
        <v>0</v>
      </c>
      <c r="K452" s="43"/>
    </row>
    <row r="453" spans="4:11" ht="15.75" thickTop="1" x14ac:dyDescent="0.25"/>
    <row r="454" spans="4:11" ht="27" thickBot="1" x14ac:dyDescent="0.45">
      <c r="D454" s="26" t="s">
        <v>50</v>
      </c>
      <c r="E454" s="27" t="s">
        <v>0</v>
      </c>
      <c r="F454" s="27" t="s">
        <v>1</v>
      </c>
      <c r="G454" s="27" t="s">
        <v>2</v>
      </c>
      <c r="H454" s="27" t="s">
        <v>3</v>
      </c>
      <c r="I454" s="28" t="s">
        <v>4</v>
      </c>
      <c r="J454" s="29" t="s">
        <v>20</v>
      </c>
      <c r="K454" s="30">
        <v>16</v>
      </c>
    </row>
    <row r="455" spans="4:11" ht="19.5" thickBot="1" x14ac:dyDescent="0.35">
      <c r="D455" s="31" t="s">
        <v>9</v>
      </c>
      <c r="E455" s="3" t="s">
        <v>9</v>
      </c>
      <c r="F455" s="3" t="s">
        <v>9</v>
      </c>
      <c r="G455" s="3" t="s">
        <v>9</v>
      </c>
      <c r="H455" s="3" t="s">
        <v>9</v>
      </c>
      <c r="I455" s="19" t="s">
        <v>9</v>
      </c>
      <c r="J455" s="18" t="s">
        <v>21</v>
      </c>
      <c r="K455" s="32"/>
    </row>
    <row r="456" spans="4:11" x14ac:dyDescent="0.25">
      <c r="D456" s="33" t="s">
        <v>6</v>
      </c>
      <c r="E456" s="1">
        <v>0</v>
      </c>
      <c r="F456" s="1">
        <v>5</v>
      </c>
      <c r="G456" s="1">
        <v>6</v>
      </c>
      <c r="H456" s="1">
        <v>2</v>
      </c>
      <c r="I456" s="20">
        <v>0</v>
      </c>
      <c r="J456" s="24">
        <f t="shared" ref="J456:J463" si="36">SUM(E456+F456+G456+H456+I456)</f>
        <v>13</v>
      </c>
      <c r="K456" s="34">
        <f>SUM(K454-J456)</f>
        <v>3</v>
      </c>
    </row>
    <row r="457" spans="4:11" ht="15.75" thickBot="1" x14ac:dyDescent="0.3">
      <c r="D457" s="35" t="s">
        <v>14</v>
      </c>
      <c r="E457" s="5"/>
      <c r="F457" s="5"/>
      <c r="G457" s="5"/>
      <c r="H457" s="5"/>
      <c r="I457" s="21"/>
      <c r="J457" s="25">
        <f t="shared" si="36"/>
        <v>0</v>
      </c>
      <c r="K457" s="36"/>
    </row>
    <row r="458" spans="4:11" ht="15.75" thickTop="1" x14ac:dyDescent="0.25">
      <c r="D458" s="33" t="s">
        <v>7</v>
      </c>
      <c r="E458" s="1">
        <v>0</v>
      </c>
      <c r="F458" s="1">
        <v>6</v>
      </c>
      <c r="G458" s="1">
        <v>6</v>
      </c>
      <c r="H458" s="1">
        <v>4</v>
      </c>
      <c r="I458" s="20">
        <v>0</v>
      </c>
      <c r="J458" s="24">
        <f t="shared" si="36"/>
        <v>16</v>
      </c>
      <c r="K458" s="34">
        <f>SUM(K454-J458)</f>
        <v>0</v>
      </c>
    </row>
    <row r="459" spans="4:11" ht="15.75" thickBot="1" x14ac:dyDescent="0.3">
      <c r="D459" s="35" t="s">
        <v>14</v>
      </c>
      <c r="E459" s="5"/>
      <c r="F459" s="5"/>
      <c r="G459" s="5"/>
      <c r="H459" s="5"/>
      <c r="I459" s="21"/>
      <c r="J459" s="25">
        <f t="shared" si="36"/>
        <v>0</v>
      </c>
      <c r="K459" s="36"/>
    </row>
    <row r="460" spans="4:11" ht="15.75" thickTop="1" x14ac:dyDescent="0.25">
      <c r="D460" s="33" t="s">
        <v>8</v>
      </c>
      <c r="E460" s="1">
        <v>0</v>
      </c>
      <c r="F460" s="1">
        <v>5</v>
      </c>
      <c r="G460" s="1">
        <v>6</v>
      </c>
      <c r="H460" s="1">
        <v>2</v>
      </c>
      <c r="I460" s="20">
        <v>0</v>
      </c>
      <c r="J460" s="24">
        <f t="shared" si="36"/>
        <v>13</v>
      </c>
      <c r="K460" s="34">
        <f>SUM(K454-J460)</f>
        <v>3</v>
      </c>
    </row>
    <row r="461" spans="4:11" ht="15.75" thickBot="1" x14ac:dyDescent="0.3">
      <c r="D461" s="35" t="s">
        <v>14</v>
      </c>
      <c r="E461" s="5"/>
      <c r="F461" s="5"/>
      <c r="G461" s="5">
        <v>4</v>
      </c>
      <c r="H461" s="5"/>
      <c r="I461" s="21"/>
      <c r="J461" s="25">
        <f t="shared" si="36"/>
        <v>4</v>
      </c>
      <c r="K461" s="36"/>
    </row>
    <row r="462" spans="4:11" ht="15.75" thickTop="1" x14ac:dyDescent="0.25">
      <c r="D462" s="33" t="s">
        <v>5</v>
      </c>
      <c r="E462" s="1">
        <v>0</v>
      </c>
      <c r="F462" s="1">
        <v>6</v>
      </c>
      <c r="G462" s="1">
        <v>3</v>
      </c>
      <c r="H462" s="1">
        <v>3</v>
      </c>
      <c r="I462" s="20">
        <v>0</v>
      </c>
      <c r="J462" s="24">
        <f t="shared" si="36"/>
        <v>12</v>
      </c>
      <c r="K462" s="34">
        <f>SUM(K454-J462)</f>
        <v>4</v>
      </c>
    </row>
    <row r="463" spans="4:11" ht="15.75" thickBot="1" x14ac:dyDescent="0.3">
      <c r="D463" s="37" t="s">
        <v>14</v>
      </c>
      <c r="E463" s="2"/>
      <c r="F463" s="2"/>
      <c r="G463" s="2"/>
      <c r="H463" s="2"/>
      <c r="I463" s="22"/>
      <c r="J463" s="25">
        <f t="shared" si="36"/>
        <v>0</v>
      </c>
      <c r="K463" s="36"/>
    </row>
    <row r="464" spans="4:11" ht="16.5" thickBot="1" x14ac:dyDescent="0.3">
      <c r="D464" s="38" t="s">
        <v>10</v>
      </c>
      <c r="E464" s="4" t="s">
        <v>10</v>
      </c>
      <c r="F464" s="4" t="s">
        <v>10</v>
      </c>
      <c r="G464" s="4" t="s">
        <v>10</v>
      </c>
      <c r="H464" s="4" t="s">
        <v>10</v>
      </c>
      <c r="I464" s="23" t="s">
        <v>10</v>
      </c>
      <c r="J464" s="18" t="s">
        <v>21</v>
      </c>
      <c r="K464" s="34"/>
    </row>
    <row r="465" spans="4:11" x14ac:dyDescent="0.25">
      <c r="D465" s="33" t="s">
        <v>11</v>
      </c>
      <c r="E465" s="1">
        <v>0</v>
      </c>
      <c r="F465" s="1">
        <v>5</v>
      </c>
      <c r="G465" s="1">
        <v>6</v>
      </c>
      <c r="H465" s="1">
        <v>2</v>
      </c>
      <c r="I465" s="20">
        <v>0</v>
      </c>
      <c r="J465" s="24">
        <f t="shared" ref="J465:J476" si="37">SUM(E465+F465+G465+H465+I465)</f>
        <v>13</v>
      </c>
      <c r="K465" s="34">
        <f>SUM(K454-J465)</f>
        <v>3</v>
      </c>
    </row>
    <row r="466" spans="4:11" ht="15.75" thickBot="1" x14ac:dyDescent="0.3">
      <c r="D466" s="35" t="s">
        <v>14</v>
      </c>
      <c r="E466" s="5"/>
      <c r="F466" s="5"/>
      <c r="G466" s="5">
        <v>4</v>
      </c>
      <c r="H466" s="5"/>
      <c r="I466" s="21"/>
      <c r="J466" s="25">
        <f t="shared" si="37"/>
        <v>4</v>
      </c>
      <c r="K466" s="36"/>
    </row>
    <row r="467" spans="4:11" ht="15.75" thickTop="1" x14ac:dyDescent="0.25">
      <c r="D467" s="33" t="s">
        <v>12</v>
      </c>
      <c r="E467" s="1">
        <v>0</v>
      </c>
      <c r="F467" s="1">
        <v>0</v>
      </c>
      <c r="G467" s="1">
        <v>0</v>
      </c>
      <c r="H467" s="1">
        <v>4</v>
      </c>
      <c r="I467" s="20">
        <v>0</v>
      </c>
      <c r="J467" s="24">
        <f t="shared" si="37"/>
        <v>4</v>
      </c>
      <c r="K467" s="34">
        <f>SUM(K454-J467)</f>
        <v>12</v>
      </c>
    </row>
    <row r="468" spans="4:11" ht="15.75" thickBot="1" x14ac:dyDescent="0.3">
      <c r="D468" s="35" t="s">
        <v>14</v>
      </c>
      <c r="E468" s="5"/>
      <c r="F468" s="5"/>
      <c r="G468" s="5"/>
      <c r="H468" s="5"/>
      <c r="I468" s="21"/>
      <c r="J468" s="25">
        <f t="shared" si="37"/>
        <v>0</v>
      </c>
      <c r="K468" s="36"/>
    </row>
    <row r="469" spans="4:11" ht="15.75" thickTop="1" x14ac:dyDescent="0.25">
      <c r="D469" s="33" t="s">
        <v>13</v>
      </c>
      <c r="E469" s="1">
        <v>0</v>
      </c>
      <c r="F469" s="1">
        <v>6</v>
      </c>
      <c r="G469" s="1">
        <v>6</v>
      </c>
      <c r="H469" s="1">
        <v>0</v>
      </c>
      <c r="I469" s="20">
        <v>0</v>
      </c>
      <c r="J469" s="24">
        <f t="shared" si="37"/>
        <v>12</v>
      </c>
      <c r="K469" s="34">
        <f>SUM(K454-J469)</f>
        <v>4</v>
      </c>
    </row>
    <row r="470" spans="4:11" ht="15.75" thickBot="1" x14ac:dyDescent="0.3">
      <c r="D470" s="35" t="s">
        <v>14</v>
      </c>
      <c r="E470" s="5"/>
      <c r="F470" s="5"/>
      <c r="G470" s="5">
        <v>4</v>
      </c>
      <c r="H470" s="5"/>
      <c r="I470" s="21"/>
      <c r="J470" s="44">
        <f t="shared" si="37"/>
        <v>4</v>
      </c>
      <c r="K470" s="36"/>
    </row>
    <row r="471" spans="4:11" ht="15.75" thickTop="1" x14ac:dyDescent="0.25">
      <c r="D471" s="33" t="s">
        <v>26</v>
      </c>
      <c r="E471" s="1">
        <v>0</v>
      </c>
      <c r="F471" s="1">
        <v>5</v>
      </c>
      <c r="G471" s="1">
        <v>6</v>
      </c>
      <c r="H471" s="1">
        <v>4</v>
      </c>
      <c r="I471" s="20">
        <v>0</v>
      </c>
      <c r="J471" s="24">
        <f t="shared" si="37"/>
        <v>15</v>
      </c>
      <c r="K471" s="34">
        <f>SUM(K454-J471)</f>
        <v>1</v>
      </c>
    </row>
    <row r="472" spans="4:11" ht="15.75" thickBot="1" x14ac:dyDescent="0.3">
      <c r="D472" s="35" t="s">
        <v>14</v>
      </c>
      <c r="E472" s="5"/>
      <c r="F472" s="5"/>
      <c r="G472" s="5"/>
      <c r="H472" s="5"/>
      <c r="I472" s="21"/>
      <c r="J472" s="44">
        <f t="shared" si="37"/>
        <v>0</v>
      </c>
      <c r="K472" s="36"/>
    </row>
    <row r="473" spans="4:11" ht="15.75" thickTop="1" x14ac:dyDescent="0.25">
      <c r="D473" s="33" t="s">
        <v>27</v>
      </c>
      <c r="E473" s="1">
        <v>0</v>
      </c>
      <c r="F473" s="1">
        <v>6</v>
      </c>
      <c r="G473" s="1">
        <v>6</v>
      </c>
      <c r="H473" s="1">
        <v>4</v>
      </c>
      <c r="I473" s="20">
        <v>0</v>
      </c>
      <c r="J473" s="24">
        <f t="shared" si="37"/>
        <v>16</v>
      </c>
      <c r="K473" s="34">
        <f>SUM(K454-J473)</f>
        <v>0</v>
      </c>
    </row>
    <row r="474" spans="4:11" ht="15.75" thickBot="1" x14ac:dyDescent="0.3">
      <c r="D474" s="35" t="s">
        <v>14</v>
      </c>
      <c r="E474" s="5"/>
      <c r="F474" s="5"/>
      <c r="G474" s="5"/>
      <c r="H474" s="5"/>
      <c r="I474" s="21"/>
      <c r="J474" s="44">
        <f t="shared" si="37"/>
        <v>0</v>
      </c>
      <c r="K474" s="36"/>
    </row>
    <row r="475" spans="4:11" ht="15.75" thickTop="1" x14ac:dyDescent="0.25">
      <c r="D475" s="33" t="s">
        <v>28</v>
      </c>
      <c r="E475" s="1">
        <v>0</v>
      </c>
      <c r="F475" s="1">
        <v>5</v>
      </c>
      <c r="G475" s="1">
        <v>6</v>
      </c>
      <c r="H475" s="1">
        <v>4</v>
      </c>
      <c r="I475" s="20">
        <v>0</v>
      </c>
      <c r="J475" s="24">
        <f t="shared" si="37"/>
        <v>15</v>
      </c>
      <c r="K475" s="34">
        <f>SUM(K454-J475)</f>
        <v>1</v>
      </c>
    </row>
    <row r="476" spans="4:11" ht="15.75" thickBot="1" x14ac:dyDescent="0.3">
      <c r="D476" s="35" t="s">
        <v>14</v>
      </c>
      <c r="E476" s="5"/>
      <c r="F476" s="5"/>
      <c r="G476" s="5">
        <v>4</v>
      </c>
      <c r="H476" s="5"/>
      <c r="I476" s="21"/>
      <c r="J476" s="42">
        <f t="shared" si="37"/>
        <v>4</v>
      </c>
      <c r="K476" s="43"/>
    </row>
    <row r="477" spans="4:11" ht="15.75" thickTop="1" x14ac:dyDescent="0.25"/>
    <row r="478" spans="4:11" ht="27" thickBot="1" x14ac:dyDescent="0.45">
      <c r="D478" s="26" t="s">
        <v>51</v>
      </c>
      <c r="E478" s="27" t="s">
        <v>0</v>
      </c>
      <c r="F478" s="27" t="s">
        <v>1</v>
      </c>
      <c r="G478" s="27" t="s">
        <v>2</v>
      </c>
      <c r="H478" s="27" t="s">
        <v>3</v>
      </c>
      <c r="I478" s="28" t="s">
        <v>4</v>
      </c>
      <c r="J478" s="29" t="s">
        <v>20</v>
      </c>
      <c r="K478" s="30">
        <v>6</v>
      </c>
    </row>
    <row r="479" spans="4:11" ht="19.5" thickBot="1" x14ac:dyDescent="0.35">
      <c r="D479" s="31" t="s">
        <v>9</v>
      </c>
      <c r="E479" s="3" t="s">
        <v>9</v>
      </c>
      <c r="F479" s="3" t="s">
        <v>9</v>
      </c>
      <c r="G479" s="3" t="s">
        <v>9</v>
      </c>
      <c r="H479" s="3" t="s">
        <v>9</v>
      </c>
      <c r="I479" s="19" t="s">
        <v>9</v>
      </c>
      <c r="J479" s="18" t="s">
        <v>21</v>
      </c>
      <c r="K479" s="32"/>
    </row>
    <row r="480" spans="4:11" x14ac:dyDescent="0.25">
      <c r="D480" s="33" t="s">
        <v>6</v>
      </c>
      <c r="E480" s="1">
        <v>0</v>
      </c>
      <c r="F480" s="1">
        <v>6</v>
      </c>
      <c r="G480" s="1">
        <v>0</v>
      </c>
      <c r="H480" s="1">
        <v>0</v>
      </c>
      <c r="I480" s="20">
        <v>0</v>
      </c>
      <c r="J480" s="24">
        <f t="shared" ref="J480:J487" si="38">SUM(E480+F480+G480+H480+I480)</f>
        <v>6</v>
      </c>
      <c r="K480" s="34">
        <f>SUM(K478-J480)</f>
        <v>0</v>
      </c>
    </row>
    <row r="481" spans="4:11" ht="15.75" thickBot="1" x14ac:dyDescent="0.3">
      <c r="D481" s="35" t="s">
        <v>14</v>
      </c>
      <c r="E481" s="5"/>
      <c r="F481" s="5"/>
      <c r="G481" s="5"/>
      <c r="H481" s="5"/>
      <c r="I481" s="21"/>
      <c r="J481" s="25">
        <f t="shared" si="38"/>
        <v>0</v>
      </c>
      <c r="K481" s="36"/>
    </row>
    <row r="482" spans="4:11" ht="15.75" thickTop="1" x14ac:dyDescent="0.25">
      <c r="D482" s="33" t="s">
        <v>7</v>
      </c>
      <c r="E482" s="1">
        <v>0</v>
      </c>
      <c r="F482" s="1">
        <v>0</v>
      </c>
      <c r="G482" s="1">
        <v>0</v>
      </c>
      <c r="H482" s="1">
        <v>0</v>
      </c>
      <c r="I482" s="20">
        <v>0</v>
      </c>
      <c r="J482" s="24">
        <f t="shared" si="38"/>
        <v>0</v>
      </c>
      <c r="K482" s="34">
        <f>SUM(K478-J482)</f>
        <v>6</v>
      </c>
    </row>
    <row r="483" spans="4:11" ht="15.75" thickBot="1" x14ac:dyDescent="0.3">
      <c r="D483" s="35" t="s">
        <v>14</v>
      </c>
      <c r="E483" s="5"/>
      <c r="F483" s="5"/>
      <c r="G483" s="5"/>
      <c r="H483" s="5"/>
      <c r="I483" s="21"/>
      <c r="J483" s="25">
        <f t="shared" si="38"/>
        <v>0</v>
      </c>
      <c r="K483" s="36"/>
    </row>
    <row r="484" spans="4:11" ht="15.75" thickTop="1" x14ac:dyDescent="0.25">
      <c r="D484" s="33" t="s">
        <v>8</v>
      </c>
      <c r="E484" s="1">
        <v>0</v>
      </c>
      <c r="F484" s="1">
        <v>6</v>
      </c>
      <c r="G484" s="1">
        <v>0</v>
      </c>
      <c r="H484" s="1">
        <v>0</v>
      </c>
      <c r="I484" s="20">
        <v>0</v>
      </c>
      <c r="J484" s="24">
        <f t="shared" si="38"/>
        <v>6</v>
      </c>
      <c r="K484" s="34">
        <f>SUM(K478-J484)</f>
        <v>0</v>
      </c>
    </row>
    <row r="485" spans="4:11" ht="15.75" thickBot="1" x14ac:dyDescent="0.3">
      <c r="D485" s="35" t="s">
        <v>14</v>
      </c>
      <c r="E485" s="5"/>
      <c r="F485" s="5">
        <v>2</v>
      </c>
      <c r="G485" s="5"/>
      <c r="H485" s="5"/>
      <c r="I485" s="21"/>
      <c r="J485" s="25">
        <f t="shared" si="38"/>
        <v>2</v>
      </c>
      <c r="K485" s="36"/>
    </row>
    <row r="486" spans="4:11" ht="15.75" thickTop="1" x14ac:dyDescent="0.25">
      <c r="D486" s="33" t="s">
        <v>5</v>
      </c>
      <c r="E486" s="1">
        <v>0</v>
      </c>
      <c r="F486" s="1">
        <v>6</v>
      </c>
      <c r="G486" s="1">
        <v>0</v>
      </c>
      <c r="H486" s="1">
        <v>0</v>
      </c>
      <c r="I486" s="20">
        <v>0</v>
      </c>
      <c r="J486" s="24">
        <f t="shared" si="38"/>
        <v>6</v>
      </c>
      <c r="K486" s="34">
        <f>SUM(K478-J486)</f>
        <v>0</v>
      </c>
    </row>
    <row r="487" spans="4:11" ht="15.75" thickBot="1" x14ac:dyDescent="0.3">
      <c r="D487" s="37" t="s">
        <v>14</v>
      </c>
      <c r="E487" s="2"/>
      <c r="F487" s="2"/>
      <c r="G487" s="2"/>
      <c r="H487" s="2"/>
      <c r="I487" s="22"/>
      <c r="J487" s="25">
        <f t="shared" si="38"/>
        <v>0</v>
      </c>
      <c r="K487" s="36"/>
    </row>
    <row r="488" spans="4:11" ht="16.5" thickBot="1" x14ac:dyDescent="0.3">
      <c r="D488" s="38" t="s">
        <v>10</v>
      </c>
      <c r="E488" s="4" t="s">
        <v>10</v>
      </c>
      <c r="F488" s="4" t="s">
        <v>10</v>
      </c>
      <c r="G488" s="4" t="s">
        <v>10</v>
      </c>
      <c r="H488" s="4" t="s">
        <v>10</v>
      </c>
      <c r="I488" s="23" t="s">
        <v>10</v>
      </c>
      <c r="J488" s="18" t="s">
        <v>21</v>
      </c>
      <c r="K488" s="34"/>
    </row>
    <row r="489" spans="4:11" x14ac:dyDescent="0.25">
      <c r="D489" s="33" t="s">
        <v>11</v>
      </c>
      <c r="E489" s="1">
        <v>0</v>
      </c>
      <c r="F489" s="1">
        <v>6</v>
      </c>
      <c r="G489" s="1">
        <v>0</v>
      </c>
      <c r="H489" s="1">
        <v>0</v>
      </c>
      <c r="I489" s="20">
        <v>0</v>
      </c>
      <c r="J489" s="24">
        <f t="shared" ref="J489:J500" si="39">SUM(E489+F489+G489+H489+I489)</f>
        <v>6</v>
      </c>
      <c r="K489" s="34">
        <f>SUM(K478-J489)</f>
        <v>0</v>
      </c>
    </row>
    <row r="490" spans="4:11" ht="15.75" thickBot="1" x14ac:dyDescent="0.3">
      <c r="D490" s="35" t="s">
        <v>14</v>
      </c>
      <c r="E490" s="5"/>
      <c r="F490" s="5"/>
      <c r="G490" s="5"/>
      <c r="H490" s="5"/>
      <c r="I490" s="21"/>
      <c r="J490" s="25">
        <f t="shared" si="39"/>
        <v>0</v>
      </c>
      <c r="K490" s="36"/>
    </row>
    <row r="491" spans="4:11" ht="15.75" thickTop="1" x14ac:dyDescent="0.25">
      <c r="D491" s="33" t="s">
        <v>12</v>
      </c>
      <c r="E491" s="1">
        <v>0</v>
      </c>
      <c r="F491" s="1">
        <v>6</v>
      </c>
      <c r="G491" s="1">
        <v>0</v>
      </c>
      <c r="H491" s="1">
        <v>0</v>
      </c>
      <c r="I491" s="20">
        <v>0</v>
      </c>
      <c r="J491" s="24">
        <f t="shared" si="39"/>
        <v>6</v>
      </c>
      <c r="K491" s="34">
        <f>SUM(K478-J491)</f>
        <v>0</v>
      </c>
    </row>
    <row r="492" spans="4:11" ht="15.75" thickBot="1" x14ac:dyDescent="0.3">
      <c r="D492" s="35" t="s">
        <v>14</v>
      </c>
      <c r="E492" s="5"/>
      <c r="F492" s="5"/>
      <c r="G492" s="5"/>
      <c r="H492" s="5"/>
      <c r="I492" s="21"/>
      <c r="J492" s="25">
        <f t="shared" si="39"/>
        <v>0</v>
      </c>
      <c r="K492" s="36"/>
    </row>
    <row r="493" spans="4:11" ht="15.75" thickTop="1" x14ac:dyDescent="0.25">
      <c r="D493" s="33" t="s">
        <v>13</v>
      </c>
      <c r="E493" s="1">
        <v>0</v>
      </c>
      <c r="F493" s="1">
        <v>6</v>
      </c>
      <c r="G493" s="1">
        <v>0</v>
      </c>
      <c r="H493" s="1">
        <v>0</v>
      </c>
      <c r="I493" s="20">
        <v>0</v>
      </c>
      <c r="J493" s="24">
        <f t="shared" si="39"/>
        <v>6</v>
      </c>
      <c r="K493" s="34">
        <f>SUM(K478-J493)</f>
        <v>0</v>
      </c>
    </row>
    <row r="494" spans="4:11" ht="15.75" thickBot="1" x14ac:dyDescent="0.3">
      <c r="D494" s="35" t="s">
        <v>14</v>
      </c>
      <c r="E494" s="5"/>
      <c r="F494" s="5"/>
      <c r="G494" s="5"/>
      <c r="H494" s="5"/>
      <c r="I494" s="21"/>
      <c r="J494" s="44">
        <f t="shared" si="39"/>
        <v>0</v>
      </c>
      <c r="K494" s="36"/>
    </row>
    <row r="495" spans="4:11" ht="15.75" thickTop="1" x14ac:dyDescent="0.25">
      <c r="D495" s="33" t="s">
        <v>26</v>
      </c>
      <c r="E495" s="1">
        <v>0</v>
      </c>
      <c r="F495" s="1">
        <v>5</v>
      </c>
      <c r="G495" s="1">
        <v>0</v>
      </c>
      <c r="H495" s="1">
        <v>0</v>
      </c>
      <c r="I495" s="20">
        <v>0</v>
      </c>
      <c r="J495" s="24">
        <f t="shared" si="39"/>
        <v>5</v>
      </c>
      <c r="K495" s="34">
        <f>SUM(K478-J495)</f>
        <v>1</v>
      </c>
    </row>
    <row r="496" spans="4:11" ht="15.75" thickBot="1" x14ac:dyDescent="0.3">
      <c r="D496" s="35" t="s">
        <v>14</v>
      </c>
      <c r="E496" s="5"/>
      <c r="F496" s="5"/>
      <c r="G496" s="5"/>
      <c r="H496" s="5"/>
      <c r="I496" s="21"/>
      <c r="J496" s="44">
        <f t="shared" si="39"/>
        <v>0</v>
      </c>
      <c r="K496" s="36"/>
    </row>
    <row r="497" spans="4:11" ht="15.75" thickTop="1" x14ac:dyDescent="0.25">
      <c r="D497" s="33" t="s">
        <v>27</v>
      </c>
      <c r="E497" s="1">
        <v>0</v>
      </c>
      <c r="F497" s="1">
        <v>6</v>
      </c>
      <c r="G497" s="1">
        <v>0</v>
      </c>
      <c r="H497" s="1">
        <v>0</v>
      </c>
      <c r="I497" s="20">
        <v>0</v>
      </c>
      <c r="J497" s="24">
        <f t="shared" si="39"/>
        <v>6</v>
      </c>
      <c r="K497" s="34">
        <f>SUM(K478-J497)</f>
        <v>0</v>
      </c>
    </row>
    <row r="498" spans="4:11" ht="15.75" thickBot="1" x14ac:dyDescent="0.3">
      <c r="D498" s="35" t="s">
        <v>14</v>
      </c>
      <c r="E498" s="5"/>
      <c r="F498" s="5"/>
      <c r="G498" s="5"/>
      <c r="H498" s="5"/>
      <c r="I498" s="21"/>
      <c r="J498" s="44">
        <f t="shared" si="39"/>
        <v>0</v>
      </c>
      <c r="K498" s="36"/>
    </row>
    <row r="499" spans="4:11" ht="15.75" thickTop="1" x14ac:dyDescent="0.25">
      <c r="D499" s="33" t="s">
        <v>28</v>
      </c>
      <c r="E499" s="1">
        <v>0</v>
      </c>
      <c r="F499" s="1">
        <v>6</v>
      </c>
      <c r="G499" s="1">
        <v>0</v>
      </c>
      <c r="H499" s="1">
        <v>0</v>
      </c>
      <c r="I499" s="20">
        <v>0</v>
      </c>
      <c r="J499" s="24">
        <f t="shared" si="39"/>
        <v>6</v>
      </c>
      <c r="K499" s="34">
        <f>SUM(K478-J499)</f>
        <v>0</v>
      </c>
    </row>
    <row r="500" spans="4:11" ht="15.75" thickBot="1" x14ac:dyDescent="0.3">
      <c r="D500" s="35" t="s">
        <v>14</v>
      </c>
      <c r="E500" s="5"/>
      <c r="F500" s="5"/>
      <c r="G500" s="5"/>
      <c r="H500" s="5"/>
      <c r="I500" s="21"/>
      <c r="J500" s="42">
        <f t="shared" si="39"/>
        <v>0</v>
      </c>
      <c r="K500" s="43"/>
    </row>
    <row r="501" spans="4:11" ht="15.75" thickTop="1" x14ac:dyDescent="0.25"/>
  </sheetData>
  <conditionalFormatting sqref="E48:I48">
    <cfRule type="cellIs" dxfId="633" priority="721" operator="lessThan">
      <formula>1</formula>
    </cfRule>
    <cfRule type="cellIs" dxfId="632" priority="722" operator="lessThan">
      <formula>1</formula>
    </cfRule>
    <cfRule type="cellIs" dxfId="631" priority="723" operator="lessThan">
      <formula>1</formula>
    </cfRule>
  </conditionalFormatting>
  <conditionalFormatting sqref="E50:I50">
    <cfRule type="cellIs" dxfId="630" priority="718" operator="lessThan">
      <formula>1</formula>
    </cfRule>
    <cfRule type="cellIs" dxfId="629" priority="719" operator="lessThan">
      <formula>1</formula>
    </cfRule>
    <cfRule type="cellIs" dxfId="628" priority="720" operator="lessThan">
      <formula>1</formula>
    </cfRule>
  </conditionalFormatting>
  <conditionalFormatting sqref="E52:I52">
    <cfRule type="cellIs" dxfId="627" priority="715" operator="lessThan">
      <formula>1</formula>
    </cfRule>
    <cfRule type="cellIs" dxfId="626" priority="716" operator="lessThan">
      <formula>1</formula>
    </cfRule>
    <cfRule type="cellIs" dxfId="625" priority="717" operator="lessThan">
      <formula>1</formula>
    </cfRule>
  </conditionalFormatting>
  <conditionalFormatting sqref="E54:I54">
    <cfRule type="cellIs" dxfId="624" priority="712" operator="lessThan">
      <formula>1</formula>
    </cfRule>
    <cfRule type="cellIs" dxfId="623" priority="713" operator="lessThan">
      <formula>1</formula>
    </cfRule>
    <cfRule type="cellIs" dxfId="622" priority="714" operator="lessThan">
      <formula>1</formula>
    </cfRule>
  </conditionalFormatting>
  <conditionalFormatting sqref="E57:I57">
    <cfRule type="cellIs" dxfId="621" priority="709" operator="lessThan">
      <formula>1</formula>
    </cfRule>
    <cfRule type="cellIs" dxfId="620" priority="710" operator="lessThan">
      <formula>1</formula>
    </cfRule>
    <cfRule type="cellIs" dxfId="619" priority="711" operator="lessThan">
      <formula>1</formula>
    </cfRule>
  </conditionalFormatting>
  <conditionalFormatting sqref="E59:I59">
    <cfRule type="cellIs" dxfId="618" priority="706" operator="lessThan">
      <formula>1</formula>
    </cfRule>
    <cfRule type="cellIs" dxfId="617" priority="707" operator="lessThan">
      <formula>1</formula>
    </cfRule>
    <cfRule type="cellIs" dxfId="616" priority="708" operator="lessThan">
      <formula>1</formula>
    </cfRule>
  </conditionalFormatting>
  <conditionalFormatting sqref="E61:I61">
    <cfRule type="cellIs" dxfId="615" priority="703" operator="lessThan">
      <formula>1</formula>
    </cfRule>
    <cfRule type="cellIs" dxfId="614" priority="704" operator="lessThan">
      <formula>1</formula>
    </cfRule>
    <cfRule type="cellIs" dxfId="613" priority="705" operator="lessThan">
      <formula>1</formula>
    </cfRule>
  </conditionalFormatting>
  <conditionalFormatting sqref="E120:I120">
    <cfRule type="cellIs" dxfId="612" priority="496" operator="lessThan">
      <formula>1</formula>
    </cfRule>
    <cfRule type="cellIs" dxfId="611" priority="497" operator="lessThan">
      <formula>1</formula>
    </cfRule>
    <cfRule type="cellIs" dxfId="610" priority="498" operator="lessThan">
      <formula>1</formula>
    </cfRule>
  </conditionalFormatting>
  <conditionalFormatting sqref="E122:I122">
    <cfRule type="cellIs" dxfId="609" priority="493" operator="lessThan">
      <formula>1</formula>
    </cfRule>
    <cfRule type="cellIs" dxfId="608" priority="494" operator="lessThan">
      <formula>1</formula>
    </cfRule>
    <cfRule type="cellIs" dxfId="607" priority="495" operator="lessThan">
      <formula>1</formula>
    </cfRule>
  </conditionalFormatting>
  <conditionalFormatting sqref="E124:I124">
    <cfRule type="cellIs" dxfId="606" priority="490" operator="lessThan">
      <formula>1</formula>
    </cfRule>
    <cfRule type="cellIs" dxfId="605" priority="491" operator="lessThan">
      <formula>1</formula>
    </cfRule>
    <cfRule type="cellIs" dxfId="604" priority="492" operator="lessThan">
      <formula>1</formula>
    </cfRule>
  </conditionalFormatting>
  <conditionalFormatting sqref="E126:I126">
    <cfRule type="cellIs" dxfId="603" priority="487" operator="lessThan">
      <formula>1</formula>
    </cfRule>
    <cfRule type="cellIs" dxfId="602" priority="488" operator="lessThan">
      <formula>1</formula>
    </cfRule>
    <cfRule type="cellIs" dxfId="601" priority="489" operator="lessThan">
      <formula>1</formula>
    </cfRule>
  </conditionalFormatting>
  <conditionalFormatting sqref="E129:I129">
    <cfRule type="cellIs" dxfId="600" priority="484" operator="lessThan">
      <formula>1</formula>
    </cfRule>
    <cfRule type="cellIs" dxfId="599" priority="485" operator="lessThan">
      <formula>1</formula>
    </cfRule>
    <cfRule type="cellIs" dxfId="598" priority="486" operator="lessThan">
      <formula>1</formula>
    </cfRule>
  </conditionalFormatting>
  <conditionalFormatting sqref="E131:I131">
    <cfRule type="cellIs" dxfId="597" priority="481" operator="lessThan">
      <formula>1</formula>
    </cfRule>
    <cfRule type="cellIs" dxfId="596" priority="482" operator="lessThan">
      <formula>1</formula>
    </cfRule>
    <cfRule type="cellIs" dxfId="595" priority="483" operator="lessThan">
      <formula>1</formula>
    </cfRule>
  </conditionalFormatting>
  <conditionalFormatting sqref="E133:I133">
    <cfRule type="cellIs" dxfId="594" priority="478" operator="lessThan">
      <formula>1</formula>
    </cfRule>
    <cfRule type="cellIs" dxfId="593" priority="479" operator="lessThan">
      <formula>1</formula>
    </cfRule>
    <cfRule type="cellIs" dxfId="592" priority="480" operator="lessThan">
      <formula>1</formula>
    </cfRule>
  </conditionalFormatting>
  <conditionalFormatting sqref="E63:I63">
    <cfRule type="cellIs" dxfId="591" priority="595" operator="lessThan">
      <formula>1</formula>
    </cfRule>
    <cfRule type="cellIs" dxfId="590" priority="596" operator="lessThan">
      <formula>1</formula>
    </cfRule>
    <cfRule type="cellIs" dxfId="589" priority="597" operator="lessThan">
      <formula>1</formula>
    </cfRule>
  </conditionalFormatting>
  <conditionalFormatting sqref="E65:I65">
    <cfRule type="cellIs" dxfId="588" priority="592" operator="lessThan">
      <formula>1</formula>
    </cfRule>
    <cfRule type="cellIs" dxfId="587" priority="593" operator="lessThan">
      <formula>1</formula>
    </cfRule>
    <cfRule type="cellIs" dxfId="586" priority="594" operator="lessThan">
      <formula>1</formula>
    </cfRule>
  </conditionalFormatting>
  <conditionalFormatting sqref="E67:I67">
    <cfRule type="cellIs" dxfId="585" priority="589" operator="lessThan">
      <formula>1</formula>
    </cfRule>
    <cfRule type="cellIs" dxfId="584" priority="590" operator="lessThan">
      <formula>1</formula>
    </cfRule>
    <cfRule type="cellIs" dxfId="583" priority="591" operator="lessThan">
      <formula>1</formula>
    </cfRule>
  </conditionalFormatting>
  <conditionalFormatting sqref="N48:R48">
    <cfRule type="cellIs" dxfId="582" priority="586" operator="lessThan">
      <formula>1</formula>
    </cfRule>
    <cfRule type="cellIs" dxfId="581" priority="587" operator="lessThan">
      <formula>1</formula>
    </cfRule>
    <cfRule type="cellIs" dxfId="580" priority="588" operator="lessThan">
      <formula>1</formula>
    </cfRule>
  </conditionalFormatting>
  <conditionalFormatting sqref="N50:R50">
    <cfRule type="cellIs" dxfId="579" priority="583" operator="lessThan">
      <formula>1</formula>
    </cfRule>
    <cfRule type="cellIs" dxfId="578" priority="584" operator="lessThan">
      <formula>1</formula>
    </cfRule>
    <cfRule type="cellIs" dxfId="577" priority="585" operator="lessThan">
      <formula>1</formula>
    </cfRule>
  </conditionalFormatting>
  <conditionalFormatting sqref="N52:R52">
    <cfRule type="cellIs" dxfId="576" priority="580" operator="lessThan">
      <formula>1</formula>
    </cfRule>
    <cfRule type="cellIs" dxfId="575" priority="581" operator="lessThan">
      <formula>1</formula>
    </cfRule>
    <cfRule type="cellIs" dxfId="574" priority="582" operator="lessThan">
      <formula>1</formula>
    </cfRule>
  </conditionalFormatting>
  <conditionalFormatting sqref="N54:R54">
    <cfRule type="cellIs" dxfId="573" priority="577" operator="lessThan">
      <formula>1</formula>
    </cfRule>
    <cfRule type="cellIs" dxfId="572" priority="578" operator="lessThan">
      <formula>1</formula>
    </cfRule>
    <cfRule type="cellIs" dxfId="571" priority="579" operator="lessThan">
      <formula>1</formula>
    </cfRule>
  </conditionalFormatting>
  <conditionalFormatting sqref="N57:R57">
    <cfRule type="cellIs" dxfId="570" priority="574" operator="lessThan">
      <formula>1</formula>
    </cfRule>
    <cfRule type="cellIs" dxfId="569" priority="575" operator="lessThan">
      <formula>1</formula>
    </cfRule>
    <cfRule type="cellIs" dxfId="568" priority="576" operator="lessThan">
      <formula>1</formula>
    </cfRule>
  </conditionalFormatting>
  <conditionalFormatting sqref="N59:R59">
    <cfRule type="cellIs" dxfId="567" priority="571" operator="lessThan">
      <formula>1</formula>
    </cfRule>
    <cfRule type="cellIs" dxfId="566" priority="572" operator="lessThan">
      <formula>1</formula>
    </cfRule>
    <cfRule type="cellIs" dxfId="565" priority="573" operator="lessThan">
      <formula>1</formula>
    </cfRule>
  </conditionalFormatting>
  <conditionalFormatting sqref="N61:R61">
    <cfRule type="cellIs" dxfId="564" priority="568" operator="lessThan">
      <formula>1</formula>
    </cfRule>
    <cfRule type="cellIs" dxfId="563" priority="569" operator="lessThan">
      <formula>1</formula>
    </cfRule>
    <cfRule type="cellIs" dxfId="562" priority="570" operator="lessThan">
      <formula>1</formula>
    </cfRule>
  </conditionalFormatting>
  <conditionalFormatting sqref="N63:R63">
    <cfRule type="cellIs" dxfId="561" priority="565" operator="lessThan">
      <formula>1</formula>
    </cfRule>
    <cfRule type="cellIs" dxfId="560" priority="566" operator="lessThan">
      <formula>1</formula>
    </cfRule>
    <cfRule type="cellIs" dxfId="559" priority="567" operator="lessThan">
      <formula>1</formula>
    </cfRule>
  </conditionalFormatting>
  <conditionalFormatting sqref="N65:R65">
    <cfRule type="cellIs" dxfId="558" priority="562" operator="lessThan">
      <formula>1</formula>
    </cfRule>
    <cfRule type="cellIs" dxfId="557" priority="563" operator="lessThan">
      <formula>1</formula>
    </cfRule>
    <cfRule type="cellIs" dxfId="556" priority="564" operator="lessThan">
      <formula>1</formula>
    </cfRule>
  </conditionalFormatting>
  <conditionalFormatting sqref="N67:R67">
    <cfRule type="cellIs" dxfId="555" priority="559" operator="lessThan">
      <formula>1</formula>
    </cfRule>
    <cfRule type="cellIs" dxfId="554" priority="560" operator="lessThan">
      <formula>1</formula>
    </cfRule>
    <cfRule type="cellIs" dxfId="553" priority="561" operator="lessThan">
      <formula>1</formula>
    </cfRule>
  </conditionalFormatting>
  <conditionalFormatting sqref="E72:I72">
    <cfRule type="cellIs" dxfId="552" priority="556" operator="lessThan">
      <formula>1</formula>
    </cfRule>
    <cfRule type="cellIs" dxfId="551" priority="557" operator="lessThan">
      <formula>1</formula>
    </cfRule>
    <cfRule type="cellIs" dxfId="550" priority="558" operator="lessThan">
      <formula>1</formula>
    </cfRule>
  </conditionalFormatting>
  <conditionalFormatting sqref="E74:I74">
    <cfRule type="cellIs" dxfId="549" priority="553" operator="lessThan">
      <formula>1</formula>
    </cfRule>
    <cfRule type="cellIs" dxfId="548" priority="554" operator="lessThan">
      <formula>1</formula>
    </cfRule>
    <cfRule type="cellIs" dxfId="547" priority="555" operator="lessThan">
      <formula>1</formula>
    </cfRule>
  </conditionalFormatting>
  <conditionalFormatting sqref="E76:I76">
    <cfRule type="cellIs" dxfId="546" priority="550" operator="lessThan">
      <formula>1</formula>
    </cfRule>
    <cfRule type="cellIs" dxfId="545" priority="551" operator="lessThan">
      <formula>1</formula>
    </cfRule>
    <cfRule type="cellIs" dxfId="544" priority="552" operator="lessThan">
      <formula>1</formula>
    </cfRule>
  </conditionalFormatting>
  <conditionalFormatting sqref="E78:I78">
    <cfRule type="cellIs" dxfId="543" priority="547" operator="lessThan">
      <formula>1</formula>
    </cfRule>
    <cfRule type="cellIs" dxfId="542" priority="548" operator="lessThan">
      <formula>1</formula>
    </cfRule>
    <cfRule type="cellIs" dxfId="541" priority="549" operator="lessThan">
      <formula>1</formula>
    </cfRule>
  </conditionalFormatting>
  <conditionalFormatting sqref="E81:I81">
    <cfRule type="cellIs" dxfId="540" priority="544" operator="lessThan">
      <formula>1</formula>
    </cfRule>
    <cfRule type="cellIs" dxfId="539" priority="545" operator="lessThan">
      <formula>1</formula>
    </cfRule>
    <cfRule type="cellIs" dxfId="538" priority="546" operator="lessThan">
      <formula>1</formula>
    </cfRule>
  </conditionalFormatting>
  <conditionalFormatting sqref="E83:I83">
    <cfRule type="cellIs" dxfId="537" priority="541" operator="lessThan">
      <formula>1</formula>
    </cfRule>
    <cfRule type="cellIs" dxfId="536" priority="542" operator="lessThan">
      <formula>1</formula>
    </cfRule>
    <cfRule type="cellIs" dxfId="535" priority="543" operator="lessThan">
      <formula>1</formula>
    </cfRule>
  </conditionalFormatting>
  <conditionalFormatting sqref="E85:I85">
    <cfRule type="cellIs" dxfId="534" priority="538" operator="lessThan">
      <formula>1</formula>
    </cfRule>
    <cfRule type="cellIs" dxfId="533" priority="539" operator="lessThan">
      <formula>1</formula>
    </cfRule>
    <cfRule type="cellIs" dxfId="532" priority="540" operator="lessThan">
      <formula>1</formula>
    </cfRule>
  </conditionalFormatting>
  <conditionalFormatting sqref="E87:I87">
    <cfRule type="cellIs" dxfId="531" priority="535" operator="lessThan">
      <formula>1</formula>
    </cfRule>
    <cfRule type="cellIs" dxfId="530" priority="536" operator="lessThan">
      <formula>1</formula>
    </cfRule>
    <cfRule type="cellIs" dxfId="529" priority="537" operator="lessThan">
      <formula>1</formula>
    </cfRule>
  </conditionalFormatting>
  <conditionalFormatting sqref="E89:I89">
    <cfRule type="cellIs" dxfId="528" priority="532" operator="lessThan">
      <formula>1</formula>
    </cfRule>
    <cfRule type="cellIs" dxfId="527" priority="533" operator="lessThan">
      <formula>1</formula>
    </cfRule>
    <cfRule type="cellIs" dxfId="526" priority="534" operator="lessThan">
      <formula>1</formula>
    </cfRule>
  </conditionalFormatting>
  <conditionalFormatting sqref="E91:I91">
    <cfRule type="cellIs" dxfId="525" priority="529" operator="lessThan">
      <formula>1</formula>
    </cfRule>
    <cfRule type="cellIs" dxfId="524" priority="530" operator="lessThan">
      <formula>1</formula>
    </cfRule>
    <cfRule type="cellIs" dxfId="523" priority="531" operator="lessThan">
      <formula>1</formula>
    </cfRule>
  </conditionalFormatting>
  <conditionalFormatting sqref="E96:I96">
    <cfRule type="cellIs" dxfId="522" priority="526" operator="lessThan">
      <formula>1</formula>
    </cfRule>
    <cfRule type="cellIs" dxfId="521" priority="527" operator="lessThan">
      <formula>1</formula>
    </cfRule>
    <cfRule type="cellIs" dxfId="520" priority="528" operator="lessThan">
      <formula>1</formula>
    </cfRule>
  </conditionalFormatting>
  <conditionalFormatting sqref="E98:I98">
    <cfRule type="cellIs" dxfId="519" priority="523" operator="lessThan">
      <formula>1</formula>
    </cfRule>
    <cfRule type="cellIs" dxfId="518" priority="524" operator="lessThan">
      <formula>1</formula>
    </cfRule>
    <cfRule type="cellIs" dxfId="517" priority="525" operator="lessThan">
      <formula>1</formula>
    </cfRule>
  </conditionalFormatting>
  <conditionalFormatting sqref="E100:I100">
    <cfRule type="cellIs" dxfId="516" priority="520" operator="lessThan">
      <formula>1</formula>
    </cfRule>
    <cfRule type="cellIs" dxfId="515" priority="521" operator="lessThan">
      <formula>1</formula>
    </cfRule>
    <cfRule type="cellIs" dxfId="514" priority="522" operator="lessThan">
      <formula>1</formula>
    </cfRule>
  </conditionalFormatting>
  <conditionalFormatting sqref="E102:I102">
    <cfRule type="cellIs" dxfId="513" priority="517" operator="lessThan">
      <formula>1</formula>
    </cfRule>
    <cfRule type="cellIs" dxfId="512" priority="518" operator="lessThan">
      <formula>1</formula>
    </cfRule>
    <cfRule type="cellIs" dxfId="511" priority="519" operator="lessThan">
      <formula>1</formula>
    </cfRule>
  </conditionalFormatting>
  <conditionalFormatting sqref="E105:I105">
    <cfRule type="cellIs" dxfId="510" priority="514" operator="lessThan">
      <formula>1</formula>
    </cfRule>
    <cfRule type="cellIs" dxfId="509" priority="515" operator="lessThan">
      <formula>1</formula>
    </cfRule>
    <cfRule type="cellIs" dxfId="508" priority="516" operator="lessThan">
      <formula>1</formula>
    </cfRule>
  </conditionalFormatting>
  <conditionalFormatting sqref="E107:I107">
    <cfRule type="cellIs" dxfId="507" priority="511" operator="lessThan">
      <formula>1</formula>
    </cfRule>
    <cfRule type="cellIs" dxfId="506" priority="512" operator="lessThan">
      <formula>1</formula>
    </cfRule>
    <cfRule type="cellIs" dxfId="505" priority="513" operator="lessThan">
      <formula>1</formula>
    </cfRule>
  </conditionalFormatting>
  <conditionalFormatting sqref="E109:I109">
    <cfRule type="cellIs" dxfId="504" priority="508" operator="lessThan">
      <formula>1</formula>
    </cfRule>
    <cfRule type="cellIs" dxfId="503" priority="509" operator="lessThan">
      <formula>1</formula>
    </cfRule>
    <cfRule type="cellIs" dxfId="502" priority="510" operator="lessThan">
      <formula>1</formula>
    </cfRule>
  </conditionalFormatting>
  <conditionalFormatting sqref="E111:I111">
    <cfRule type="cellIs" dxfId="501" priority="505" operator="lessThan">
      <formula>1</formula>
    </cfRule>
    <cfRule type="cellIs" dxfId="500" priority="506" operator="lessThan">
      <formula>1</formula>
    </cfRule>
    <cfRule type="cellIs" dxfId="499" priority="507" operator="lessThan">
      <formula>1</formula>
    </cfRule>
  </conditionalFormatting>
  <conditionalFormatting sqref="E113:I113">
    <cfRule type="cellIs" dxfId="498" priority="502" operator="lessThan">
      <formula>1</formula>
    </cfRule>
    <cfRule type="cellIs" dxfId="497" priority="503" operator="lessThan">
      <formula>1</formula>
    </cfRule>
    <cfRule type="cellIs" dxfId="496" priority="504" operator="lessThan">
      <formula>1</formula>
    </cfRule>
  </conditionalFormatting>
  <conditionalFormatting sqref="E115:I115">
    <cfRule type="cellIs" dxfId="495" priority="499" operator="lessThan">
      <formula>1</formula>
    </cfRule>
    <cfRule type="cellIs" dxfId="494" priority="500" operator="lessThan">
      <formula>1</formula>
    </cfRule>
    <cfRule type="cellIs" dxfId="493" priority="501" operator="lessThan">
      <formula>1</formula>
    </cfRule>
  </conditionalFormatting>
  <conditionalFormatting sqref="E135:I135">
    <cfRule type="cellIs" dxfId="492" priority="475" operator="lessThan">
      <formula>1</formula>
    </cfRule>
    <cfRule type="cellIs" dxfId="491" priority="476" operator="lessThan">
      <formula>1</formula>
    </cfRule>
    <cfRule type="cellIs" dxfId="490" priority="477" operator="lessThan">
      <formula>1</formula>
    </cfRule>
  </conditionalFormatting>
  <conditionalFormatting sqref="E137:I137">
    <cfRule type="cellIs" dxfId="489" priority="472" operator="lessThan">
      <formula>1</formula>
    </cfRule>
    <cfRule type="cellIs" dxfId="488" priority="473" operator="lessThan">
      <formula>1</formula>
    </cfRule>
    <cfRule type="cellIs" dxfId="487" priority="474" operator="lessThan">
      <formula>1</formula>
    </cfRule>
  </conditionalFormatting>
  <conditionalFormatting sqref="E139:I139">
    <cfRule type="cellIs" dxfId="486" priority="469" operator="lessThan">
      <formula>1</formula>
    </cfRule>
    <cfRule type="cellIs" dxfId="485" priority="470" operator="lessThan">
      <formula>1</formula>
    </cfRule>
    <cfRule type="cellIs" dxfId="484" priority="471" operator="lessThan">
      <formula>1</formula>
    </cfRule>
  </conditionalFormatting>
  <conditionalFormatting sqref="F4">
    <cfRule type="cellIs" dxfId="483" priority="457" operator="lessThan">
      <formula>0.8</formula>
    </cfRule>
  </conditionalFormatting>
  <conditionalFormatting sqref="F5:F7 F9:F14">
    <cfRule type="cellIs" dxfId="482" priority="456" operator="lessThan">
      <formula>0.8</formula>
    </cfRule>
  </conditionalFormatting>
  <conditionalFormatting sqref="H4:H7 H9:H14">
    <cfRule type="cellIs" dxfId="481" priority="452" operator="lessThan">
      <formula>0</formula>
    </cfRule>
    <cfRule type="cellIs" dxfId="480" priority="451" operator="greaterThan">
      <formula>0</formula>
    </cfRule>
  </conditionalFormatting>
  <conditionalFormatting sqref="E144:I144">
    <cfRule type="cellIs" dxfId="479" priority="448" operator="lessThan">
      <formula>1</formula>
    </cfRule>
    <cfRule type="cellIs" dxfId="478" priority="449" operator="lessThan">
      <formula>1</formula>
    </cfRule>
    <cfRule type="cellIs" dxfId="477" priority="450" operator="lessThan">
      <formula>1</formula>
    </cfRule>
  </conditionalFormatting>
  <conditionalFormatting sqref="E146:I146">
    <cfRule type="cellIs" dxfId="476" priority="445" operator="lessThan">
      <formula>1</formula>
    </cfRule>
    <cfRule type="cellIs" dxfId="475" priority="446" operator="lessThan">
      <formula>1</formula>
    </cfRule>
    <cfRule type="cellIs" dxfId="474" priority="447" operator="lessThan">
      <formula>1</formula>
    </cfRule>
  </conditionalFormatting>
  <conditionalFormatting sqref="E148:I148">
    <cfRule type="cellIs" dxfId="473" priority="442" operator="lessThan">
      <formula>1</formula>
    </cfRule>
    <cfRule type="cellIs" dxfId="472" priority="443" operator="lessThan">
      <formula>1</formula>
    </cfRule>
    <cfRule type="cellIs" dxfId="471" priority="444" operator="lessThan">
      <formula>1</formula>
    </cfRule>
  </conditionalFormatting>
  <conditionalFormatting sqref="E150:I150">
    <cfRule type="cellIs" dxfId="470" priority="439" operator="lessThan">
      <formula>1</formula>
    </cfRule>
    <cfRule type="cellIs" dxfId="469" priority="440" operator="lessThan">
      <formula>1</formula>
    </cfRule>
    <cfRule type="cellIs" dxfId="468" priority="441" operator="lessThan">
      <formula>1</formula>
    </cfRule>
  </conditionalFormatting>
  <conditionalFormatting sqref="E153:I153">
    <cfRule type="cellIs" dxfId="467" priority="436" operator="lessThan">
      <formula>1</formula>
    </cfRule>
    <cfRule type="cellIs" dxfId="466" priority="437" operator="lessThan">
      <formula>1</formula>
    </cfRule>
    <cfRule type="cellIs" dxfId="465" priority="438" operator="lessThan">
      <formula>1</formula>
    </cfRule>
  </conditionalFormatting>
  <conditionalFormatting sqref="E155:I155">
    <cfRule type="cellIs" dxfId="464" priority="433" operator="lessThan">
      <formula>1</formula>
    </cfRule>
    <cfRule type="cellIs" dxfId="463" priority="434" operator="lessThan">
      <formula>1</formula>
    </cfRule>
    <cfRule type="cellIs" dxfId="462" priority="435" operator="lessThan">
      <formula>1</formula>
    </cfRule>
  </conditionalFormatting>
  <conditionalFormatting sqref="E157:I157">
    <cfRule type="cellIs" dxfId="461" priority="430" operator="lessThan">
      <formula>1</formula>
    </cfRule>
    <cfRule type="cellIs" dxfId="460" priority="431" operator="lessThan">
      <formula>1</formula>
    </cfRule>
    <cfRule type="cellIs" dxfId="459" priority="432" operator="lessThan">
      <formula>1</formula>
    </cfRule>
  </conditionalFormatting>
  <conditionalFormatting sqref="E159:I159">
    <cfRule type="cellIs" dxfId="458" priority="427" operator="lessThan">
      <formula>1</formula>
    </cfRule>
    <cfRule type="cellIs" dxfId="457" priority="428" operator="lessThan">
      <formula>1</formula>
    </cfRule>
    <cfRule type="cellIs" dxfId="456" priority="429" operator="lessThan">
      <formula>1</formula>
    </cfRule>
  </conditionalFormatting>
  <conditionalFormatting sqref="E161:I161">
    <cfRule type="cellIs" dxfId="455" priority="424" operator="lessThan">
      <formula>1</formula>
    </cfRule>
    <cfRule type="cellIs" dxfId="454" priority="425" operator="lessThan">
      <formula>1</formula>
    </cfRule>
    <cfRule type="cellIs" dxfId="453" priority="426" operator="lessThan">
      <formula>1</formula>
    </cfRule>
  </conditionalFormatting>
  <conditionalFormatting sqref="E163:I163">
    <cfRule type="cellIs" dxfId="452" priority="421" operator="lessThan">
      <formula>1</formula>
    </cfRule>
    <cfRule type="cellIs" dxfId="451" priority="422" operator="lessThan">
      <formula>1</formula>
    </cfRule>
    <cfRule type="cellIs" dxfId="450" priority="423" operator="lessThan">
      <formula>1</formula>
    </cfRule>
  </conditionalFormatting>
  <conditionalFormatting sqref="E168:I168">
    <cfRule type="cellIs" dxfId="449" priority="418" operator="lessThan">
      <formula>1</formula>
    </cfRule>
    <cfRule type="cellIs" dxfId="448" priority="419" operator="lessThan">
      <formula>1</formula>
    </cfRule>
    <cfRule type="cellIs" dxfId="447" priority="420" operator="lessThan">
      <formula>1</formula>
    </cfRule>
  </conditionalFormatting>
  <conditionalFormatting sqref="E170:I170">
    <cfRule type="cellIs" dxfId="446" priority="415" operator="lessThan">
      <formula>1</formula>
    </cfRule>
    <cfRule type="cellIs" dxfId="445" priority="416" operator="lessThan">
      <formula>1</formula>
    </cfRule>
    <cfRule type="cellIs" dxfId="444" priority="417" operator="lessThan">
      <formula>1</formula>
    </cfRule>
  </conditionalFormatting>
  <conditionalFormatting sqref="E172:I172">
    <cfRule type="cellIs" dxfId="443" priority="412" operator="lessThan">
      <formula>1</formula>
    </cfRule>
    <cfRule type="cellIs" dxfId="442" priority="413" operator="lessThan">
      <formula>1</formula>
    </cfRule>
    <cfRule type="cellIs" dxfId="441" priority="414" operator="lessThan">
      <formula>1</formula>
    </cfRule>
  </conditionalFormatting>
  <conditionalFormatting sqref="E174:I174">
    <cfRule type="cellIs" dxfId="440" priority="409" operator="lessThan">
      <formula>1</formula>
    </cfRule>
    <cfRule type="cellIs" dxfId="439" priority="410" operator="lessThan">
      <formula>1</formula>
    </cfRule>
    <cfRule type="cellIs" dxfId="438" priority="411" operator="lessThan">
      <formula>1</formula>
    </cfRule>
  </conditionalFormatting>
  <conditionalFormatting sqref="E177:I177">
    <cfRule type="cellIs" dxfId="437" priority="406" operator="lessThan">
      <formula>1</formula>
    </cfRule>
    <cfRule type="cellIs" dxfId="436" priority="407" operator="lessThan">
      <formula>1</formula>
    </cfRule>
    <cfRule type="cellIs" dxfId="435" priority="408" operator="lessThan">
      <formula>1</formula>
    </cfRule>
  </conditionalFormatting>
  <conditionalFormatting sqref="E179:I179">
    <cfRule type="cellIs" dxfId="434" priority="403" operator="lessThan">
      <formula>1</formula>
    </cfRule>
    <cfRule type="cellIs" dxfId="433" priority="404" operator="lessThan">
      <formula>1</formula>
    </cfRule>
    <cfRule type="cellIs" dxfId="432" priority="405" operator="lessThan">
      <formula>1</formula>
    </cfRule>
  </conditionalFormatting>
  <conditionalFormatting sqref="E181:I181">
    <cfRule type="cellIs" dxfId="431" priority="400" operator="lessThan">
      <formula>1</formula>
    </cfRule>
    <cfRule type="cellIs" dxfId="430" priority="401" operator="lessThan">
      <formula>1</formula>
    </cfRule>
    <cfRule type="cellIs" dxfId="429" priority="402" operator="lessThan">
      <formula>1</formula>
    </cfRule>
  </conditionalFormatting>
  <conditionalFormatting sqref="E183:I183">
    <cfRule type="cellIs" dxfId="428" priority="397" operator="lessThan">
      <formula>1</formula>
    </cfRule>
    <cfRule type="cellIs" dxfId="427" priority="398" operator="lessThan">
      <formula>1</formula>
    </cfRule>
    <cfRule type="cellIs" dxfId="426" priority="399" operator="lessThan">
      <formula>1</formula>
    </cfRule>
  </conditionalFormatting>
  <conditionalFormatting sqref="E185:I185">
    <cfRule type="cellIs" dxfId="425" priority="394" operator="lessThan">
      <formula>1</formula>
    </cfRule>
    <cfRule type="cellIs" dxfId="424" priority="395" operator="lessThan">
      <formula>1</formula>
    </cfRule>
    <cfRule type="cellIs" dxfId="423" priority="396" operator="lessThan">
      <formula>1</formula>
    </cfRule>
  </conditionalFormatting>
  <conditionalFormatting sqref="E187:I187">
    <cfRule type="cellIs" dxfId="422" priority="391" operator="lessThan">
      <formula>1</formula>
    </cfRule>
    <cfRule type="cellIs" dxfId="421" priority="392" operator="lessThan">
      <formula>1</formula>
    </cfRule>
    <cfRule type="cellIs" dxfId="420" priority="393" operator="lessThan">
      <formula>1</formula>
    </cfRule>
  </conditionalFormatting>
  <conditionalFormatting sqref="E192:I192">
    <cfRule type="cellIs" dxfId="419" priority="388" operator="lessThan">
      <formula>1</formula>
    </cfRule>
    <cfRule type="cellIs" dxfId="418" priority="389" operator="lessThan">
      <formula>1</formula>
    </cfRule>
    <cfRule type="cellIs" dxfId="417" priority="390" operator="lessThan">
      <formula>1</formula>
    </cfRule>
  </conditionalFormatting>
  <conditionalFormatting sqref="E194:I194">
    <cfRule type="cellIs" dxfId="416" priority="385" operator="lessThan">
      <formula>1</formula>
    </cfRule>
    <cfRule type="cellIs" dxfId="415" priority="386" operator="lessThan">
      <formula>1</formula>
    </cfRule>
    <cfRule type="cellIs" dxfId="414" priority="387" operator="lessThan">
      <formula>1</formula>
    </cfRule>
  </conditionalFormatting>
  <conditionalFormatting sqref="E196:I196">
    <cfRule type="cellIs" dxfId="413" priority="382" operator="lessThan">
      <formula>1</formula>
    </cfRule>
    <cfRule type="cellIs" dxfId="412" priority="383" operator="lessThan">
      <formula>1</formula>
    </cfRule>
    <cfRule type="cellIs" dxfId="411" priority="384" operator="lessThan">
      <formula>1</formula>
    </cfRule>
  </conditionalFormatting>
  <conditionalFormatting sqref="E198:I198">
    <cfRule type="cellIs" dxfId="410" priority="379" operator="lessThan">
      <formula>1</formula>
    </cfRule>
    <cfRule type="cellIs" dxfId="409" priority="380" operator="lessThan">
      <formula>1</formula>
    </cfRule>
    <cfRule type="cellIs" dxfId="408" priority="381" operator="lessThan">
      <formula>1</formula>
    </cfRule>
  </conditionalFormatting>
  <conditionalFormatting sqref="E201:I201">
    <cfRule type="cellIs" dxfId="407" priority="376" operator="lessThan">
      <formula>1</formula>
    </cfRule>
    <cfRule type="cellIs" dxfId="406" priority="377" operator="lessThan">
      <formula>1</formula>
    </cfRule>
    <cfRule type="cellIs" dxfId="405" priority="378" operator="lessThan">
      <formula>1</formula>
    </cfRule>
  </conditionalFormatting>
  <conditionalFormatting sqref="E203:I203">
    <cfRule type="cellIs" dxfId="404" priority="373" operator="lessThan">
      <formula>1</formula>
    </cfRule>
    <cfRule type="cellIs" dxfId="403" priority="374" operator="lessThan">
      <formula>1</formula>
    </cfRule>
    <cfRule type="cellIs" dxfId="402" priority="375" operator="lessThan">
      <formula>1</formula>
    </cfRule>
  </conditionalFormatting>
  <conditionalFormatting sqref="E205:I205">
    <cfRule type="cellIs" dxfId="401" priority="370" operator="lessThan">
      <formula>1</formula>
    </cfRule>
    <cfRule type="cellIs" dxfId="400" priority="371" operator="lessThan">
      <formula>1</formula>
    </cfRule>
    <cfRule type="cellIs" dxfId="399" priority="372" operator="lessThan">
      <formula>1</formula>
    </cfRule>
  </conditionalFormatting>
  <conditionalFormatting sqref="E207:I207">
    <cfRule type="cellIs" dxfId="398" priority="367" operator="lessThan">
      <formula>1</formula>
    </cfRule>
    <cfRule type="cellIs" dxfId="397" priority="368" operator="lessThan">
      <formula>1</formula>
    </cfRule>
    <cfRule type="cellIs" dxfId="396" priority="369" operator="lessThan">
      <formula>1</formula>
    </cfRule>
  </conditionalFormatting>
  <conditionalFormatting sqref="E209:I209">
    <cfRule type="cellIs" dxfId="395" priority="364" operator="lessThan">
      <formula>1</formula>
    </cfRule>
    <cfRule type="cellIs" dxfId="394" priority="365" operator="lessThan">
      <formula>1</formula>
    </cfRule>
    <cfRule type="cellIs" dxfId="393" priority="366" operator="lessThan">
      <formula>1</formula>
    </cfRule>
  </conditionalFormatting>
  <conditionalFormatting sqref="E211:I211">
    <cfRule type="cellIs" dxfId="392" priority="361" operator="lessThan">
      <formula>1</formula>
    </cfRule>
    <cfRule type="cellIs" dxfId="391" priority="362" operator="lessThan">
      <formula>1</formula>
    </cfRule>
    <cfRule type="cellIs" dxfId="390" priority="363" operator="lessThan">
      <formula>1</formula>
    </cfRule>
  </conditionalFormatting>
  <conditionalFormatting sqref="E216:I216">
    <cfRule type="cellIs" dxfId="389" priority="358" operator="lessThan">
      <formula>1</formula>
    </cfRule>
    <cfRule type="cellIs" dxfId="388" priority="359" operator="lessThan">
      <formula>1</formula>
    </cfRule>
    <cfRule type="cellIs" dxfId="387" priority="360" operator="lessThan">
      <formula>1</formula>
    </cfRule>
  </conditionalFormatting>
  <conditionalFormatting sqref="E218:I218">
    <cfRule type="cellIs" dxfId="386" priority="355" operator="lessThan">
      <formula>1</formula>
    </cfRule>
    <cfRule type="cellIs" dxfId="385" priority="356" operator="lessThan">
      <formula>1</formula>
    </cfRule>
    <cfRule type="cellIs" dxfId="384" priority="357" operator="lessThan">
      <formula>1</formula>
    </cfRule>
  </conditionalFormatting>
  <conditionalFormatting sqref="E220:I220">
    <cfRule type="cellIs" dxfId="383" priority="352" operator="lessThan">
      <formula>1</formula>
    </cfRule>
    <cfRule type="cellIs" dxfId="382" priority="353" operator="lessThan">
      <formula>1</formula>
    </cfRule>
    <cfRule type="cellIs" dxfId="381" priority="354" operator="lessThan">
      <formula>1</formula>
    </cfRule>
  </conditionalFormatting>
  <conditionalFormatting sqref="E222:I222">
    <cfRule type="cellIs" dxfId="380" priority="349" operator="lessThan">
      <formula>1</formula>
    </cfRule>
    <cfRule type="cellIs" dxfId="379" priority="350" operator="lessThan">
      <formula>1</formula>
    </cfRule>
    <cfRule type="cellIs" dxfId="378" priority="351" operator="lessThan">
      <formula>1</formula>
    </cfRule>
  </conditionalFormatting>
  <conditionalFormatting sqref="E225:I225">
    <cfRule type="cellIs" dxfId="377" priority="346" operator="lessThan">
      <formula>1</formula>
    </cfRule>
    <cfRule type="cellIs" dxfId="376" priority="347" operator="lessThan">
      <formula>1</formula>
    </cfRule>
    <cfRule type="cellIs" dxfId="375" priority="348" operator="lessThan">
      <formula>1</formula>
    </cfRule>
  </conditionalFormatting>
  <conditionalFormatting sqref="E227:I227">
    <cfRule type="cellIs" dxfId="374" priority="343" operator="lessThan">
      <formula>1</formula>
    </cfRule>
    <cfRule type="cellIs" dxfId="373" priority="344" operator="lessThan">
      <formula>1</formula>
    </cfRule>
    <cfRule type="cellIs" dxfId="372" priority="345" operator="lessThan">
      <formula>1</formula>
    </cfRule>
  </conditionalFormatting>
  <conditionalFormatting sqref="E229:I229">
    <cfRule type="cellIs" dxfId="371" priority="340" operator="lessThan">
      <formula>1</formula>
    </cfRule>
    <cfRule type="cellIs" dxfId="370" priority="341" operator="lessThan">
      <formula>1</formula>
    </cfRule>
    <cfRule type="cellIs" dxfId="369" priority="342" operator="lessThan">
      <formula>1</formula>
    </cfRule>
  </conditionalFormatting>
  <conditionalFormatting sqref="E231:I231">
    <cfRule type="cellIs" dxfId="368" priority="337" operator="lessThan">
      <formula>1</formula>
    </cfRule>
    <cfRule type="cellIs" dxfId="367" priority="338" operator="lessThan">
      <formula>1</formula>
    </cfRule>
    <cfRule type="cellIs" dxfId="366" priority="339" operator="lessThan">
      <formula>1</formula>
    </cfRule>
  </conditionalFormatting>
  <conditionalFormatting sqref="E233:I233">
    <cfRule type="cellIs" dxfId="365" priority="334" operator="lessThan">
      <formula>1</formula>
    </cfRule>
    <cfRule type="cellIs" dxfId="364" priority="335" operator="lessThan">
      <formula>1</formula>
    </cfRule>
    <cfRule type="cellIs" dxfId="363" priority="336" operator="lessThan">
      <formula>1</formula>
    </cfRule>
  </conditionalFormatting>
  <conditionalFormatting sqref="E235:I235">
    <cfRule type="cellIs" dxfId="362" priority="331" operator="lessThan">
      <formula>1</formula>
    </cfRule>
    <cfRule type="cellIs" dxfId="361" priority="332" operator="lessThan">
      <formula>1</formula>
    </cfRule>
    <cfRule type="cellIs" dxfId="360" priority="333" operator="lessThan">
      <formula>1</formula>
    </cfRule>
  </conditionalFormatting>
  <conditionalFormatting sqref="E240:I240">
    <cfRule type="cellIs" dxfId="359" priority="328" operator="lessThan">
      <formula>1</formula>
    </cfRule>
    <cfRule type="cellIs" dxfId="358" priority="329" operator="lessThan">
      <formula>1</formula>
    </cfRule>
    <cfRule type="cellIs" dxfId="357" priority="330" operator="lessThan">
      <formula>1</formula>
    </cfRule>
  </conditionalFormatting>
  <conditionalFormatting sqref="E242:I242">
    <cfRule type="cellIs" dxfId="356" priority="325" operator="lessThan">
      <formula>1</formula>
    </cfRule>
    <cfRule type="cellIs" dxfId="355" priority="326" operator="lessThan">
      <formula>1</formula>
    </cfRule>
    <cfRule type="cellIs" dxfId="354" priority="327" operator="lessThan">
      <formula>1</formula>
    </cfRule>
  </conditionalFormatting>
  <conditionalFormatting sqref="E244:I244">
    <cfRule type="cellIs" dxfId="353" priority="322" operator="lessThan">
      <formula>1</formula>
    </cfRule>
    <cfRule type="cellIs" dxfId="352" priority="323" operator="lessThan">
      <formula>1</formula>
    </cfRule>
    <cfRule type="cellIs" dxfId="351" priority="324" operator="lessThan">
      <formula>1</formula>
    </cfRule>
  </conditionalFormatting>
  <conditionalFormatting sqref="E246:I246">
    <cfRule type="cellIs" dxfId="350" priority="319" operator="lessThan">
      <formula>1</formula>
    </cfRule>
    <cfRule type="cellIs" dxfId="349" priority="320" operator="lessThan">
      <formula>1</formula>
    </cfRule>
    <cfRule type="cellIs" dxfId="348" priority="321" operator="lessThan">
      <formula>1</formula>
    </cfRule>
  </conditionalFormatting>
  <conditionalFormatting sqref="E249:I249">
    <cfRule type="cellIs" dxfId="347" priority="316" operator="lessThan">
      <formula>1</formula>
    </cfRule>
    <cfRule type="cellIs" dxfId="346" priority="317" operator="lessThan">
      <formula>1</formula>
    </cfRule>
    <cfRule type="cellIs" dxfId="345" priority="318" operator="lessThan">
      <formula>1</formula>
    </cfRule>
  </conditionalFormatting>
  <conditionalFormatting sqref="E251:I251">
    <cfRule type="cellIs" dxfId="344" priority="313" operator="lessThan">
      <formula>1</formula>
    </cfRule>
    <cfRule type="cellIs" dxfId="343" priority="314" operator="lessThan">
      <formula>1</formula>
    </cfRule>
    <cfRule type="cellIs" dxfId="342" priority="315" operator="lessThan">
      <formula>1</formula>
    </cfRule>
  </conditionalFormatting>
  <conditionalFormatting sqref="E253:I253">
    <cfRule type="cellIs" dxfId="341" priority="310" operator="lessThan">
      <formula>1</formula>
    </cfRule>
    <cfRule type="cellIs" dxfId="340" priority="311" operator="lessThan">
      <formula>1</formula>
    </cfRule>
    <cfRule type="cellIs" dxfId="339" priority="312" operator="lessThan">
      <formula>1</formula>
    </cfRule>
  </conditionalFormatting>
  <conditionalFormatting sqref="E255:I255">
    <cfRule type="cellIs" dxfId="338" priority="307" operator="lessThan">
      <formula>1</formula>
    </cfRule>
    <cfRule type="cellIs" dxfId="337" priority="308" operator="lessThan">
      <formula>1</formula>
    </cfRule>
    <cfRule type="cellIs" dxfId="336" priority="309" operator="lessThan">
      <formula>1</formula>
    </cfRule>
  </conditionalFormatting>
  <conditionalFormatting sqref="E257:I257">
    <cfRule type="cellIs" dxfId="335" priority="304" operator="lessThan">
      <formula>1</formula>
    </cfRule>
    <cfRule type="cellIs" dxfId="334" priority="305" operator="lessThan">
      <formula>1</formula>
    </cfRule>
    <cfRule type="cellIs" dxfId="333" priority="306" operator="lessThan">
      <formula>1</formula>
    </cfRule>
  </conditionalFormatting>
  <conditionalFormatting sqref="E259:I259">
    <cfRule type="cellIs" dxfId="332" priority="301" operator="lessThan">
      <formula>1</formula>
    </cfRule>
    <cfRule type="cellIs" dxfId="331" priority="302" operator="lessThan">
      <formula>1</formula>
    </cfRule>
    <cfRule type="cellIs" dxfId="330" priority="303" operator="lessThan">
      <formula>1</formula>
    </cfRule>
  </conditionalFormatting>
  <conditionalFormatting sqref="E264:I264">
    <cfRule type="cellIs" dxfId="329" priority="298" operator="lessThan">
      <formula>1</formula>
    </cfRule>
    <cfRule type="cellIs" dxfId="328" priority="299" operator="lessThan">
      <formula>1</formula>
    </cfRule>
    <cfRule type="cellIs" dxfId="327" priority="300" operator="lessThan">
      <formula>1</formula>
    </cfRule>
  </conditionalFormatting>
  <conditionalFormatting sqref="E266:I266">
    <cfRule type="cellIs" dxfId="326" priority="295" operator="lessThan">
      <formula>1</formula>
    </cfRule>
    <cfRule type="cellIs" dxfId="325" priority="296" operator="lessThan">
      <formula>1</formula>
    </cfRule>
    <cfRule type="cellIs" dxfId="324" priority="297" operator="lessThan">
      <formula>1</formula>
    </cfRule>
  </conditionalFormatting>
  <conditionalFormatting sqref="E268:I268">
    <cfRule type="cellIs" dxfId="323" priority="292" operator="lessThan">
      <formula>1</formula>
    </cfRule>
    <cfRule type="cellIs" dxfId="322" priority="293" operator="lessThan">
      <formula>1</formula>
    </cfRule>
    <cfRule type="cellIs" dxfId="321" priority="294" operator="lessThan">
      <formula>1</formula>
    </cfRule>
  </conditionalFormatting>
  <conditionalFormatting sqref="E270:I270">
    <cfRule type="cellIs" dxfId="320" priority="289" operator="lessThan">
      <formula>1</formula>
    </cfRule>
    <cfRule type="cellIs" dxfId="319" priority="290" operator="lessThan">
      <formula>1</formula>
    </cfRule>
    <cfRule type="cellIs" dxfId="318" priority="291" operator="lessThan">
      <formula>1</formula>
    </cfRule>
  </conditionalFormatting>
  <conditionalFormatting sqref="E273:I273">
    <cfRule type="cellIs" dxfId="317" priority="286" operator="lessThan">
      <formula>1</formula>
    </cfRule>
    <cfRule type="cellIs" dxfId="316" priority="287" operator="lessThan">
      <formula>1</formula>
    </cfRule>
    <cfRule type="cellIs" dxfId="315" priority="288" operator="lessThan">
      <formula>1</formula>
    </cfRule>
  </conditionalFormatting>
  <conditionalFormatting sqref="E275:I275">
    <cfRule type="cellIs" dxfId="314" priority="283" operator="lessThan">
      <formula>1</formula>
    </cfRule>
    <cfRule type="cellIs" dxfId="313" priority="284" operator="lessThan">
      <formula>1</formula>
    </cfRule>
    <cfRule type="cellIs" dxfId="312" priority="285" operator="lessThan">
      <formula>1</formula>
    </cfRule>
  </conditionalFormatting>
  <conditionalFormatting sqref="E277:I277">
    <cfRule type="cellIs" dxfId="311" priority="280" operator="lessThan">
      <formula>1</formula>
    </cfRule>
    <cfRule type="cellIs" dxfId="310" priority="281" operator="lessThan">
      <formula>1</formula>
    </cfRule>
    <cfRule type="cellIs" dxfId="309" priority="282" operator="lessThan">
      <formula>1</formula>
    </cfRule>
  </conditionalFormatting>
  <conditionalFormatting sqref="E279:I279">
    <cfRule type="cellIs" dxfId="308" priority="277" operator="lessThan">
      <formula>1</formula>
    </cfRule>
    <cfRule type="cellIs" dxfId="307" priority="278" operator="lessThan">
      <formula>1</formula>
    </cfRule>
    <cfRule type="cellIs" dxfId="306" priority="279" operator="lessThan">
      <formula>1</formula>
    </cfRule>
  </conditionalFormatting>
  <conditionalFormatting sqref="E281:I281">
    <cfRule type="cellIs" dxfId="305" priority="274" operator="lessThan">
      <formula>1</formula>
    </cfRule>
    <cfRule type="cellIs" dxfId="304" priority="275" operator="lessThan">
      <formula>1</formula>
    </cfRule>
    <cfRule type="cellIs" dxfId="303" priority="276" operator="lessThan">
      <formula>1</formula>
    </cfRule>
  </conditionalFormatting>
  <conditionalFormatting sqref="E283:I283">
    <cfRule type="cellIs" dxfId="302" priority="271" operator="lessThan">
      <formula>1</formula>
    </cfRule>
    <cfRule type="cellIs" dxfId="301" priority="272" operator="lessThan">
      <formula>1</formula>
    </cfRule>
    <cfRule type="cellIs" dxfId="300" priority="273" operator="lessThan">
      <formula>1</formula>
    </cfRule>
  </conditionalFormatting>
  <conditionalFormatting sqref="E288:I288">
    <cfRule type="cellIs" dxfId="299" priority="268" operator="lessThan">
      <formula>1</formula>
    </cfRule>
    <cfRule type="cellIs" dxfId="298" priority="269" operator="lessThan">
      <formula>1</formula>
    </cfRule>
    <cfRule type="cellIs" dxfId="297" priority="270" operator="lessThan">
      <formula>1</formula>
    </cfRule>
  </conditionalFormatting>
  <conditionalFormatting sqref="E290:I290">
    <cfRule type="cellIs" dxfId="296" priority="265" operator="lessThan">
      <formula>1</formula>
    </cfRule>
    <cfRule type="cellIs" dxfId="295" priority="266" operator="lessThan">
      <formula>1</formula>
    </cfRule>
    <cfRule type="cellIs" dxfId="294" priority="267" operator="lessThan">
      <formula>1</formula>
    </cfRule>
  </conditionalFormatting>
  <conditionalFormatting sqref="E292:I292">
    <cfRule type="cellIs" dxfId="293" priority="262" operator="lessThan">
      <formula>1</formula>
    </cfRule>
    <cfRule type="cellIs" dxfId="292" priority="263" operator="lessThan">
      <formula>1</formula>
    </cfRule>
    <cfRule type="cellIs" dxfId="291" priority="264" operator="lessThan">
      <formula>1</formula>
    </cfRule>
  </conditionalFormatting>
  <conditionalFormatting sqref="E294:I294">
    <cfRule type="cellIs" dxfId="290" priority="259" operator="lessThan">
      <formula>1</formula>
    </cfRule>
    <cfRule type="cellIs" dxfId="289" priority="260" operator="lessThan">
      <formula>1</formula>
    </cfRule>
    <cfRule type="cellIs" dxfId="288" priority="261" operator="lessThan">
      <formula>1</formula>
    </cfRule>
  </conditionalFormatting>
  <conditionalFormatting sqref="E297:I297">
    <cfRule type="cellIs" dxfId="287" priority="256" operator="lessThan">
      <formula>1</formula>
    </cfRule>
    <cfRule type="cellIs" dxfId="286" priority="257" operator="lessThan">
      <formula>1</formula>
    </cfRule>
    <cfRule type="cellIs" dxfId="285" priority="258" operator="lessThan">
      <formula>1</formula>
    </cfRule>
  </conditionalFormatting>
  <conditionalFormatting sqref="E299:I299">
    <cfRule type="cellIs" dxfId="284" priority="253" operator="lessThan">
      <formula>1</formula>
    </cfRule>
    <cfRule type="cellIs" dxfId="283" priority="254" operator="lessThan">
      <formula>1</formula>
    </cfRule>
    <cfRule type="cellIs" dxfId="282" priority="255" operator="lessThan">
      <formula>1</formula>
    </cfRule>
  </conditionalFormatting>
  <conditionalFormatting sqref="E301:I301">
    <cfRule type="cellIs" dxfId="281" priority="250" operator="lessThan">
      <formula>1</formula>
    </cfRule>
    <cfRule type="cellIs" dxfId="280" priority="251" operator="lessThan">
      <formula>1</formula>
    </cfRule>
    <cfRule type="cellIs" dxfId="279" priority="252" operator="lessThan">
      <formula>1</formula>
    </cfRule>
  </conditionalFormatting>
  <conditionalFormatting sqref="E303:I303">
    <cfRule type="cellIs" dxfId="278" priority="247" operator="lessThan">
      <formula>1</formula>
    </cfRule>
    <cfRule type="cellIs" dxfId="277" priority="248" operator="lessThan">
      <formula>1</formula>
    </cfRule>
    <cfRule type="cellIs" dxfId="276" priority="249" operator="lessThan">
      <formula>1</formula>
    </cfRule>
  </conditionalFormatting>
  <conditionalFormatting sqref="E305:I305">
    <cfRule type="cellIs" dxfId="275" priority="244" operator="lessThan">
      <formula>1</formula>
    </cfRule>
    <cfRule type="cellIs" dxfId="274" priority="245" operator="lessThan">
      <formula>1</formula>
    </cfRule>
    <cfRule type="cellIs" dxfId="273" priority="246" operator="lessThan">
      <formula>1</formula>
    </cfRule>
  </conditionalFormatting>
  <conditionalFormatting sqref="E307:I307">
    <cfRule type="cellIs" dxfId="272" priority="241" operator="lessThan">
      <formula>1</formula>
    </cfRule>
    <cfRule type="cellIs" dxfId="271" priority="242" operator="lessThan">
      <formula>1</formula>
    </cfRule>
    <cfRule type="cellIs" dxfId="270" priority="243" operator="lessThan">
      <formula>1</formula>
    </cfRule>
  </conditionalFormatting>
  <conditionalFormatting sqref="E312:I312">
    <cfRule type="cellIs" dxfId="269" priority="238" operator="lessThan">
      <formula>1</formula>
    </cfRule>
    <cfRule type="cellIs" dxfId="268" priority="239" operator="lessThan">
      <formula>1</formula>
    </cfRule>
    <cfRule type="cellIs" dxfId="267" priority="240" operator="lessThan">
      <formula>1</formula>
    </cfRule>
  </conditionalFormatting>
  <conditionalFormatting sqref="E314:I314">
    <cfRule type="cellIs" dxfId="266" priority="235" operator="lessThan">
      <formula>1</formula>
    </cfRule>
    <cfRule type="cellIs" dxfId="265" priority="236" operator="lessThan">
      <formula>1</formula>
    </cfRule>
    <cfRule type="cellIs" dxfId="264" priority="237" operator="lessThan">
      <formula>1</formula>
    </cfRule>
  </conditionalFormatting>
  <conditionalFormatting sqref="E316:I316">
    <cfRule type="cellIs" dxfId="263" priority="232" operator="lessThan">
      <formula>1</formula>
    </cfRule>
    <cfRule type="cellIs" dxfId="262" priority="233" operator="lessThan">
      <formula>1</formula>
    </cfRule>
    <cfRule type="cellIs" dxfId="261" priority="234" operator="lessThan">
      <formula>1</formula>
    </cfRule>
  </conditionalFormatting>
  <conditionalFormatting sqref="E318:I318">
    <cfRule type="cellIs" dxfId="260" priority="229" operator="lessThan">
      <formula>1</formula>
    </cfRule>
    <cfRule type="cellIs" dxfId="259" priority="230" operator="lessThan">
      <formula>1</formula>
    </cfRule>
    <cfRule type="cellIs" dxfId="258" priority="231" operator="lessThan">
      <formula>1</formula>
    </cfRule>
  </conditionalFormatting>
  <conditionalFormatting sqref="E321:I321">
    <cfRule type="cellIs" dxfId="257" priority="226" operator="lessThan">
      <formula>1</formula>
    </cfRule>
    <cfRule type="cellIs" dxfId="256" priority="227" operator="lessThan">
      <formula>1</formula>
    </cfRule>
    <cfRule type="cellIs" dxfId="255" priority="228" operator="lessThan">
      <formula>1</formula>
    </cfRule>
  </conditionalFormatting>
  <conditionalFormatting sqref="E323:I323">
    <cfRule type="cellIs" dxfId="254" priority="223" operator="lessThan">
      <formula>1</formula>
    </cfRule>
    <cfRule type="cellIs" dxfId="253" priority="224" operator="lessThan">
      <formula>1</formula>
    </cfRule>
    <cfRule type="cellIs" dxfId="252" priority="225" operator="lessThan">
      <formula>1</formula>
    </cfRule>
  </conditionalFormatting>
  <conditionalFormatting sqref="E325:I325">
    <cfRule type="cellIs" dxfId="251" priority="220" operator="lessThan">
      <formula>1</formula>
    </cfRule>
    <cfRule type="cellIs" dxfId="250" priority="221" operator="lessThan">
      <formula>1</formula>
    </cfRule>
    <cfRule type="cellIs" dxfId="249" priority="222" operator="lessThan">
      <formula>1</formula>
    </cfRule>
  </conditionalFormatting>
  <conditionalFormatting sqref="E327:I327">
    <cfRule type="cellIs" dxfId="248" priority="217" operator="lessThan">
      <formula>1</formula>
    </cfRule>
    <cfRule type="cellIs" dxfId="247" priority="218" operator="lessThan">
      <formula>1</formula>
    </cfRule>
    <cfRule type="cellIs" dxfId="246" priority="219" operator="lessThan">
      <formula>1</formula>
    </cfRule>
  </conditionalFormatting>
  <conditionalFormatting sqref="E329:I329">
    <cfRule type="cellIs" dxfId="245" priority="214" operator="lessThan">
      <formula>1</formula>
    </cfRule>
    <cfRule type="cellIs" dxfId="244" priority="215" operator="lessThan">
      <formula>1</formula>
    </cfRule>
    <cfRule type="cellIs" dxfId="243" priority="216" operator="lessThan">
      <formula>1</formula>
    </cfRule>
  </conditionalFormatting>
  <conditionalFormatting sqref="E331:I331">
    <cfRule type="cellIs" dxfId="242" priority="211" operator="lessThan">
      <formula>1</formula>
    </cfRule>
    <cfRule type="cellIs" dxfId="241" priority="212" operator="lessThan">
      <formula>1</formula>
    </cfRule>
    <cfRule type="cellIs" dxfId="240" priority="213" operator="lessThan">
      <formula>1</formula>
    </cfRule>
  </conditionalFormatting>
  <conditionalFormatting sqref="E336:I336">
    <cfRule type="cellIs" dxfId="239" priority="208" operator="lessThan">
      <formula>1</formula>
    </cfRule>
    <cfRule type="cellIs" dxfId="238" priority="209" operator="lessThan">
      <formula>1</formula>
    </cfRule>
    <cfRule type="cellIs" dxfId="237" priority="210" operator="lessThan">
      <formula>1</formula>
    </cfRule>
  </conditionalFormatting>
  <conditionalFormatting sqref="E338:I338">
    <cfRule type="cellIs" dxfId="236" priority="205" operator="lessThan">
      <formula>1</formula>
    </cfRule>
    <cfRule type="cellIs" dxfId="235" priority="206" operator="lessThan">
      <formula>1</formula>
    </cfRule>
    <cfRule type="cellIs" dxfId="234" priority="207" operator="lessThan">
      <formula>1</formula>
    </cfRule>
  </conditionalFormatting>
  <conditionalFormatting sqref="E340:I340">
    <cfRule type="cellIs" dxfId="233" priority="202" operator="lessThan">
      <formula>1</formula>
    </cfRule>
    <cfRule type="cellIs" dxfId="232" priority="203" operator="lessThan">
      <formula>1</formula>
    </cfRule>
    <cfRule type="cellIs" dxfId="231" priority="204" operator="lessThan">
      <formula>1</formula>
    </cfRule>
  </conditionalFormatting>
  <conditionalFormatting sqref="E342:I342">
    <cfRule type="cellIs" dxfId="230" priority="199" operator="lessThan">
      <formula>1</formula>
    </cfRule>
    <cfRule type="cellIs" dxfId="229" priority="200" operator="lessThan">
      <formula>1</formula>
    </cfRule>
    <cfRule type="cellIs" dxfId="228" priority="201" operator="lessThan">
      <formula>1</formula>
    </cfRule>
  </conditionalFormatting>
  <conditionalFormatting sqref="E345:I345">
    <cfRule type="cellIs" dxfId="227" priority="196" operator="lessThan">
      <formula>1</formula>
    </cfRule>
    <cfRule type="cellIs" dxfId="226" priority="197" operator="lessThan">
      <formula>1</formula>
    </cfRule>
    <cfRule type="cellIs" dxfId="225" priority="198" operator="lessThan">
      <formula>1</formula>
    </cfRule>
  </conditionalFormatting>
  <conditionalFormatting sqref="E347:I347">
    <cfRule type="cellIs" dxfId="224" priority="193" operator="lessThan">
      <formula>1</formula>
    </cfRule>
    <cfRule type="cellIs" dxfId="223" priority="194" operator="lessThan">
      <formula>1</formula>
    </cfRule>
    <cfRule type="cellIs" dxfId="222" priority="195" operator="lessThan">
      <formula>1</formula>
    </cfRule>
  </conditionalFormatting>
  <conditionalFormatting sqref="E349:I349">
    <cfRule type="cellIs" dxfId="221" priority="190" operator="lessThan">
      <formula>1</formula>
    </cfRule>
    <cfRule type="cellIs" dxfId="220" priority="191" operator="lessThan">
      <formula>1</formula>
    </cfRule>
    <cfRule type="cellIs" dxfId="219" priority="192" operator="lessThan">
      <formula>1</formula>
    </cfRule>
  </conditionalFormatting>
  <conditionalFormatting sqref="E351:I351">
    <cfRule type="cellIs" dxfId="218" priority="187" operator="lessThan">
      <formula>1</formula>
    </cfRule>
    <cfRule type="cellIs" dxfId="217" priority="188" operator="lessThan">
      <formula>1</formula>
    </cfRule>
    <cfRule type="cellIs" dxfId="216" priority="189" operator="lessThan">
      <formula>1</formula>
    </cfRule>
  </conditionalFormatting>
  <conditionalFormatting sqref="E353:I353">
    <cfRule type="cellIs" dxfId="215" priority="184" operator="lessThan">
      <formula>1</formula>
    </cfRule>
    <cfRule type="cellIs" dxfId="214" priority="185" operator="lessThan">
      <formula>1</formula>
    </cfRule>
    <cfRule type="cellIs" dxfId="213" priority="186" operator="lessThan">
      <formula>1</formula>
    </cfRule>
  </conditionalFormatting>
  <conditionalFormatting sqref="E355:I355">
    <cfRule type="cellIs" dxfId="212" priority="181" operator="lessThan">
      <formula>1</formula>
    </cfRule>
    <cfRule type="cellIs" dxfId="211" priority="182" operator="lessThan">
      <formula>1</formula>
    </cfRule>
    <cfRule type="cellIs" dxfId="210" priority="183" operator="lessThan">
      <formula>1</formula>
    </cfRule>
  </conditionalFormatting>
  <conditionalFormatting sqref="E360:I360">
    <cfRule type="cellIs" dxfId="209" priority="178" operator="lessThan">
      <formula>1</formula>
    </cfRule>
    <cfRule type="cellIs" dxfId="208" priority="179" operator="lessThan">
      <formula>1</formula>
    </cfRule>
    <cfRule type="cellIs" dxfId="207" priority="180" operator="lessThan">
      <formula>1</formula>
    </cfRule>
  </conditionalFormatting>
  <conditionalFormatting sqref="E362:I362">
    <cfRule type="cellIs" dxfId="206" priority="175" operator="lessThan">
      <formula>1</formula>
    </cfRule>
    <cfRule type="cellIs" dxfId="205" priority="176" operator="lessThan">
      <formula>1</formula>
    </cfRule>
    <cfRule type="cellIs" dxfId="204" priority="177" operator="lessThan">
      <formula>1</formula>
    </cfRule>
  </conditionalFormatting>
  <conditionalFormatting sqref="E364:I364">
    <cfRule type="cellIs" dxfId="203" priority="172" operator="lessThan">
      <formula>1</formula>
    </cfRule>
    <cfRule type="cellIs" dxfId="202" priority="173" operator="lessThan">
      <formula>1</formula>
    </cfRule>
    <cfRule type="cellIs" dxfId="201" priority="174" operator="lessThan">
      <formula>1</formula>
    </cfRule>
  </conditionalFormatting>
  <conditionalFormatting sqref="E366:I366">
    <cfRule type="cellIs" dxfId="200" priority="169" operator="lessThan">
      <formula>1</formula>
    </cfRule>
    <cfRule type="cellIs" dxfId="199" priority="170" operator="lessThan">
      <formula>1</formula>
    </cfRule>
    <cfRule type="cellIs" dxfId="198" priority="171" operator="lessThan">
      <formula>1</formula>
    </cfRule>
  </conditionalFormatting>
  <conditionalFormatting sqref="E369:I369">
    <cfRule type="cellIs" dxfId="197" priority="166" operator="lessThan">
      <formula>1</formula>
    </cfRule>
    <cfRule type="cellIs" dxfId="196" priority="167" operator="lessThan">
      <formula>1</formula>
    </cfRule>
    <cfRule type="cellIs" dxfId="195" priority="168" operator="lessThan">
      <formula>1</formula>
    </cfRule>
  </conditionalFormatting>
  <conditionalFormatting sqref="E371:I371">
    <cfRule type="cellIs" dxfId="194" priority="163" operator="lessThan">
      <formula>1</formula>
    </cfRule>
    <cfRule type="cellIs" dxfId="193" priority="164" operator="lessThan">
      <formula>1</formula>
    </cfRule>
    <cfRule type="cellIs" dxfId="192" priority="165" operator="lessThan">
      <formula>1</formula>
    </cfRule>
  </conditionalFormatting>
  <conditionalFormatting sqref="E373:I373">
    <cfRule type="cellIs" dxfId="191" priority="160" operator="lessThan">
      <formula>1</formula>
    </cfRule>
    <cfRule type="cellIs" dxfId="190" priority="161" operator="lessThan">
      <formula>1</formula>
    </cfRule>
    <cfRule type="cellIs" dxfId="189" priority="162" operator="lessThan">
      <formula>1</formula>
    </cfRule>
  </conditionalFormatting>
  <conditionalFormatting sqref="E375:I375">
    <cfRule type="cellIs" dxfId="188" priority="157" operator="lessThan">
      <formula>1</formula>
    </cfRule>
    <cfRule type="cellIs" dxfId="187" priority="158" operator="lessThan">
      <formula>1</formula>
    </cfRule>
    <cfRule type="cellIs" dxfId="186" priority="159" operator="lessThan">
      <formula>1</formula>
    </cfRule>
  </conditionalFormatting>
  <conditionalFormatting sqref="E377:I377">
    <cfRule type="cellIs" dxfId="185" priority="154" operator="lessThan">
      <formula>1</formula>
    </cfRule>
    <cfRule type="cellIs" dxfId="184" priority="155" operator="lessThan">
      <formula>1</formula>
    </cfRule>
    <cfRule type="cellIs" dxfId="183" priority="156" operator="lessThan">
      <formula>1</formula>
    </cfRule>
  </conditionalFormatting>
  <conditionalFormatting sqref="E379:I379">
    <cfRule type="cellIs" dxfId="182" priority="151" operator="lessThan">
      <formula>1</formula>
    </cfRule>
    <cfRule type="cellIs" dxfId="181" priority="152" operator="lessThan">
      <formula>1</formula>
    </cfRule>
    <cfRule type="cellIs" dxfId="180" priority="153" operator="lessThan">
      <formula>1</formula>
    </cfRule>
  </conditionalFormatting>
  <conditionalFormatting sqref="E384:I384">
    <cfRule type="cellIs" dxfId="179" priority="148" operator="lessThan">
      <formula>1</formula>
    </cfRule>
    <cfRule type="cellIs" dxfId="178" priority="149" operator="lessThan">
      <formula>1</formula>
    </cfRule>
    <cfRule type="cellIs" dxfId="177" priority="150" operator="lessThan">
      <formula>1</formula>
    </cfRule>
  </conditionalFormatting>
  <conditionalFormatting sqref="E386:I386">
    <cfRule type="cellIs" dxfId="176" priority="145" operator="lessThan">
      <formula>1</formula>
    </cfRule>
    <cfRule type="cellIs" dxfId="175" priority="146" operator="lessThan">
      <formula>1</formula>
    </cfRule>
    <cfRule type="cellIs" dxfId="174" priority="147" operator="lessThan">
      <formula>1</formula>
    </cfRule>
  </conditionalFormatting>
  <conditionalFormatting sqref="E388:I388">
    <cfRule type="cellIs" dxfId="173" priority="142" operator="lessThan">
      <formula>1</formula>
    </cfRule>
    <cfRule type="cellIs" dxfId="172" priority="143" operator="lessThan">
      <formula>1</formula>
    </cfRule>
    <cfRule type="cellIs" dxfId="171" priority="144" operator="lessThan">
      <formula>1</formula>
    </cfRule>
  </conditionalFormatting>
  <conditionalFormatting sqref="E390:I390">
    <cfRule type="cellIs" dxfId="170" priority="139" operator="lessThan">
      <formula>1</formula>
    </cfRule>
    <cfRule type="cellIs" dxfId="169" priority="140" operator="lessThan">
      <formula>1</formula>
    </cfRule>
    <cfRule type="cellIs" dxfId="168" priority="141" operator="lessThan">
      <formula>1</formula>
    </cfRule>
  </conditionalFormatting>
  <conditionalFormatting sqref="E393:I393">
    <cfRule type="cellIs" dxfId="167" priority="136" operator="lessThan">
      <formula>1</formula>
    </cfRule>
    <cfRule type="cellIs" dxfId="166" priority="137" operator="lessThan">
      <formula>1</formula>
    </cfRule>
    <cfRule type="cellIs" dxfId="165" priority="138" operator="lessThan">
      <formula>1</formula>
    </cfRule>
  </conditionalFormatting>
  <conditionalFormatting sqref="E395:I395">
    <cfRule type="cellIs" dxfId="164" priority="133" operator="lessThan">
      <formula>1</formula>
    </cfRule>
    <cfRule type="cellIs" dxfId="163" priority="134" operator="lessThan">
      <formula>1</formula>
    </cfRule>
    <cfRule type="cellIs" dxfId="162" priority="135" operator="lessThan">
      <formula>1</formula>
    </cfRule>
  </conditionalFormatting>
  <conditionalFormatting sqref="E397:I397">
    <cfRule type="cellIs" dxfId="161" priority="130" operator="lessThan">
      <formula>1</formula>
    </cfRule>
    <cfRule type="cellIs" dxfId="160" priority="131" operator="lessThan">
      <formula>1</formula>
    </cfRule>
    <cfRule type="cellIs" dxfId="159" priority="132" operator="lessThan">
      <formula>1</formula>
    </cfRule>
  </conditionalFormatting>
  <conditionalFormatting sqref="E399:I399">
    <cfRule type="cellIs" dxfId="158" priority="127" operator="lessThan">
      <formula>1</formula>
    </cfRule>
    <cfRule type="cellIs" dxfId="157" priority="128" operator="lessThan">
      <formula>1</formula>
    </cfRule>
    <cfRule type="cellIs" dxfId="156" priority="129" operator="lessThan">
      <formula>1</formula>
    </cfRule>
  </conditionalFormatting>
  <conditionalFormatting sqref="E401:I401">
    <cfRule type="cellIs" dxfId="155" priority="124" operator="lessThan">
      <formula>1</formula>
    </cfRule>
    <cfRule type="cellIs" dxfId="154" priority="125" operator="lessThan">
      <formula>1</formula>
    </cfRule>
    <cfRule type="cellIs" dxfId="153" priority="126" operator="lessThan">
      <formula>1</formula>
    </cfRule>
  </conditionalFormatting>
  <conditionalFormatting sqref="E403:I403">
    <cfRule type="cellIs" dxfId="152" priority="121" operator="lessThan">
      <formula>1</formula>
    </cfRule>
    <cfRule type="cellIs" dxfId="151" priority="122" operator="lessThan">
      <formula>1</formula>
    </cfRule>
    <cfRule type="cellIs" dxfId="150" priority="123" operator="lessThan">
      <formula>1</formula>
    </cfRule>
  </conditionalFormatting>
  <conditionalFormatting sqref="E408:I408">
    <cfRule type="cellIs" dxfId="149" priority="118" operator="lessThan">
      <formula>1</formula>
    </cfRule>
    <cfRule type="cellIs" dxfId="148" priority="119" operator="lessThan">
      <formula>1</formula>
    </cfRule>
    <cfRule type="cellIs" dxfId="147" priority="120" operator="lessThan">
      <formula>1</formula>
    </cfRule>
  </conditionalFormatting>
  <conditionalFormatting sqref="E410:I410">
    <cfRule type="cellIs" dxfId="146" priority="115" operator="lessThan">
      <formula>1</formula>
    </cfRule>
    <cfRule type="cellIs" dxfId="145" priority="116" operator="lessThan">
      <formula>1</formula>
    </cfRule>
    <cfRule type="cellIs" dxfId="144" priority="117" operator="lessThan">
      <formula>1</formula>
    </cfRule>
  </conditionalFormatting>
  <conditionalFormatting sqref="E412:I412">
    <cfRule type="cellIs" dxfId="143" priority="112" operator="lessThan">
      <formula>1</formula>
    </cfRule>
    <cfRule type="cellIs" dxfId="142" priority="113" operator="lessThan">
      <formula>1</formula>
    </cfRule>
    <cfRule type="cellIs" dxfId="141" priority="114" operator="lessThan">
      <formula>1</formula>
    </cfRule>
  </conditionalFormatting>
  <conditionalFormatting sqref="E414:I414">
    <cfRule type="cellIs" dxfId="140" priority="109" operator="lessThan">
      <formula>1</formula>
    </cfRule>
    <cfRule type="cellIs" dxfId="139" priority="110" operator="lessThan">
      <formula>1</formula>
    </cfRule>
    <cfRule type="cellIs" dxfId="138" priority="111" operator="lessThan">
      <formula>1</formula>
    </cfRule>
  </conditionalFormatting>
  <conditionalFormatting sqref="E417:I417">
    <cfRule type="cellIs" dxfId="137" priority="106" operator="lessThan">
      <formula>1</formula>
    </cfRule>
    <cfRule type="cellIs" dxfId="136" priority="107" operator="lessThan">
      <formula>1</formula>
    </cfRule>
    <cfRule type="cellIs" dxfId="135" priority="108" operator="lessThan">
      <formula>1</formula>
    </cfRule>
  </conditionalFormatting>
  <conditionalFormatting sqref="E419:I419">
    <cfRule type="cellIs" dxfId="134" priority="103" operator="lessThan">
      <formula>1</formula>
    </cfRule>
    <cfRule type="cellIs" dxfId="133" priority="104" operator="lessThan">
      <formula>1</formula>
    </cfRule>
    <cfRule type="cellIs" dxfId="132" priority="105" operator="lessThan">
      <formula>1</formula>
    </cfRule>
  </conditionalFormatting>
  <conditionalFormatting sqref="E421:I421">
    <cfRule type="cellIs" dxfId="131" priority="100" operator="lessThan">
      <formula>1</formula>
    </cfRule>
    <cfRule type="cellIs" dxfId="130" priority="101" operator="lessThan">
      <formula>1</formula>
    </cfRule>
    <cfRule type="cellIs" dxfId="129" priority="102" operator="lessThan">
      <formula>1</formula>
    </cfRule>
  </conditionalFormatting>
  <conditionalFormatting sqref="E423:I423">
    <cfRule type="cellIs" dxfId="128" priority="97" operator="lessThan">
      <formula>1</formula>
    </cfRule>
    <cfRule type="cellIs" dxfId="127" priority="98" operator="lessThan">
      <formula>1</formula>
    </cfRule>
    <cfRule type="cellIs" dxfId="126" priority="99" operator="lessThan">
      <formula>1</formula>
    </cfRule>
  </conditionalFormatting>
  <conditionalFormatting sqref="E425:I425">
    <cfRule type="cellIs" dxfId="125" priority="94" operator="lessThan">
      <formula>1</formula>
    </cfRule>
    <cfRule type="cellIs" dxfId="124" priority="95" operator="lessThan">
      <formula>1</formula>
    </cfRule>
    <cfRule type="cellIs" dxfId="123" priority="96" operator="lessThan">
      <formula>1</formula>
    </cfRule>
  </conditionalFormatting>
  <conditionalFormatting sqref="E427:I427">
    <cfRule type="cellIs" dxfId="122" priority="91" operator="lessThan">
      <formula>1</formula>
    </cfRule>
    <cfRule type="cellIs" dxfId="121" priority="92" operator="lessThan">
      <formula>1</formula>
    </cfRule>
    <cfRule type="cellIs" dxfId="120" priority="93" operator="lessThan">
      <formula>1</formula>
    </cfRule>
  </conditionalFormatting>
  <conditionalFormatting sqref="E432:I432">
    <cfRule type="cellIs" dxfId="119" priority="88" operator="lessThan">
      <formula>1</formula>
    </cfRule>
    <cfRule type="cellIs" dxfId="118" priority="89" operator="lessThan">
      <formula>1</formula>
    </cfRule>
    <cfRule type="cellIs" dxfId="117" priority="90" operator="lessThan">
      <formula>1</formula>
    </cfRule>
  </conditionalFormatting>
  <conditionalFormatting sqref="E434:I434">
    <cfRule type="cellIs" dxfId="116" priority="85" operator="lessThan">
      <formula>1</formula>
    </cfRule>
    <cfRule type="cellIs" dxfId="115" priority="86" operator="lessThan">
      <formula>1</formula>
    </cfRule>
    <cfRule type="cellIs" dxfId="114" priority="87" operator="lessThan">
      <formula>1</formula>
    </cfRule>
  </conditionalFormatting>
  <conditionalFormatting sqref="E436:I436">
    <cfRule type="cellIs" dxfId="113" priority="82" operator="lessThan">
      <formula>1</formula>
    </cfRule>
    <cfRule type="cellIs" dxfId="112" priority="83" operator="lessThan">
      <formula>1</formula>
    </cfRule>
    <cfRule type="cellIs" dxfId="111" priority="84" operator="lessThan">
      <formula>1</formula>
    </cfRule>
  </conditionalFormatting>
  <conditionalFormatting sqref="E438:I438">
    <cfRule type="cellIs" dxfId="110" priority="79" operator="lessThan">
      <formula>1</formula>
    </cfRule>
    <cfRule type="cellIs" dxfId="109" priority="80" operator="lessThan">
      <formula>1</formula>
    </cfRule>
    <cfRule type="cellIs" dxfId="108" priority="81" operator="lessThan">
      <formula>1</formula>
    </cfRule>
  </conditionalFormatting>
  <conditionalFormatting sqref="E441:I441">
    <cfRule type="cellIs" dxfId="107" priority="76" operator="lessThan">
      <formula>1</formula>
    </cfRule>
    <cfRule type="cellIs" dxfId="106" priority="77" operator="lessThan">
      <formula>1</formula>
    </cfRule>
    <cfRule type="cellIs" dxfId="105" priority="78" operator="lessThan">
      <formula>1</formula>
    </cfRule>
  </conditionalFormatting>
  <conditionalFormatting sqref="E443:I443">
    <cfRule type="cellIs" dxfId="104" priority="73" operator="lessThan">
      <formula>1</formula>
    </cfRule>
    <cfRule type="cellIs" dxfId="103" priority="74" operator="lessThan">
      <formula>1</formula>
    </cfRule>
    <cfRule type="cellIs" dxfId="102" priority="75" operator="lessThan">
      <formula>1</formula>
    </cfRule>
  </conditionalFormatting>
  <conditionalFormatting sqref="E445:I445">
    <cfRule type="cellIs" dxfId="101" priority="70" operator="lessThan">
      <formula>1</formula>
    </cfRule>
    <cfRule type="cellIs" dxfId="100" priority="71" operator="lessThan">
      <formula>1</formula>
    </cfRule>
    <cfRule type="cellIs" dxfId="99" priority="72" operator="lessThan">
      <formula>1</formula>
    </cfRule>
  </conditionalFormatting>
  <conditionalFormatting sqref="E447:I447">
    <cfRule type="cellIs" dxfId="98" priority="67" operator="lessThan">
      <formula>1</formula>
    </cfRule>
    <cfRule type="cellIs" dxfId="97" priority="68" operator="lessThan">
      <formula>1</formula>
    </cfRule>
    <cfRule type="cellIs" dxfId="96" priority="69" operator="lessThan">
      <formula>1</formula>
    </cfRule>
  </conditionalFormatting>
  <conditionalFormatting sqref="E449:I449">
    <cfRule type="cellIs" dxfId="95" priority="64" operator="lessThan">
      <formula>1</formula>
    </cfRule>
    <cfRule type="cellIs" dxfId="94" priority="65" operator="lessThan">
      <formula>1</formula>
    </cfRule>
    <cfRule type="cellIs" dxfId="93" priority="66" operator="lessThan">
      <formula>1</formula>
    </cfRule>
  </conditionalFormatting>
  <conditionalFormatting sqref="E451:I451">
    <cfRule type="cellIs" dxfId="92" priority="61" operator="lessThan">
      <formula>1</formula>
    </cfRule>
    <cfRule type="cellIs" dxfId="91" priority="62" operator="lessThan">
      <formula>1</formula>
    </cfRule>
    <cfRule type="cellIs" dxfId="90" priority="63" operator="lessThan">
      <formula>1</formula>
    </cfRule>
  </conditionalFormatting>
  <conditionalFormatting sqref="E456:I456">
    <cfRule type="cellIs" dxfId="89" priority="58" operator="lessThan">
      <formula>1</formula>
    </cfRule>
    <cfRule type="cellIs" dxfId="88" priority="59" operator="lessThan">
      <formula>1</formula>
    </cfRule>
    <cfRule type="cellIs" dxfId="87" priority="60" operator="lessThan">
      <formula>1</formula>
    </cfRule>
  </conditionalFormatting>
  <conditionalFormatting sqref="E458:I458">
    <cfRule type="cellIs" dxfId="86" priority="55" operator="lessThan">
      <formula>1</formula>
    </cfRule>
    <cfRule type="cellIs" dxfId="85" priority="56" operator="lessThan">
      <formula>1</formula>
    </cfRule>
    <cfRule type="cellIs" dxfId="84" priority="57" operator="lessThan">
      <formula>1</formula>
    </cfRule>
  </conditionalFormatting>
  <conditionalFormatting sqref="E460:I460">
    <cfRule type="cellIs" dxfId="83" priority="52" operator="lessThan">
      <formula>1</formula>
    </cfRule>
    <cfRule type="cellIs" dxfId="82" priority="53" operator="lessThan">
      <formula>1</formula>
    </cfRule>
    <cfRule type="cellIs" dxfId="81" priority="54" operator="lessThan">
      <formula>1</formula>
    </cfRule>
  </conditionalFormatting>
  <conditionalFormatting sqref="E462:I462">
    <cfRule type="cellIs" dxfId="80" priority="49" operator="lessThan">
      <formula>1</formula>
    </cfRule>
    <cfRule type="cellIs" dxfId="79" priority="50" operator="lessThan">
      <formula>1</formula>
    </cfRule>
    <cfRule type="cellIs" dxfId="78" priority="51" operator="lessThan">
      <formula>1</formula>
    </cfRule>
  </conditionalFormatting>
  <conditionalFormatting sqref="E465:I465">
    <cfRule type="cellIs" dxfId="77" priority="46" operator="lessThan">
      <formula>1</formula>
    </cfRule>
    <cfRule type="cellIs" dxfId="76" priority="47" operator="lessThan">
      <formula>1</formula>
    </cfRule>
    <cfRule type="cellIs" dxfId="75" priority="48" operator="lessThan">
      <formula>1</formula>
    </cfRule>
  </conditionalFormatting>
  <conditionalFormatting sqref="E467:I467">
    <cfRule type="cellIs" dxfId="74" priority="43" operator="lessThan">
      <formula>1</formula>
    </cfRule>
    <cfRule type="cellIs" dxfId="73" priority="44" operator="lessThan">
      <formula>1</formula>
    </cfRule>
    <cfRule type="cellIs" dxfId="72" priority="45" operator="lessThan">
      <formula>1</formula>
    </cfRule>
  </conditionalFormatting>
  <conditionalFormatting sqref="E469:I469">
    <cfRule type="cellIs" dxfId="71" priority="40" operator="lessThan">
      <formula>1</formula>
    </cfRule>
    <cfRule type="cellIs" dxfId="70" priority="41" operator="lessThan">
      <formula>1</formula>
    </cfRule>
    <cfRule type="cellIs" dxfId="69" priority="42" operator="lessThan">
      <formula>1</formula>
    </cfRule>
  </conditionalFormatting>
  <conditionalFormatting sqref="E471:I471">
    <cfRule type="cellIs" dxfId="68" priority="37" operator="lessThan">
      <formula>1</formula>
    </cfRule>
    <cfRule type="cellIs" dxfId="67" priority="38" operator="lessThan">
      <formula>1</formula>
    </cfRule>
    <cfRule type="cellIs" dxfId="66" priority="39" operator="lessThan">
      <formula>1</formula>
    </cfRule>
  </conditionalFormatting>
  <conditionalFormatting sqref="E473:I473">
    <cfRule type="cellIs" dxfId="65" priority="34" operator="lessThan">
      <formula>1</formula>
    </cfRule>
    <cfRule type="cellIs" dxfId="64" priority="35" operator="lessThan">
      <formula>1</formula>
    </cfRule>
    <cfRule type="cellIs" dxfId="63" priority="36" operator="lessThan">
      <formula>1</formula>
    </cfRule>
  </conditionalFormatting>
  <conditionalFormatting sqref="E475:I475">
    <cfRule type="cellIs" dxfId="62" priority="31" operator="lessThan">
      <formula>1</formula>
    </cfRule>
    <cfRule type="cellIs" dxfId="61" priority="32" operator="lessThan">
      <formula>1</formula>
    </cfRule>
    <cfRule type="cellIs" dxfId="60" priority="33" operator="lessThan">
      <formula>1</formula>
    </cfRule>
  </conditionalFormatting>
  <conditionalFormatting sqref="E480:I480">
    <cfRule type="cellIs" dxfId="59" priority="28" operator="lessThan">
      <formula>1</formula>
    </cfRule>
    <cfRule type="cellIs" dxfId="58" priority="29" operator="lessThan">
      <formula>1</formula>
    </cfRule>
    <cfRule type="cellIs" dxfId="57" priority="30" operator="lessThan">
      <formula>1</formula>
    </cfRule>
  </conditionalFormatting>
  <conditionalFormatting sqref="E482:I482">
    <cfRule type="cellIs" dxfId="53" priority="25" operator="lessThan">
      <formula>1</formula>
    </cfRule>
    <cfRule type="cellIs" dxfId="52" priority="26" operator="lessThan">
      <formula>1</formula>
    </cfRule>
    <cfRule type="cellIs" dxfId="51" priority="27" operator="lessThan">
      <formula>1</formula>
    </cfRule>
  </conditionalFormatting>
  <conditionalFormatting sqref="E484:I484">
    <cfRule type="cellIs" dxfId="47" priority="22" operator="lessThan">
      <formula>1</formula>
    </cfRule>
    <cfRule type="cellIs" dxfId="46" priority="23" operator="lessThan">
      <formula>1</formula>
    </cfRule>
    <cfRule type="cellIs" dxfId="45" priority="24" operator="lessThan">
      <formula>1</formula>
    </cfRule>
  </conditionalFormatting>
  <conditionalFormatting sqref="E486:I486">
    <cfRule type="cellIs" dxfId="41" priority="19" operator="lessThan">
      <formula>1</formula>
    </cfRule>
    <cfRule type="cellIs" dxfId="40" priority="20" operator="lessThan">
      <formula>1</formula>
    </cfRule>
    <cfRule type="cellIs" dxfId="39" priority="21" operator="lessThan">
      <formula>1</formula>
    </cfRule>
  </conditionalFormatting>
  <conditionalFormatting sqref="E489:I489">
    <cfRule type="cellIs" dxfId="35" priority="16" operator="lessThan">
      <formula>1</formula>
    </cfRule>
    <cfRule type="cellIs" dxfId="34" priority="17" operator="lessThan">
      <formula>1</formula>
    </cfRule>
    <cfRule type="cellIs" dxfId="33" priority="18" operator="lessThan">
      <formula>1</formula>
    </cfRule>
  </conditionalFormatting>
  <conditionalFormatting sqref="E491:I491">
    <cfRule type="cellIs" dxfId="29" priority="13" operator="lessThan">
      <formula>1</formula>
    </cfRule>
    <cfRule type="cellIs" dxfId="28" priority="14" operator="lessThan">
      <formula>1</formula>
    </cfRule>
    <cfRule type="cellIs" dxfId="27" priority="15" operator="lessThan">
      <formula>1</formula>
    </cfRule>
  </conditionalFormatting>
  <conditionalFormatting sqref="E493:I493">
    <cfRule type="cellIs" dxfId="23" priority="10" operator="lessThan">
      <formula>1</formula>
    </cfRule>
    <cfRule type="cellIs" dxfId="22" priority="11" operator="lessThan">
      <formula>1</formula>
    </cfRule>
    <cfRule type="cellIs" dxfId="21" priority="12" operator="lessThan">
      <formula>1</formula>
    </cfRule>
  </conditionalFormatting>
  <conditionalFormatting sqref="E495:I495">
    <cfRule type="cellIs" dxfId="17" priority="7" operator="lessThan">
      <formula>1</formula>
    </cfRule>
    <cfRule type="cellIs" dxfId="16" priority="8" operator="lessThan">
      <formula>1</formula>
    </cfRule>
    <cfRule type="cellIs" dxfId="15" priority="9" operator="lessThan">
      <formula>1</formula>
    </cfRule>
  </conditionalFormatting>
  <conditionalFormatting sqref="E497:I497">
    <cfRule type="cellIs" dxfId="11" priority="4" operator="lessThan">
      <formula>1</formula>
    </cfRule>
    <cfRule type="cellIs" dxfId="10" priority="5" operator="lessThan">
      <formula>1</formula>
    </cfRule>
    <cfRule type="cellIs" dxfId="9" priority="6" operator="lessThan">
      <formula>1</formula>
    </cfRule>
  </conditionalFormatting>
  <conditionalFormatting sqref="E499:I499">
    <cfRule type="cellIs" dxfId="5" priority="1" operator="lessThan">
      <formula>1</formula>
    </cfRule>
    <cfRule type="cellIs" dxfId="4" priority="2" operator="lessThan">
      <formula>1</formula>
    </cfRule>
    <cfRule type="cellIs" dxfId="3" priority="3" operator="lessThan">
      <formula>1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21</vt:i4>
      </vt:variant>
    </vt:vector>
  </HeadingPairs>
  <TitlesOfParts>
    <vt:vector size="22" baseType="lpstr">
      <vt:lpstr>UrenOverzicht</vt:lpstr>
      <vt:lpstr>Official_Uren_Anthony</vt:lpstr>
      <vt:lpstr>Official_Uren_Carlo</vt:lpstr>
      <vt:lpstr>Official_Uren_Harold</vt:lpstr>
      <vt:lpstr>Official_Uren_Kevin</vt:lpstr>
      <vt:lpstr>Official_Uren_Killian</vt:lpstr>
      <vt:lpstr>Official_Uren_Mack</vt:lpstr>
      <vt:lpstr>Official_Uren_Michiel</vt:lpstr>
      <vt:lpstr>Official_Uren_Roos</vt:lpstr>
      <vt:lpstr>Official_Uren_Sven</vt:lpstr>
      <vt:lpstr>Official_Uren_Zinedine</vt:lpstr>
      <vt:lpstr>Totaal_Overuren_Anthony</vt:lpstr>
      <vt:lpstr>Totaal_Overuren_Carlo</vt:lpstr>
      <vt:lpstr>Totaal_Overuren_Harold</vt:lpstr>
      <vt:lpstr>Totaal_Overuren_Kevin</vt:lpstr>
      <vt:lpstr>Totaal_Overuren_Kilian</vt:lpstr>
      <vt:lpstr>Totaal_Overuren_Mack</vt:lpstr>
      <vt:lpstr>Totaal_Overuren_Michiel</vt:lpstr>
      <vt:lpstr>Totaal_Overuren_Roos</vt:lpstr>
      <vt:lpstr>Totaal_Overuren_Sven</vt:lpstr>
      <vt:lpstr>Totaal_Overuren_Zinedine</vt:lpstr>
      <vt:lpstr>Totaal_Uren_in_week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</dc:creator>
  <cp:lastModifiedBy>Mack</cp:lastModifiedBy>
  <dcterms:created xsi:type="dcterms:W3CDTF">2016-08-31T11:57:31Z</dcterms:created>
  <dcterms:modified xsi:type="dcterms:W3CDTF">2017-01-24T21:05:11Z</dcterms:modified>
</cp:coreProperties>
</file>